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K:\bPROJEKTY 2024\P0010-24 2015 21452-24 NDA-Aero Vodochody-koncepce údržby zeleně,Aero\_rozpočet\"/>
    </mc:Choice>
  </mc:AlternateContent>
  <bookViews>
    <workbookView xWindow="0" yWindow="0" windowWidth="0" windowHeight="0"/>
  </bookViews>
  <sheets>
    <sheet name="Rekapitulace stavby" sheetId="1" r:id="rId1"/>
    <sheet name="SO.01a - A. Přípravné práce" sheetId="2" r:id="rId2"/>
    <sheet name="SO.01b - B. Krajinářské ú..." sheetId="3" r:id="rId3"/>
    <sheet name="Pokyny pro vyplnění" sheetId="4" r:id="rId4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'SO.01a - A. Přípravné práce'!$C$83:$K$297</definedName>
    <definedName name="_xlnm.Print_Area" localSheetId="1">'SO.01a - A. Přípravné práce'!$C$4:$J$39,'SO.01a - A. Přípravné práce'!$C$45:$J$65,'SO.01a - A. Přípravné práce'!$C$71:$K$297</definedName>
    <definedName name="_xlnm.Print_Titles" localSheetId="1">'SO.01a - A. Přípravné práce'!$83:$83</definedName>
    <definedName name="_xlnm._FilterDatabase" localSheetId="2" hidden="1">'SO.01b - B. Krajinářské ú...'!$C$103:$K$1103</definedName>
    <definedName name="_xlnm.Print_Area" localSheetId="2">'SO.01b - B. Krajinářské ú...'!$C$4:$J$39,'SO.01b - B. Krajinářské ú...'!$C$45:$J$85,'SO.01b - B. Krajinářské ú...'!$C$91:$K$1103</definedName>
    <definedName name="_xlnm.Print_Titles" localSheetId="2">'SO.01b - B. Krajinářské ú...'!$103:$103</definedName>
    <definedName name="_xlnm.Print_Area" localSheetId="3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3" l="1" r="J37"/>
  <c r="J36"/>
  <c i="1" r="AY56"/>
  <c i="3" r="J35"/>
  <c i="1" r="AX56"/>
  <c i="3" r="BI1102"/>
  <c r="BH1102"/>
  <c r="BG1102"/>
  <c r="BF1102"/>
  <c r="T1102"/>
  <c r="T1101"/>
  <c r="R1102"/>
  <c r="R1101"/>
  <c r="P1102"/>
  <c r="P1101"/>
  <c r="BI1099"/>
  <c r="BH1099"/>
  <c r="BG1099"/>
  <c r="BF1099"/>
  <c r="T1099"/>
  <c r="T1098"/>
  <c r="R1099"/>
  <c r="R1098"/>
  <c r="P1099"/>
  <c r="P1098"/>
  <c r="BI1095"/>
  <c r="BH1095"/>
  <c r="BG1095"/>
  <c r="BF1095"/>
  <c r="T1095"/>
  <c r="T1094"/>
  <c r="R1095"/>
  <c r="R1094"/>
  <c r="P1095"/>
  <c r="P1094"/>
  <c r="BI1091"/>
  <c r="BH1091"/>
  <c r="BG1091"/>
  <c r="BF1091"/>
  <c r="T1091"/>
  <c r="T1090"/>
  <c r="R1091"/>
  <c r="R1090"/>
  <c r="P1091"/>
  <c r="P1090"/>
  <c r="BI1088"/>
  <c r="BH1088"/>
  <c r="BG1088"/>
  <c r="BF1088"/>
  <c r="T1088"/>
  <c r="T1087"/>
  <c r="R1088"/>
  <c r="R1087"/>
  <c r="P1088"/>
  <c r="P1087"/>
  <c r="BI1084"/>
  <c r="BH1084"/>
  <c r="BG1084"/>
  <c r="BF1084"/>
  <c r="T1084"/>
  <c r="T1083"/>
  <c r="R1084"/>
  <c r="R1083"/>
  <c r="P1084"/>
  <c r="P1083"/>
  <c r="BI1080"/>
  <c r="BH1080"/>
  <c r="BG1080"/>
  <c r="BF1080"/>
  <c r="T1080"/>
  <c r="R1080"/>
  <c r="P1080"/>
  <c r="BI1074"/>
  <c r="BH1074"/>
  <c r="BG1074"/>
  <c r="BF1074"/>
  <c r="T1074"/>
  <c r="R1074"/>
  <c r="P1074"/>
  <c r="BI1071"/>
  <c r="BH1071"/>
  <c r="BG1071"/>
  <c r="BF1071"/>
  <c r="T1071"/>
  <c r="R1071"/>
  <c r="P1071"/>
  <c r="BI1063"/>
  <c r="BH1063"/>
  <c r="BG1063"/>
  <c r="BF1063"/>
  <c r="T1063"/>
  <c r="R1063"/>
  <c r="P1063"/>
  <c r="BI1058"/>
  <c r="BH1058"/>
  <c r="BG1058"/>
  <c r="BF1058"/>
  <c r="T1058"/>
  <c r="R1058"/>
  <c r="P1058"/>
  <c r="BI1056"/>
  <c r="BH1056"/>
  <c r="BG1056"/>
  <c r="BF1056"/>
  <c r="T1056"/>
  <c r="R1056"/>
  <c r="P1056"/>
  <c r="BI1053"/>
  <c r="BH1053"/>
  <c r="BG1053"/>
  <c r="BF1053"/>
  <c r="T1053"/>
  <c r="R1053"/>
  <c r="P1053"/>
  <c r="BI1045"/>
  <c r="BH1045"/>
  <c r="BG1045"/>
  <c r="BF1045"/>
  <c r="T1045"/>
  <c r="R1045"/>
  <c r="P1045"/>
  <c r="BI1042"/>
  <c r="BH1042"/>
  <c r="BG1042"/>
  <c r="BF1042"/>
  <c r="T1042"/>
  <c r="R1042"/>
  <c r="P1042"/>
  <c r="BI1039"/>
  <c r="BH1039"/>
  <c r="BG1039"/>
  <c r="BF1039"/>
  <c r="T1039"/>
  <c r="R1039"/>
  <c r="P1039"/>
  <c r="BI1034"/>
  <c r="BH1034"/>
  <c r="BG1034"/>
  <c r="BF1034"/>
  <c r="T1034"/>
  <c r="R1034"/>
  <c r="P1034"/>
  <c r="BI1027"/>
  <c r="BH1027"/>
  <c r="BG1027"/>
  <c r="BF1027"/>
  <c r="T1027"/>
  <c r="R1027"/>
  <c r="P1027"/>
  <c r="BI1024"/>
  <c r="BH1024"/>
  <c r="BG1024"/>
  <c r="BF1024"/>
  <c r="T1024"/>
  <c r="R1024"/>
  <c r="P1024"/>
  <c r="BI1016"/>
  <c r="BH1016"/>
  <c r="BG1016"/>
  <c r="BF1016"/>
  <c r="T1016"/>
  <c r="R1016"/>
  <c r="P1016"/>
  <c r="BI1008"/>
  <c r="BH1008"/>
  <c r="BG1008"/>
  <c r="BF1008"/>
  <c r="T1008"/>
  <c r="R1008"/>
  <c r="P1008"/>
  <c r="BI1006"/>
  <c r="BH1006"/>
  <c r="BG1006"/>
  <c r="BF1006"/>
  <c r="T1006"/>
  <c r="R1006"/>
  <c r="P1006"/>
  <c r="BI1004"/>
  <c r="BH1004"/>
  <c r="BG1004"/>
  <c r="BF1004"/>
  <c r="T1004"/>
  <c r="R1004"/>
  <c r="P1004"/>
  <c r="BI1000"/>
  <c r="BH1000"/>
  <c r="BG1000"/>
  <c r="BF1000"/>
  <c r="T1000"/>
  <c r="R1000"/>
  <c r="P1000"/>
  <c r="BI995"/>
  <c r="BH995"/>
  <c r="BG995"/>
  <c r="BF995"/>
  <c r="T995"/>
  <c r="R995"/>
  <c r="P995"/>
  <c r="BI990"/>
  <c r="BH990"/>
  <c r="BG990"/>
  <c r="BF990"/>
  <c r="T990"/>
  <c r="R990"/>
  <c r="P990"/>
  <c r="BI984"/>
  <c r="BH984"/>
  <c r="BG984"/>
  <c r="BF984"/>
  <c r="T984"/>
  <c r="R984"/>
  <c r="P984"/>
  <c r="BI981"/>
  <c r="BH981"/>
  <c r="BG981"/>
  <c r="BF981"/>
  <c r="T981"/>
  <c r="R981"/>
  <c r="P981"/>
  <c r="BI963"/>
  <c r="BH963"/>
  <c r="BG963"/>
  <c r="BF963"/>
  <c r="T963"/>
  <c r="R963"/>
  <c r="P963"/>
  <c r="BI958"/>
  <c r="BH958"/>
  <c r="BG958"/>
  <c r="BF958"/>
  <c r="T958"/>
  <c r="R958"/>
  <c r="P958"/>
  <c r="BI954"/>
  <c r="BH954"/>
  <c r="BG954"/>
  <c r="BF954"/>
  <c r="T954"/>
  <c r="R954"/>
  <c r="P954"/>
  <c r="BI949"/>
  <c r="BH949"/>
  <c r="BG949"/>
  <c r="BF949"/>
  <c r="T949"/>
  <c r="R949"/>
  <c r="P949"/>
  <c r="BI945"/>
  <c r="BH945"/>
  <c r="BG945"/>
  <c r="BF945"/>
  <c r="T945"/>
  <c r="R945"/>
  <c r="P945"/>
  <c r="BI943"/>
  <c r="BH943"/>
  <c r="BG943"/>
  <c r="BF943"/>
  <c r="T943"/>
  <c r="R943"/>
  <c r="P943"/>
  <c r="BI939"/>
  <c r="BH939"/>
  <c r="BG939"/>
  <c r="BF939"/>
  <c r="T939"/>
  <c r="R939"/>
  <c r="P939"/>
  <c r="BI936"/>
  <c r="BH936"/>
  <c r="BG936"/>
  <c r="BF936"/>
  <c r="T936"/>
  <c r="R936"/>
  <c r="P936"/>
  <c r="BI932"/>
  <c r="BH932"/>
  <c r="BG932"/>
  <c r="BF932"/>
  <c r="T932"/>
  <c r="R932"/>
  <c r="P932"/>
  <c r="BI930"/>
  <c r="BH930"/>
  <c r="BG930"/>
  <c r="BF930"/>
  <c r="T930"/>
  <c r="R930"/>
  <c r="P930"/>
  <c r="BI927"/>
  <c r="BH927"/>
  <c r="BG927"/>
  <c r="BF927"/>
  <c r="T927"/>
  <c r="R927"/>
  <c r="P927"/>
  <c r="BI925"/>
  <c r="BH925"/>
  <c r="BG925"/>
  <c r="BF925"/>
  <c r="T925"/>
  <c r="R925"/>
  <c r="P925"/>
  <c r="BI919"/>
  <c r="BH919"/>
  <c r="BG919"/>
  <c r="BF919"/>
  <c r="T919"/>
  <c r="R919"/>
  <c r="P919"/>
  <c r="BI913"/>
  <c r="BH913"/>
  <c r="BG913"/>
  <c r="BF913"/>
  <c r="T913"/>
  <c r="R913"/>
  <c r="P913"/>
  <c r="BI907"/>
  <c r="BH907"/>
  <c r="BG907"/>
  <c r="BF907"/>
  <c r="T907"/>
  <c r="R907"/>
  <c r="P907"/>
  <c r="BI903"/>
  <c r="BH903"/>
  <c r="BG903"/>
  <c r="BF903"/>
  <c r="T903"/>
  <c r="R903"/>
  <c r="P903"/>
  <c r="BI899"/>
  <c r="BH899"/>
  <c r="BG899"/>
  <c r="BF899"/>
  <c r="T899"/>
  <c r="R899"/>
  <c r="P899"/>
  <c r="BI895"/>
  <c r="BH895"/>
  <c r="BG895"/>
  <c r="BF895"/>
  <c r="T895"/>
  <c r="R895"/>
  <c r="P895"/>
  <c r="BI891"/>
  <c r="BH891"/>
  <c r="BG891"/>
  <c r="BF891"/>
  <c r="T891"/>
  <c r="R891"/>
  <c r="P891"/>
  <c r="BI886"/>
  <c r="BH886"/>
  <c r="BG886"/>
  <c r="BF886"/>
  <c r="T886"/>
  <c r="R886"/>
  <c r="P886"/>
  <c r="BI883"/>
  <c r="BH883"/>
  <c r="BG883"/>
  <c r="BF883"/>
  <c r="T883"/>
  <c r="R883"/>
  <c r="P883"/>
  <c r="BI880"/>
  <c r="BH880"/>
  <c r="BG880"/>
  <c r="BF880"/>
  <c r="T880"/>
  <c r="R880"/>
  <c r="P880"/>
  <c r="BI872"/>
  <c r="BH872"/>
  <c r="BG872"/>
  <c r="BF872"/>
  <c r="T872"/>
  <c r="R872"/>
  <c r="P872"/>
  <c r="BI870"/>
  <c r="BH870"/>
  <c r="BG870"/>
  <c r="BF870"/>
  <c r="T870"/>
  <c r="R870"/>
  <c r="P870"/>
  <c r="BI865"/>
  <c r="BH865"/>
  <c r="BG865"/>
  <c r="BF865"/>
  <c r="T865"/>
  <c r="R865"/>
  <c r="P865"/>
  <c r="BI863"/>
  <c r="BH863"/>
  <c r="BG863"/>
  <c r="BF863"/>
  <c r="T863"/>
  <c r="R863"/>
  <c r="P863"/>
  <c r="BI861"/>
  <c r="BH861"/>
  <c r="BG861"/>
  <c r="BF861"/>
  <c r="T861"/>
  <c r="R861"/>
  <c r="P861"/>
  <c r="BI858"/>
  <c r="BH858"/>
  <c r="BG858"/>
  <c r="BF858"/>
  <c r="T858"/>
  <c r="R858"/>
  <c r="P858"/>
  <c r="BI856"/>
  <c r="BH856"/>
  <c r="BG856"/>
  <c r="BF856"/>
  <c r="T856"/>
  <c r="R856"/>
  <c r="P856"/>
  <c r="BI854"/>
  <c r="BH854"/>
  <c r="BG854"/>
  <c r="BF854"/>
  <c r="T854"/>
  <c r="R854"/>
  <c r="P854"/>
  <c r="BI848"/>
  <c r="BH848"/>
  <c r="BG848"/>
  <c r="BF848"/>
  <c r="T848"/>
  <c r="R848"/>
  <c r="P848"/>
  <c r="BI845"/>
  <c r="BH845"/>
  <c r="BG845"/>
  <c r="BF845"/>
  <c r="T845"/>
  <c r="R845"/>
  <c r="P845"/>
  <c r="BI832"/>
  <c r="BH832"/>
  <c r="BG832"/>
  <c r="BF832"/>
  <c r="T832"/>
  <c r="R832"/>
  <c r="P832"/>
  <c r="BI829"/>
  <c r="BH829"/>
  <c r="BG829"/>
  <c r="BF829"/>
  <c r="T829"/>
  <c r="R829"/>
  <c r="P829"/>
  <c r="BI825"/>
  <c r="BH825"/>
  <c r="BG825"/>
  <c r="BF825"/>
  <c r="T825"/>
  <c r="R825"/>
  <c r="P825"/>
  <c r="BI821"/>
  <c r="BH821"/>
  <c r="BG821"/>
  <c r="BF821"/>
  <c r="T821"/>
  <c r="R821"/>
  <c r="P821"/>
  <c r="BI817"/>
  <c r="BH817"/>
  <c r="BG817"/>
  <c r="BF817"/>
  <c r="T817"/>
  <c r="R817"/>
  <c r="P817"/>
  <c r="BI813"/>
  <c r="BH813"/>
  <c r="BG813"/>
  <c r="BF813"/>
  <c r="T813"/>
  <c r="R813"/>
  <c r="P813"/>
  <c r="BI809"/>
  <c r="BH809"/>
  <c r="BG809"/>
  <c r="BF809"/>
  <c r="T809"/>
  <c r="R809"/>
  <c r="P809"/>
  <c r="BI805"/>
  <c r="BH805"/>
  <c r="BG805"/>
  <c r="BF805"/>
  <c r="T805"/>
  <c r="R805"/>
  <c r="P805"/>
  <c r="BI803"/>
  <c r="BH803"/>
  <c r="BG803"/>
  <c r="BF803"/>
  <c r="T803"/>
  <c r="R803"/>
  <c r="P803"/>
  <c r="BI800"/>
  <c r="BH800"/>
  <c r="BG800"/>
  <c r="BF800"/>
  <c r="T800"/>
  <c r="R800"/>
  <c r="P800"/>
  <c r="BI794"/>
  <c r="BH794"/>
  <c r="BG794"/>
  <c r="BF794"/>
  <c r="T794"/>
  <c r="R794"/>
  <c r="P794"/>
  <c r="BI791"/>
  <c r="BH791"/>
  <c r="BG791"/>
  <c r="BF791"/>
  <c r="T791"/>
  <c r="R791"/>
  <c r="P791"/>
  <c r="BI789"/>
  <c r="BH789"/>
  <c r="BG789"/>
  <c r="BF789"/>
  <c r="T789"/>
  <c r="R789"/>
  <c r="P789"/>
  <c r="BI787"/>
  <c r="BH787"/>
  <c r="BG787"/>
  <c r="BF787"/>
  <c r="T787"/>
  <c r="R787"/>
  <c r="P787"/>
  <c r="BI785"/>
  <c r="BH785"/>
  <c r="BG785"/>
  <c r="BF785"/>
  <c r="T785"/>
  <c r="R785"/>
  <c r="P785"/>
  <c r="BI783"/>
  <c r="BH783"/>
  <c r="BG783"/>
  <c r="BF783"/>
  <c r="T783"/>
  <c r="R783"/>
  <c r="P783"/>
  <c r="BI776"/>
  <c r="BH776"/>
  <c r="BG776"/>
  <c r="BF776"/>
  <c r="T776"/>
  <c r="R776"/>
  <c r="P776"/>
  <c r="BI773"/>
  <c r="BH773"/>
  <c r="BG773"/>
  <c r="BF773"/>
  <c r="T773"/>
  <c r="R773"/>
  <c r="P773"/>
  <c r="BI765"/>
  <c r="BH765"/>
  <c r="BG765"/>
  <c r="BF765"/>
  <c r="T765"/>
  <c r="R765"/>
  <c r="P765"/>
  <c r="BI759"/>
  <c r="BH759"/>
  <c r="BG759"/>
  <c r="BF759"/>
  <c r="T759"/>
  <c r="R759"/>
  <c r="P759"/>
  <c r="BI756"/>
  <c r="BH756"/>
  <c r="BG756"/>
  <c r="BF756"/>
  <c r="T756"/>
  <c r="R756"/>
  <c r="P756"/>
  <c r="BI754"/>
  <c r="BH754"/>
  <c r="BG754"/>
  <c r="BF754"/>
  <c r="T754"/>
  <c r="R754"/>
  <c r="P754"/>
  <c r="BI752"/>
  <c r="BH752"/>
  <c r="BG752"/>
  <c r="BF752"/>
  <c r="T752"/>
  <c r="R752"/>
  <c r="P752"/>
  <c r="BI749"/>
  <c r="BH749"/>
  <c r="BG749"/>
  <c r="BF749"/>
  <c r="T749"/>
  <c r="R749"/>
  <c r="P749"/>
  <c r="BI747"/>
  <c r="BH747"/>
  <c r="BG747"/>
  <c r="BF747"/>
  <c r="T747"/>
  <c r="R747"/>
  <c r="P747"/>
  <c r="BI745"/>
  <c r="BH745"/>
  <c r="BG745"/>
  <c r="BF745"/>
  <c r="T745"/>
  <c r="R745"/>
  <c r="P745"/>
  <c r="BI743"/>
  <c r="BH743"/>
  <c r="BG743"/>
  <c r="BF743"/>
  <c r="T743"/>
  <c r="R743"/>
  <c r="P743"/>
  <c r="BI741"/>
  <c r="BH741"/>
  <c r="BG741"/>
  <c r="BF741"/>
  <c r="T741"/>
  <c r="R741"/>
  <c r="P741"/>
  <c r="BI738"/>
  <c r="BH738"/>
  <c r="BG738"/>
  <c r="BF738"/>
  <c r="T738"/>
  <c r="R738"/>
  <c r="P738"/>
  <c r="BI732"/>
  <c r="BH732"/>
  <c r="BG732"/>
  <c r="BF732"/>
  <c r="T732"/>
  <c r="R732"/>
  <c r="P732"/>
  <c r="BI729"/>
  <c r="BH729"/>
  <c r="BG729"/>
  <c r="BF729"/>
  <c r="T729"/>
  <c r="R729"/>
  <c r="P729"/>
  <c r="BI723"/>
  <c r="BH723"/>
  <c r="BG723"/>
  <c r="BF723"/>
  <c r="T723"/>
  <c r="R723"/>
  <c r="P723"/>
  <c r="BI721"/>
  <c r="BH721"/>
  <c r="BG721"/>
  <c r="BF721"/>
  <c r="T721"/>
  <c r="R721"/>
  <c r="P721"/>
  <c r="BI693"/>
  <c r="BH693"/>
  <c r="BG693"/>
  <c r="BF693"/>
  <c r="T693"/>
  <c r="R693"/>
  <c r="P693"/>
  <c r="BI687"/>
  <c r="BH687"/>
  <c r="BG687"/>
  <c r="BF687"/>
  <c r="T687"/>
  <c r="R687"/>
  <c r="P687"/>
  <c r="BI681"/>
  <c r="BH681"/>
  <c r="BG681"/>
  <c r="BF681"/>
  <c r="T681"/>
  <c r="R681"/>
  <c r="P681"/>
  <c r="BI679"/>
  <c r="BH679"/>
  <c r="BG679"/>
  <c r="BF679"/>
  <c r="T679"/>
  <c r="R679"/>
  <c r="P679"/>
  <c r="BI677"/>
  <c r="BH677"/>
  <c r="BG677"/>
  <c r="BF677"/>
  <c r="T677"/>
  <c r="R677"/>
  <c r="P677"/>
  <c r="BI674"/>
  <c r="BH674"/>
  <c r="BG674"/>
  <c r="BF674"/>
  <c r="T674"/>
  <c r="R674"/>
  <c r="P674"/>
  <c r="BI672"/>
  <c r="BH672"/>
  <c r="BG672"/>
  <c r="BF672"/>
  <c r="T672"/>
  <c r="R672"/>
  <c r="P672"/>
  <c r="BI670"/>
  <c r="BH670"/>
  <c r="BG670"/>
  <c r="BF670"/>
  <c r="T670"/>
  <c r="R670"/>
  <c r="P670"/>
  <c r="BI668"/>
  <c r="BH668"/>
  <c r="BG668"/>
  <c r="BF668"/>
  <c r="T668"/>
  <c r="R668"/>
  <c r="P668"/>
  <c r="BI666"/>
  <c r="BH666"/>
  <c r="BG666"/>
  <c r="BF666"/>
  <c r="T666"/>
  <c r="R666"/>
  <c r="P666"/>
  <c r="BI661"/>
  <c r="BH661"/>
  <c r="BG661"/>
  <c r="BF661"/>
  <c r="T661"/>
  <c r="R661"/>
  <c r="P661"/>
  <c r="BI658"/>
  <c r="BH658"/>
  <c r="BG658"/>
  <c r="BF658"/>
  <c r="T658"/>
  <c r="R658"/>
  <c r="P658"/>
  <c r="BI655"/>
  <c r="BH655"/>
  <c r="BG655"/>
  <c r="BF655"/>
  <c r="T655"/>
  <c r="R655"/>
  <c r="P655"/>
  <c r="BI652"/>
  <c r="BH652"/>
  <c r="BG652"/>
  <c r="BF652"/>
  <c r="T652"/>
  <c r="R652"/>
  <c r="P652"/>
  <c r="BI650"/>
  <c r="BH650"/>
  <c r="BG650"/>
  <c r="BF650"/>
  <c r="T650"/>
  <c r="R650"/>
  <c r="P650"/>
  <c r="BI647"/>
  <c r="BH647"/>
  <c r="BG647"/>
  <c r="BF647"/>
  <c r="T647"/>
  <c r="R647"/>
  <c r="P647"/>
  <c r="BI645"/>
  <c r="BH645"/>
  <c r="BG645"/>
  <c r="BF645"/>
  <c r="T645"/>
  <c r="R645"/>
  <c r="P645"/>
  <c r="BI643"/>
  <c r="BH643"/>
  <c r="BG643"/>
  <c r="BF643"/>
  <c r="T643"/>
  <c r="R643"/>
  <c r="P643"/>
  <c r="BI641"/>
  <c r="BH641"/>
  <c r="BG641"/>
  <c r="BF641"/>
  <c r="T641"/>
  <c r="R641"/>
  <c r="P641"/>
  <c r="BI639"/>
  <c r="BH639"/>
  <c r="BG639"/>
  <c r="BF639"/>
  <c r="T639"/>
  <c r="R639"/>
  <c r="P639"/>
  <c r="BI636"/>
  <c r="BH636"/>
  <c r="BG636"/>
  <c r="BF636"/>
  <c r="T636"/>
  <c r="R636"/>
  <c r="P636"/>
  <c r="BI634"/>
  <c r="BH634"/>
  <c r="BG634"/>
  <c r="BF634"/>
  <c r="T634"/>
  <c r="R634"/>
  <c r="P634"/>
  <c r="BI632"/>
  <c r="BH632"/>
  <c r="BG632"/>
  <c r="BF632"/>
  <c r="T632"/>
  <c r="R632"/>
  <c r="P632"/>
  <c r="BI630"/>
  <c r="BH630"/>
  <c r="BG630"/>
  <c r="BF630"/>
  <c r="T630"/>
  <c r="R630"/>
  <c r="P630"/>
  <c r="BI628"/>
  <c r="BH628"/>
  <c r="BG628"/>
  <c r="BF628"/>
  <c r="T628"/>
  <c r="R628"/>
  <c r="P628"/>
  <c r="BI626"/>
  <c r="BH626"/>
  <c r="BG626"/>
  <c r="BF626"/>
  <c r="T626"/>
  <c r="R626"/>
  <c r="P626"/>
  <c r="BI624"/>
  <c r="BH624"/>
  <c r="BG624"/>
  <c r="BF624"/>
  <c r="T624"/>
  <c r="R624"/>
  <c r="P624"/>
  <c r="BI622"/>
  <c r="BH622"/>
  <c r="BG622"/>
  <c r="BF622"/>
  <c r="T622"/>
  <c r="R622"/>
  <c r="P622"/>
  <c r="BI620"/>
  <c r="BH620"/>
  <c r="BG620"/>
  <c r="BF620"/>
  <c r="T620"/>
  <c r="R620"/>
  <c r="P620"/>
  <c r="BI618"/>
  <c r="BH618"/>
  <c r="BG618"/>
  <c r="BF618"/>
  <c r="T618"/>
  <c r="R618"/>
  <c r="P618"/>
  <c r="BI616"/>
  <c r="BH616"/>
  <c r="BG616"/>
  <c r="BF616"/>
  <c r="T616"/>
  <c r="R616"/>
  <c r="P616"/>
  <c r="BI613"/>
  <c r="BH613"/>
  <c r="BG613"/>
  <c r="BF613"/>
  <c r="T613"/>
  <c r="R613"/>
  <c r="P613"/>
  <c r="BI611"/>
  <c r="BH611"/>
  <c r="BG611"/>
  <c r="BF611"/>
  <c r="T611"/>
  <c r="R611"/>
  <c r="P611"/>
  <c r="BI609"/>
  <c r="BH609"/>
  <c r="BG609"/>
  <c r="BF609"/>
  <c r="T609"/>
  <c r="R609"/>
  <c r="P609"/>
  <c r="BI606"/>
  <c r="BH606"/>
  <c r="BG606"/>
  <c r="BF606"/>
  <c r="T606"/>
  <c r="R606"/>
  <c r="P606"/>
  <c r="BI604"/>
  <c r="BH604"/>
  <c r="BG604"/>
  <c r="BF604"/>
  <c r="T604"/>
  <c r="R604"/>
  <c r="P604"/>
  <c r="BI601"/>
  <c r="BH601"/>
  <c r="BG601"/>
  <c r="BF601"/>
  <c r="T601"/>
  <c r="R601"/>
  <c r="P601"/>
  <c r="BI599"/>
  <c r="BH599"/>
  <c r="BG599"/>
  <c r="BF599"/>
  <c r="T599"/>
  <c r="R599"/>
  <c r="P599"/>
  <c r="BI573"/>
  <c r="BH573"/>
  <c r="BG573"/>
  <c r="BF573"/>
  <c r="T573"/>
  <c r="R573"/>
  <c r="P573"/>
  <c r="BI568"/>
  <c r="BH568"/>
  <c r="BG568"/>
  <c r="BF568"/>
  <c r="T568"/>
  <c r="R568"/>
  <c r="P568"/>
  <c r="BI565"/>
  <c r="BH565"/>
  <c r="BG565"/>
  <c r="BF565"/>
  <c r="T565"/>
  <c r="R565"/>
  <c r="P565"/>
  <c r="BI555"/>
  <c r="BH555"/>
  <c r="BG555"/>
  <c r="BF555"/>
  <c r="T555"/>
  <c r="R555"/>
  <c r="P555"/>
  <c r="BI547"/>
  <c r="BH547"/>
  <c r="BG547"/>
  <c r="BF547"/>
  <c r="T547"/>
  <c r="R547"/>
  <c r="P547"/>
  <c r="BI541"/>
  <c r="BH541"/>
  <c r="BG541"/>
  <c r="BF541"/>
  <c r="T541"/>
  <c r="R541"/>
  <c r="P541"/>
  <c r="BI538"/>
  <c r="BH538"/>
  <c r="BG538"/>
  <c r="BF538"/>
  <c r="T538"/>
  <c r="R538"/>
  <c r="P538"/>
  <c r="BI528"/>
  <c r="BH528"/>
  <c r="BG528"/>
  <c r="BF528"/>
  <c r="T528"/>
  <c r="R528"/>
  <c r="P528"/>
  <c r="BI525"/>
  <c r="BH525"/>
  <c r="BG525"/>
  <c r="BF525"/>
  <c r="T525"/>
  <c r="R525"/>
  <c r="P525"/>
  <c r="BI522"/>
  <c r="BH522"/>
  <c r="BG522"/>
  <c r="BF522"/>
  <c r="T522"/>
  <c r="R522"/>
  <c r="P522"/>
  <c r="BI518"/>
  <c r="BH518"/>
  <c r="BG518"/>
  <c r="BF518"/>
  <c r="T518"/>
  <c r="R518"/>
  <c r="P518"/>
  <c r="BI512"/>
  <c r="BH512"/>
  <c r="BG512"/>
  <c r="BF512"/>
  <c r="T512"/>
  <c r="R512"/>
  <c r="P512"/>
  <c r="BI508"/>
  <c r="BH508"/>
  <c r="BG508"/>
  <c r="BF508"/>
  <c r="T508"/>
  <c r="R508"/>
  <c r="P508"/>
  <c r="BI506"/>
  <c r="BH506"/>
  <c r="BG506"/>
  <c r="BF506"/>
  <c r="T506"/>
  <c r="R506"/>
  <c r="P506"/>
  <c r="BI500"/>
  <c r="BH500"/>
  <c r="BG500"/>
  <c r="BF500"/>
  <c r="T500"/>
  <c r="R500"/>
  <c r="P500"/>
  <c r="BI494"/>
  <c r="BH494"/>
  <c r="BG494"/>
  <c r="BF494"/>
  <c r="T494"/>
  <c r="R494"/>
  <c r="P494"/>
  <c r="BI491"/>
  <c r="BH491"/>
  <c r="BG491"/>
  <c r="BF491"/>
  <c r="T491"/>
  <c r="R491"/>
  <c r="P491"/>
  <c r="BI479"/>
  <c r="BH479"/>
  <c r="BG479"/>
  <c r="BF479"/>
  <c r="T479"/>
  <c r="R479"/>
  <c r="P479"/>
  <c r="BI475"/>
  <c r="BH475"/>
  <c r="BG475"/>
  <c r="BF475"/>
  <c r="T475"/>
  <c r="R475"/>
  <c r="P475"/>
  <c r="BI469"/>
  <c r="BH469"/>
  <c r="BG469"/>
  <c r="BF469"/>
  <c r="T469"/>
  <c r="R469"/>
  <c r="P469"/>
  <c r="BI465"/>
  <c r="BH465"/>
  <c r="BG465"/>
  <c r="BF465"/>
  <c r="T465"/>
  <c r="R465"/>
  <c r="P465"/>
  <c r="BI459"/>
  <c r="BH459"/>
  <c r="BG459"/>
  <c r="BF459"/>
  <c r="T459"/>
  <c r="R459"/>
  <c r="P459"/>
  <c r="BI455"/>
  <c r="BH455"/>
  <c r="BG455"/>
  <c r="BF455"/>
  <c r="T455"/>
  <c r="R455"/>
  <c r="P455"/>
  <c r="BI449"/>
  <c r="BH449"/>
  <c r="BG449"/>
  <c r="BF449"/>
  <c r="T449"/>
  <c r="R449"/>
  <c r="P449"/>
  <c r="BI445"/>
  <c r="BH445"/>
  <c r="BG445"/>
  <c r="BF445"/>
  <c r="T445"/>
  <c r="R445"/>
  <c r="P445"/>
  <c r="BI441"/>
  <c r="BH441"/>
  <c r="BG441"/>
  <c r="BF441"/>
  <c r="T441"/>
  <c r="R441"/>
  <c r="P441"/>
  <c r="BI436"/>
  <c r="BH436"/>
  <c r="BG436"/>
  <c r="BF436"/>
  <c r="T436"/>
  <c r="R436"/>
  <c r="P436"/>
  <c r="BI430"/>
  <c r="BH430"/>
  <c r="BG430"/>
  <c r="BF430"/>
  <c r="T430"/>
  <c r="R430"/>
  <c r="P430"/>
  <c r="BI427"/>
  <c r="BH427"/>
  <c r="BG427"/>
  <c r="BF427"/>
  <c r="T427"/>
  <c r="R427"/>
  <c r="P427"/>
  <c r="BI419"/>
  <c r="BH419"/>
  <c r="BG419"/>
  <c r="BF419"/>
  <c r="T419"/>
  <c r="R419"/>
  <c r="P419"/>
  <c r="BI415"/>
  <c r="BH415"/>
  <c r="BG415"/>
  <c r="BF415"/>
  <c r="T415"/>
  <c r="R415"/>
  <c r="P415"/>
  <c r="BI411"/>
  <c r="BH411"/>
  <c r="BG411"/>
  <c r="BF411"/>
  <c r="T411"/>
  <c r="R411"/>
  <c r="P411"/>
  <c r="BI407"/>
  <c r="BH407"/>
  <c r="BG407"/>
  <c r="BF407"/>
  <c r="T407"/>
  <c r="R407"/>
  <c r="P407"/>
  <c r="BI402"/>
  <c r="BH402"/>
  <c r="BG402"/>
  <c r="BF402"/>
  <c r="T402"/>
  <c r="R402"/>
  <c r="P402"/>
  <c r="BI396"/>
  <c r="BH396"/>
  <c r="BG396"/>
  <c r="BF396"/>
  <c r="T396"/>
  <c r="R396"/>
  <c r="P396"/>
  <c r="BI393"/>
  <c r="BH393"/>
  <c r="BG393"/>
  <c r="BF393"/>
  <c r="T393"/>
  <c r="R393"/>
  <c r="P393"/>
  <c r="BI381"/>
  <c r="BH381"/>
  <c r="BG381"/>
  <c r="BF381"/>
  <c r="T381"/>
  <c r="R381"/>
  <c r="P381"/>
  <c r="BI377"/>
  <c r="BH377"/>
  <c r="BG377"/>
  <c r="BF377"/>
  <c r="T377"/>
  <c r="R377"/>
  <c r="P377"/>
  <c r="BI373"/>
  <c r="BH373"/>
  <c r="BG373"/>
  <c r="BF373"/>
  <c r="T373"/>
  <c r="R373"/>
  <c r="P373"/>
  <c r="BI369"/>
  <c r="BH369"/>
  <c r="BG369"/>
  <c r="BF369"/>
  <c r="T369"/>
  <c r="R369"/>
  <c r="P369"/>
  <c r="BI365"/>
  <c r="BH365"/>
  <c r="BG365"/>
  <c r="BF365"/>
  <c r="T365"/>
  <c r="R365"/>
  <c r="P365"/>
  <c r="BI361"/>
  <c r="BH361"/>
  <c r="BG361"/>
  <c r="BF361"/>
  <c r="T361"/>
  <c r="R361"/>
  <c r="P361"/>
  <c r="BI357"/>
  <c r="BH357"/>
  <c r="BG357"/>
  <c r="BF357"/>
  <c r="T357"/>
  <c r="R357"/>
  <c r="P357"/>
  <c r="BI353"/>
  <c r="BH353"/>
  <c r="BG353"/>
  <c r="BF353"/>
  <c r="T353"/>
  <c r="R353"/>
  <c r="P353"/>
  <c r="BI348"/>
  <c r="BH348"/>
  <c r="BG348"/>
  <c r="BF348"/>
  <c r="T348"/>
  <c r="R348"/>
  <c r="P348"/>
  <c r="BI342"/>
  <c r="BH342"/>
  <c r="BG342"/>
  <c r="BF342"/>
  <c r="T342"/>
  <c r="R342"/>
  <c r="P342"/>
  <c r="BI339"/>
  <c r="BH339"/>
  <c r="BG339"/>
  <c r="BF339"/>
  <c r="T339"/>
  <c r="R339"/>
  <c r="P339"/>
  <c r="BI336"/>
  <c r="BH336"/>
  <c r="BG336"/>
  <c r="BF336"/>
  <c r="T336"/>
  <c r="R336"/>
  <c r="P336"/>
  <c r="BI334"/>
  <c r="BH334"/>
  <c r="BG334"/>
  <c r="BF334"/>
  <c r="T334"/>
  <c r="R334"/>
  <c r="P334"/>
  <c r="BI329"/>
  <c r="BH329"/>
  <c r="BG329"/>
  <c r="BF329"/>
  <c r="T329"/>
  <c r="R329"/>
  <c r="P329"/>
  <c r="BI327"/>
  <c r="BH327"/>
  <c r="BG327"/>
  <c r="BF327"/>
  <c r="T327"/>
  <c r="R327"/>
  <c r="P327"/>
  <c r="BI315"/>
  <c r="BH315"/>
  <c r="BG315"/>
  <c r="BF315"/>
  <c r="T315"/>
  <c r="R315"/>
  <c r="P315"/>
  <c r="BI313"/>
  <c r="BH313"/>
  <c r="BG313"/>
  <c r="BF313"/>
  <c r="T313"/>
  <c r="R313"/>
  <c r="P313"/>
  <c r="BI302"/>
  <c r="BH302"/>
  <c r="BG302"/>
  <c r="BF302"/>
  <c r="T302"/>
  <c r="R302"/>
  <c r="P302"/>
  <c r="BI291"/>
  <c r="BH291"/>
  <c r="BG291"/>
  <c r="BF291"/>
  <c r="T291"/>
  <c r="R291"/>
  <c r="P291"/>
  <c r="BI285"/>
  <c r="BH285"/>
  <c r="BG285"/>
  <c r="BF285"/>
  <c r="T285"/>
  <c r="R285"/>
  <c r="P285"/>
  <c r="BI280"/>
  <c r="BH280"/>
  <c r="BG280"/>
  <c r="BF280"/>
  <c r="T280"/>
  <c r="R280"/>
  <c r="P280"/>
  <c r="BI277"/>
  <c r="BH277"/>
  <c r="BG277"/>
  <c r="BF277"/>
  <c r="T277"/>
  <c r="R277"/>
  <c r="P277"/>
  <c r="BI272"/>
  <c r="BH272"/>
  <c r="BG272"/>
  <c r="BF272"/>
  <c r="T272"/>
  <c r="R272"/>
  <c r="P272"/>
  <c r="BI268"/>
  <c r="BH268"/>
  <c r="BG268"/>
  <c r="BF268"/>
  <c r="T268"/>
  <c r="R268"/>
  <c r="P268"/>
  <c r="BI263"/>
  <c r="BH263"/>
  <c r="BG263"/>
  <c r="BF263"/>
  <c r="T263"/>
  <c r="R263"/>
  <c r="P263"/>
  <c r="BI259"/>
  <c r="BH259"/>
  <c r="BG259"/>
  <c r="BF259"/>
  <c r="T259"/>
  <c r="R259"/>
  <c r="P259"/>
  <c r="BI253"/>
  <c r="BH253"/>
  <c r="BG253"/>
  <c r="BF253"/>
  <c r="T253"/>
  <c r="R253"/>
  <c r="P253"/>
  <c r="BI247"/>
  <c r="BH247"/>
  <c r="BG247"/>
  <c r="BF247"/>
  <c r="T247"/>
  <c r="R247"/>
  <c r="P247"/>
  <c r="BI241"/>
  <c r="BH241"/>
  <c r="BG241"/>
  <c r="BF241"/>
  <c r="T241"/>
  <c r="R241"/>
  <c r="P241"/>
  <c r="BI237"/>
  <c r="BH237"/>
  <c r="BG237"/>
  <c r="BF237"/>
  <c r="T237"/>
  <c r="R237"/>
  <c r="P237"/>
  <c r="BI232"/>
  <c r="BH232"/>
  <c r="BG232"/>
  <c r="BF232"/>
  <c r="T232"/>
  <c r="R232"/>
  <c r="P232"/>
  <c r="BI230"/>
  <c r="BH230"/>
  <c r="BG230"/>
  <c r="BF230"/>
  <c r="T230"/>
  <c r="R230"/>
  <c r="P230"/>
  <c r="BI224"/>
  <c r="BH224"/>
  <c r="BG224"/>
  <c r="BF224"/>
  <c r="T224"/>
  <c r="R224"/>
  <c r="P224"/>
  <c r="BI219"/>
  <c r="BH219"/>
  <c r="BG219"/>
  <c r="BF219"/>
  <c r="T219"/>
  <c r="R219"/>
  <c r="P219"/>
  <c r="BI215"/>
  <c r="BH215"/>
  <c r="BG215"/>
  <c r="BF215"/>
  <c r="T215"/>
  <c r="R215"/>
  <c r="P215"/>
  <c r="BI210"/>
  <c r="BH210"/>
  <c r="BG210"/>
  <c r="BF210"/>
  <c r="T210"/>
  <c r="R210"/>
  <c r="P210"/>
  <c r="BI205"/>
  <c r="BH205"/>
  <c r="BG205"/>
  <c r="BF205"/>
  <c r="T205"/>
  <c r="R205"/>
  <c r="P205"/>
  <c r="BI198"/>
  <c r="BH198"/>
  <c r="BG198"/>
  <c r="BF198"/>
  <c r="T198"/>
  <c r="R198"/>
  <c r="P198"/>
  <c r="BI195"/>
  <c r="BH195"/>
  <c r="BG195"/>
  <c r="BF195"/>
  <c r="T195"/>
  <c r="R195"/>
  <c r="P195"/>
  <c r="BI192"/>
  <c r="BH192"/>
  <c r="BG192"/>
  <c r="BF192"/>
  <c r="T192"/>
  <c r="R192"/>
  <c r="P192"/>
  <c r="BI189"/>
  <c r="BH189"/>
  <c r="BG189"/>
  <c r="BF189"/>
  <c r="T189"/>
  <c r="R189"/>
  <c r="P189"/>
  <c r="BI185"/>
  <c r="BH185"/>
  <c r="BG185"/>
  <c r="BF185"/>
  <c r="T185"/>
  <c r="R185"/>
  <c r="P185"/>
  <c r="BI181"/>
  <c r="BH181"/>
  <c r="BG181"/>
  <c r="BF181"/>
  <c r="T181"/>
  <c r="R181"/>
  <c r="P181"/>
  <c r="BI177"/>
  <c r="BH177"/>
  <c r="BG177"/>
  <c r="BF177"/>
  <c r="T177"/>
  <c r="R177"/>
  <c r="P177"/>
  <c r="BI174"/>
  <c r="BH174"/>
  <c r="BG174"/>
  <c r="BF174"/>
  <c r="T174"/>
  <c r="R174"/>
  <c r="P174"/>
  <c r="BI170"/>
  <c r="BH170"/>
  <c r="BG170"/>
  <c r="BF170"/>
  <c r="T170"/>
  <c r="R170"/>
  <c r="P170"/>
  <c r="BI166"/>
  <c r="BH166"/>
  <c r="BG166"/>
  <c r="BF166"/>
  <c r="T166"/>
  <c r="R166"/>
  <c r="P166"/>
  <c r="BI162"/>
  <c r="BH162"/>
  <c r="BG162"/>
  <c r="BF162"/>
  <c r="T162"/>
  <c r="R162"/>
  <c r="P162"/>
  <c r="BI156"/>
  <c r="BH156"/>
  <c r="BG156"/>
  <c r="BF156"/>
  <c r="T156"/>
  <c r="R156"/>
  <c r="P156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40"/>
  <c r="BH140"/>
  <c r="BG140"/>
  <c r="BF140"/>
  <c r="T140"/>
  <c r="R140"/>
  <c r="P140"/>
  <c r="BI135"/>
  <c r="BH135"/>
  <c r="BG135"/>
  <c r="BF135"/>
  <c r="T135"/>
  <c r="R135"/>
  <c r="P135"/>
  <c r="BI131"/>
  <c r="BH131"/>
  <c r="BG131"/>
  <c r="BF131"/>
  <c r="T131"/>
  <c r="R131"/>
  <c r="P131"/>
  <c r="BI128"/>
  <c r="BH128"/>
  <c r="BG128"/>
  <c r="BF128"/>
  <c r="T128"/>
  <c r="R128"/>
  <c r="P128"/>
  <c r="BI125"/>
  <c r="BH125"/>
  <c r="BG125"/>
  <c r="BF125"/>
  <c r="T125"/>
  <c r="R125"/>
  <c r="P125"/>
  <c r="BI123"/>
  <c r="BH123"/>
  <c r="BG123"/>
  <c r="BF123"/>
  <c r="T123"/>
  <c r="R123"/>
  <c r="P123"/>
  <c r="BI119"/>
  <c r="BH119"/>
  <c r="BG119"/>
  <c r="BF119"/>
  <c r="T119"/>
  <c r="R119"/>
  <c r="P119"/>
  <c r="BI113"/>
  <c r="BH113"/>
  <c r="BG113"/>
  <c r="BF113"/>
  <c r="T113"/>
  <c r="R113"/>
  <c r="P113"/>
  <c r="BI110"/>
  <c r="BH110"/>
  <c r="BG110"/>
  <c r="BF110"/>
  <c r="T110"/>
  <c r="R110"/>
  <c r="P110"/>
  <c r="BI107"/>
  <c r="BH107"/>
  <c r="BG107"/>
  <c r="BF107"/>
  <c r="T107"/>
  <c r="R107"/>
  <c r="P107"/>
  <c r="J101"/>
  <c r="J100"/>
  <c r="F100"/>
  <c r="F98"/>
  <c r="E96"/>
  <c r="J55"/>
  <c r="J54"/>
  <c r="F54"/>
  <c r="F52"/>
  <c r="E50"/>
  <c r="J18"/>
  <c r="E18"/>
  <c r="F55"/>
  <c r="J17"/>
  <c r="J12"/>
  <c r="J98"/>
  <c r="E7"/>
  <c r="E94"/>
  <c i="2" r="J37"/>
  <c r="J36"/>
  <c i="1" r="AY55"/>
  <c i="2" r="J35"/>
  <c i="1" r="AX55"/>
  <c i="2" r="BI294"/>
  <c r="BH294"/>
  <c r="BG294"/>
  <c r="BF294"/>
  <c r="T294"/>
  <c r="R294"/>
  <c r="P294"/>
  <c r="BI290"/>
  <c r="BH290"/>
  <c r="BG290"/>
  <c r="BF290"/>
  <c r="T290"/>
  <c r="R290"/>
  <c r="P290"/>
  <c r="BI287"/>
  <c r="BH287"/>
  <c r="BG287"/>
  <c r="BF287"/>
  <c r="T287"/>
  <c r="R287"/>
  <c r="P287"/>
  <c r="BI284"/>
  <c r="BH284"/>
  <c r="BG284"/>
  <c r="BF284"/>
  <c r="T284"/>
  <c r="R284"/>
  <c r="P284"/>
  <c r="BI280"/>
  <c r="BH280"/>
  <c r="BG280"/>
  <c r="BF280"/>
  <c r="T280"/>
  <c r="R280"/>
  <c r="P280"/>
  <c r="BI276"/>
  <c r="BH276"/>
  <c r="BG276"/>
  <c r="BF276"/>
  <c r="T276"/>
  <c r="R276"/>
  <c r="P276"/>
  <c r="BI274"/>
  <c r="BH274"/>
  <c r="BG274"/>
  <c r="BF274"/>
  <c r="T274"/>
  <c r="R274"/>
  <c r="P274"/>
  <c r="BI272"/>
  <c r="BH272"/>
  <c r="BG272"/>
  <c r="BF272"/>
  <c r="T272"/>
  <c r="R272"/>
  <c r="P272"/>
  <c r="BI268"/>
  <c r="BH268"/>
  <c r="BG268"/>
  <c r="BF268"/>
  <c r="T268"/>
  <c r="R268"/>
  <c r="P268"/>
  <c r="BI264"/>
  <c r="BH264"/>
  <c r="BG264"/>
  <c r="BF264"/>
  <c r="T264"/>
  <c r="R264"/>
  <c r="P264"/>
  <c r="BI260"/>
  <c r="BH260"/>
  <c r="BG260"/>
  <c r="BF260"/>
  <c r="T260"/>
  <c r="R260"/>
  <c r="P260"/>
  <c r="BI256"/>
  <c r="BH256"/>
  <c r="BG256"/>
  <c r="BF256"/>
  <c r="T256"/>
  <c r="R256"/>
  <c r="P256"/>
  <c r="BI252"/>
  <c r="BH252"/>
  <c r="BG252"/>
  <c r="BF252"/>
  <c r="T252"/>
  <c r="R252"/>
  <c r="P252"/>
  <c r="BI248"/>
  <c r="BH248"/>
  <c r="BG248"/>
  <c r="BF248"/>
  <c r="T248"/>
  <c r="R248"/>
  <c r="P248"/>
  <c r="BI244"/>
  <c r="BH244"/>
  <c r="BG244"/>
  <c r="BF244"/>
  <c r="T244"/>
  <c r="R244"/>
  <c r="P244"/>
  <c r="BI240"/>
  <c r="BH240"/>
  <c r="BG240"/>
  <c r="BF240"/>
  <c r="T240"/>
  <c r="R240"/>
  <c r="P240"/>
  <c r="BI236"/>
  <c r="BH236"/>
  <c r="BG236"/>
  <c r="BF236"/>
  <c r="T236"/>
  <c r="R236"/>
  <c r="P236"/>
  <c r="BI232"/>
  <c r="BH232"/>
  <c r="BG232"/>
  <c r="BF232"/>
  <c r="T232"/>
  <c r="R232"/>
  <c r="P232"/>
  <c r="BI228"/>
  <c r="BH228"/>
  <c r="BG228"/>
  <c r="BF228"/>
  <c r="T228"/>
  <c r="R228"/>
  <c r="P228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7"/>
  <c r="BH217"/>
  <c r="BG217"/>
  <c r="BF217"/>
  <c r="T217"/>
  <c r="R217"/>
  <c r="P217"/>
  <c r="BI213"/>
  <c r="BH213"/>
  <c r="BG213"/>
  <c r="BF213"/>
  <c r="T213"/>
  <c r="R213"/>
  <c r="P213"/>
  <c r="BI200"/>
  <c r="BH200"/>
  <c r="BG200"/>
  <c r="BF200"/>
  <c r="T200"/>
  <c r="R200"/>
  <c r="P200"/>
  <c r="BI194"/>
  <c r="BH194"/>
  <c r="BG194"/>
  <c r="BF194"/>
  <c r="T194"/>
  <c r="R194"/>
  <c r="P194"/>
  <c r="BI191"/>
  <c r="BH191"/>
  <c r="BG191"/>
  <c r="BF191"/>
  <c r="T191"/>
  <c r="R191"/>
  <c r="P191"/>
  <c r="BI181"/>
  <c r="BH181"/>
  <c r="BG181"/>
  <c r="BF181"/>
  <c r="T181"/>
  <c r="R181"/>
  <c r="P181"/>
  <c r="BI177"/>
  <c r="BH177"/>
  <c r="BG177"/>
  <c r="BF177"/>
  <c r="T177"/>
  <c r="R177"/>
  <c r="P177"/>
  <c r="BI174"/>
  <c r="BH174"/>
  <c r="BG174"/>
  <c r="BF174"/>
  <c r="T174"/>
  <c r="R174"/>
  <c r="P174"/>
  <c r="BI170"/>
  <c r="BH170"/>
  <c r="BG170"/>
  <c r="BF170"/>
  <c r="T170"/>
  <c r="R170"/>
  <c r="P170"/>
  <c r="BI165"/>
  <c r="BH165"/>
  <c r="BG165"/>
  <c r="BF165"/>
  <c r="T165"/>
  <c r="R165"/>
  <c r="P165"/>
  <c r="BI159"/>
  <c r="BH159"/>
  <c r="BG159"/>
  <c r="BF159"/>
  <c r="T159"/>
  <c r="R159"/>
  <c r="P159"/>
  <c r="BI156"/>
  <c r="BH156"/>
  <c r="BG156"/>
  <c r="BF156"/>
  <c r="T156"/>
  <c r="R156"/>
  <c r="P156"/>
  <c r="BI152"/>
  <c r="BH152"/>
  <c r="BG152"/>
  <c r="BF152"/>
  <c r="T152"/>
  <c r="R152"/>
  <c r="P152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0"/>
  <c r="BH140"/>
  <c r="BG140"/>
  <c r="BF140"/>
  <c r="T140"/>
  <c r="R140"/>
  <c r="P140"/>
  <c r="BI138"/>
  <c r="BH138"/>
  <c r="BG138"/>
  <c r="BF138"/>
  <c r="T138"/>
  <c r="R138"/>
  <c r="P138"/>
  <c r="BI133"/>
  <c r="BH133"/>
  <c r="BG133"/>
  <c r="BF133"/>
  <c r="T133"/>
  <c r="R133"/>
  <c r="P133"/>
  <c r="BI130"/>
  <c r="BH130"/>
  <c r="BG130"/>
  <c r="BF130"/>
  <c r="T130"/>
  <c r="R130"/>
  <c r="P130"/>
  <c r="BI127"/>
  <c r="BH127"/>
  <c r="BG127"/>
  <c r="BF127"/>
  <c r="T127"/>
  <c r="R127"/>
  <c r="P127"/>
  <c r="BI122"/>
  <c r="BH122"/>
  <c r="BG122"/>
  <c r="BF122"/>
  <c r="T122"/>
  <c r="R122"/>
  <c r="P122"/>
  <c r="BI118"/>
  <c r="BH118"/>
  <c r="BG118"/>
  <c r="BF118"/>
  <c r="T118"/>
  <c r="R118"/>
  <c r="P118"/>
  <c r="BI113"/>
  <c r="BH113"/>
  <c r="BG113"/>
  <c r="BF113"/>
  <c r="T113"/>
  <c r="R113"/>
  <c r="P113"/>
  <c r="BI108"/>
  <c r="BH108"/>
  <c r="BG108"/>
  <c r="BF108"/>
  <c r="T108"/>
  <c r="R108"/>
  <c r="P108"/>
  <c r="BI105"/>
  <c r="BH105"/>
  <c r="BG105"/>
  <c r="BF105"/>
  <c r="T105"/>
  <c r="R105"/>
  <c r="P105"/>
  <c r="BI102"/>
  <c r="BH102"/>
  <c r="BG102"/>
  <c r="BF102"/>
  <c r="T102"/>
  <c r="R102"/>
  <c r="P102"/>
  <c r="BI99"/>
  <c r="BH99"/>
  <c r="BG99"/>
  <c r="BF99"/>
  <c r="T99"/>
  <c r="R99"/>
  <c r="P99"/>
  <c r="BI96"/>
  <c r="BH96"/>
  <c r="BG96"/>
  <c r="BF96"/>
  <c r="T96"/>
  <c r="R96"/>
  <c r="P96"/>
  <c r="BI93"/>
  <c r="BH93"/>
  <c r="BG93"/>
  <c r="BF93"/>
  <c r="T93"/>
  <c r="R93"/>
  <c r="P93"/>
  <c r="BI90"/>
  <c r="BH90"/>
  <c r="BG90"/>
  <c r="BF90"/>
  <c r="T90"/>
  <c r="R90"/>
  <c r="P90"/>
  <c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55"/>
  <c r="J17"/>
  <c r="J12"/>
  <c r="J78"/>
  <c r="E7"/>
  <c r="E74"/>
  <c i="1" r="L50"/>
  <c r="AM50"/>
  <c r="AM49"/>
  <c r="L49"/>
  <c r="AM47"/>
  <c r="L47"/>
  <c r="L45"/>
  <c r="L44"/>
  <c i="2" r="J122"/>
  <c r="J93"/>
  <c i="3" r="J863"/>
  <c r="J773"/>
  <c r="J639"/>
  <c r="BK465"/>
  <c r="J411"/>
  <c r="BK315"/>
  <c r="J856"/>
  <c r="J661"/>
  <c r="J465"/>
  <c r="BK427"/>
  <c r="BK357"/>
  <c r="J253"/>
  <c r="J1102"/>
  <c r="J821"/>
  <c r="BK670"/>
  <c r="J599"/>
  <c r="J402"/>
  <c r="BK272"/>
  <c r="BK1063"/>
  <c r="BK939"/>
  <c r="J880"/>
  <c r="J776"/>
  <c r="J645"/>
  <c r="BK604"/>
  <c r="BK547"/>
  <c r="J268"/>
  <c r="BK131"/>
  <c i="2" r="BK200"/>
  <c r="J156"/>
  <c i="1" r="AS54"/>
  <c i="2" r="BK268"/>
  <c r="J236"/>
  <c i="3" r="BK1080"/>
  <c r="BK932"/>
  <c r="BK813"/>
  <c r="BK681"/>
  <c r="BK622"/>
  <c r="J449"/>
  <c r="J329"/>
  <c r="J192"/>
  <c r="BK1016"/>
  <c r="J872"/>
  <c r="J723"/>
  <c r="J538"/>
  <c r="BK441"/>
  <c r="BK230"/>
  <c r="BK1095"/>
  <c r="J899"/>
  <c r="J752"/>
  <c r="BK645"/>
  <c r="J528"/>
  <c r="J396"/>
  <c r="BK241"/>
  <c r="BK1071"/>
  <c r="BK963"/>
  <c r="BK809"/>
  <c r="BK738"/>
  <c r="BK601"/>
  <c r="BK528"/>
  <c r="BK377"/>
  <c r="J189"/>
  <c i="2" r="BK177"/>
  <c r="BK122"/>
  <c r="BK274"/>
  <c r="J170"/>
  <c r="BK294"/>
  <c r="J143"/>
  <c r="BK284"/>
  <c r="BK252"/>
  <c r="BK232"/>
  <c r="BK127"/>
  <c i="3" r="BK1004"/>
  <c r="J865"/>
  <c r="BK732"/>
  <c r="BK632"/>
  <c r="J455"/>
  <c r="BK327"/>
  <c r="J166"/>
  <c r="J110"/>
  <c r="BK958"/>
  <c r="J800"/>
  <c r="J620"/>
  <c r="BK430"/>
  <c r="J336"/>
  <c r="BK185"/>
  <c r="BK936"/>
  <c r="BK789"/>
  <c r="BK647"/>
  <c r="BK555"/>
  <c r="J357"/>
  <c r="J230"/>
  <c r="BK110"/>
  <c r="J990"/>
  <c r="BK858"/>
  <c r="BK787"/>
  <c r="J674"/>
  <c r="BK606"/>
  <c r="BK449"/>
  <c r="BK263"/>
  <c r="J177"/>
  <c i="2" r="BK194"/>
  <c r="BK140"/>
  <c r="J217"/>
  <c r="J145"/>
  <c r="BK264"/>
  <c r="J130"/>
  <c r="J284"/>
  <c r="J260"/>
  <c r="BK236"/>
  <c i="3" r="J1095"/>
  <c r="J958"/>
  <c r="BK861"/>
  <c r="J765"/>
  <c r="BK666"/>
  <c r="BK508"/>
  <c r="BK393"/>
  <c r="J313"/>
  <c r="BK177"/>
  <c r="BK119"/>
  <c r="J1000"/>
  <c r="BK848"/>
  <c r="BK721"/>
  <c r="BK565"/>
  <c r="J415"/>
  <c r="J232"/>
  <c r="J1053"/>
  <c r="BK872"/>
  <c r="J747"/>
  <c r="BK628"/>
  <c r="J479"/>
  <c r="J280"/>
  <c r="BK170"/>
  <c r="J1016"/>
  <c r="J936"/>
  <c r="J817"/>
  <c r="BK754"/>
  <c r="BK650"/>
  <c r="J565"/>
  <c r="J393"/>
  <c r="J315"/>
  <c r="J162"/>
  <c i="2" r="J240"/>
  <c i="3" r="BK1088"/>
  <c r="BK919"/>
  <c r="J832"/>
  <c r="BK693"/>
  <c r="J624"/>
  <c r="BK336"/>
  <c r="J241"/>
  <c r="BK135"/>
  <c r="BK899"/>
  <c r="BK776"/>
  <c r="J568"/>
  <c r="BK140"/>
  <c r="J1006"/>
  <c r="BK865"/>
  <c r="J756"/>
  <c r="BK643"/>
  <c r="BK522"/>
  <c r="J291"/>
  <c r="BK195"/>
  <c r="BK128"/>
  <c r="J1004"/>
  <c r="J845"/>
  <c r="J749"/>
  <c r="BK475"/>
  <c r="BK373"/>
  <c r="J185"/>
  <c i="2" r="BK272"/>
  <c r="J138"/>
  <c r="BK156"/>
  <c r="J200"/>
  <c r="BK138"/>
  <c r="BK290"/>
  <c r="BK108"/>
  <c i="3" r="BK990"/>
  <c r="BK880"/>
  <c r="J794"/>
  <c r="J670"/>
  <c r="J601"/>
  <c r="BK365"/>
  <c r="J259"/>
  <c r="J170"/>
  <c r="J1074"/>
  <c r="J919"/>
  <c r="J743"/>
  <c r="J604"/>
  <c r="J373"/>
  <c r="J144"/>
  <c r="BK1008"/>
  <c r="BK870"/>
  <c r="J636"/>
  <c r="BK518"/>
  <c r="BK348"/>
  <c r="BK192"/>
  <c r="BK1053"/>
  <c r="J927"/>
  <c r="BK783"/>
  <c r="J677"/>
  <c r="J632"/>
  <c r="BK500"/>
  <c r="J272"/>
  <c r="BK166"/>
  <c i="2" r="J274"/>
  <c r="BK99"/>
  <c r="J177"/>
  <c r="J113"/>
  <c r="J191"/>
  <c r="J105"/>
  <c r="J280"/>
  <c r="J248"/>
  <c r="J99"/>
  <c i="3" r="BK949"/>
  <c r="BK845"/>
  <c r="J745"/>
  <c r="BK661"/>
  <c r="BK573"/>
  <c r="J381"/>
  <c r="BK247"/>
  <c r="BK1099"/>
  <c r="J939"/>
  <c r="BK832"/>
  <c r="J693"/>
  <c r="J508"/>
  <c r="BK361"/>
  <c r="J1099"/>
  <c r="BK995"/>
  <c r="BK794"/>
  <c r="BK668"/>
  <c r="J616"/>
  <c r="J469"/>
  <c r="J285"/>
  <c r="BK189"/>
  <c r="J1058"/>
  <c r="J949"/>
  <c r="J829"/>
  <c r="BK752"/>
  <c r="J634"/>
  <c r="BK538"/>
  <c r="J407"/>
  <c r="BK198"/>
  <c r="J128"/>
  <c i="2" r="J152"/>
  <c r="J96"/>
  <c r="J194"/>
  <c r="J87"/>
  <c r="BK165"/>
  <c r="BK96"/>
  <c r="J264"/>
  <c r="J244"/>
  <c r="J213"/>
  <c i="3" r="BK1074"/>
  <c r="J945"/>
  <c r="BK829"/>
  <c r="BK741"/>
  <c r="J650"/>
  <c r="J441"/>
  <c r="BK334"/>
  <c r="J210"/>
  <c r="BK1102"/>
  <c r="J891"/>
  <c r="J741"/>
  <c r="BK512"/>
  <c r="BK353"/>
  <c r="J131"/>
  <c r="BK945"/>
  <c r="BK817"/>
  <c r="BK641"/>
  <c r="J506"/>
  <c r="J302"/>
  <c r="BK215"/>
  <c r="J1084"/>
  <c r="J981"/>
  <c r="J848"/>
  <c r="BK747"/>
  <c r="BK630"/>
  <c r="BK479"/>
  <c r="BK237"/>
  <c i="2" r="BK220"/>
  <c i="3" r="BK984"/>
  <c r="J883"/>
  <c r="BK805"/>
  <c r="J679"/>
  <c r="J606"/>
  <c r="BK445"/>
  <c r="BK205"/>
  <c r="BK930"/>
  <c r="J803"/>
  <c r="J618"/>
  <c r="BK494"/>
  <c r="J377"/>
  <c r="J1039"/>
  <c r="BK891"/>
  <c r="J791"/>
  <c r="J652"/>
  <c r="BK620"/>
  <c r="BK436"/>
  <c r="BK174"/>
  <c r="J1091"/>
  <c r="BK1027"/>
  <c r="J984"/>
  <c r="J907"/>
  <c r="J805"/>
  <c r="J732"/>
  <c r="J573"/>
  <c r="BK402"/>
  <c r="BK219"/>
  <c r="J107"/>
  <c i="2" r="BK170"/>
  <c r="BK105"/>
  <c r="J232"/>
  <c r="J159"/>
  <c r="BK93"/>
  <c r="J287"/>
  <c r="BK280"/>
  <c r="BK260"/>
  <c r="J252"/>
  <c r="J222"/>
  <c r="J90"/>
  <c i="3" r="BK954"/>
  <c r="J858"/>
  <c r="J729"/>
  <c r="BK636"/>
  <c r="J500"/>
  <c r="BK339"/>
  <c r="J219"/>
  <c r="J113"/>
  <c r="BK943"/>
  <c r="BK791"/>
  <c r="J626"/>
  <c r="J459"/>
  <c r="BK342"/>
  <c r="J119"/>
  <c r="BK1045"/>
  <c r="BK854"/>
  <c r="BK679"/>
  <c r="J622"/>
  <c r="J491"/>
  <c r="J277"/>
  <c r="J150"/>
  <c r="J1024"/>
  <c r="J854"/>
  <c r="BK756"/>
  <c r="BK658"/>
  <c r="BK618"/>
  <c r="J445"/>
  <c r="BK224"/>
  <c r="J140"/>
  <c i="2" r="J147"/>
  <c r="J220"/>
  <c r="J127"/>
  <c r="BK224"/>
  <c r="BK113"/>
  <c r="J290"/>
  <c r="BK256"/>
  <c r="BK217"/>
  <c i="3" r="J1071"/>
  <c r="J930"/>
  <c r="J809"/>
  <c r="J687"/>
  <c r="J611"/>
  <c r="BK419"/>
  <c r="BK291"/>
  <c r="BK181"/>
  <c r="BK1042"/>
  <c r="BK913"/>
  <c r="BK773"/>
  <c r="BK541"/>
  <c r="J419"/>
  <c r="J224"/>
  <c r="BK1058"/>
  <c r="BK903"/>
  <c r="BK856"/>
  <c r="J681"/>
  <c r="BK639"/>
  <c r="J512"/>
  <c r="BK313"/>
  <c r="BK259"/>
  <c r="BK144"/>
  <c r="BK1039"/>
  <c r="J913"/>
  <c r="J813"/>
  <c r="BK745"/>
  <c r="BK626"/>
  <c r="J518"/>
  <c r="BK381"/>
  <c r="J215"/>
  <c i="2" r="J272"/>
  <c r="BK143"/>
  <c r="J276"/>
  <c r="BK174"/>
  <c r="BK118"/>
  <c r="J228"/>
  <c r="BK147"/>
  <c r="BK287"/>
  <c r="J256"/>
  <c r="BK228"/>
  <c r="J102"/>
  <c i="3" r="J1045"/>
  <c r="BK895"/>
  <c r="BK687"/>
  <c r="J630"/>
  <c r="J348"/>
  <c r="J237"/>
  <c r="BK107"/>
  <c r="BK1024"/>
  <c r="BK927"/>
  <c r="J787"/>
  <c r="BK616"/>
  <c r="BK455"/>
  <c r="J195"/>
  <c r="J1027"/>
  <c r="J861"/>
  <c r="J672"/>
  <c r="J613"/>
  <c r="BK411"/>
  <c r="BK253"/>
  <c r="BK123"/>
  <c r="J995"/>
  <c r="J895"/>
  <c r="BK800"/>
  <c r="J721"/>
  <c r="BK613"/>
  <c r="BK525"/>
  <c r="BK369"/>
  <c r="J181"/>
  <c i="2" r="J181"/>
  <c i="3" r="BK1034"/>
  <c r="J943"/>
  <c r="BK743"/>
  <c r="J643"/>
  <c r="J541"/>
  <c r="J361"/>
  <c r="BK285"/>
  <c r="J174"/>
  <c r="J738"/>
  <c r="J525"/>
  <c r="J334"/>
  <c r="J198"/>
  <c r="BK1084"/>
  <c r="J932"/>
  <c r="BK723"/>
  <c r="BK634"/>
  <c r="J494"/>
  <c r="J353"/>
  <c r="J247"/>
  <c r="J156"/>
  <c r="J789"/>
  <c r="J655"/>
  <c r="J628"/>
  <c r="J522"/>
  <c r="J430"/>
  <c r="J339"/>
  <c r="BK156"/>
  <c i="2" r="BK145"/>
  <c r="BK181"/>
  <c r="BK130"/>
  <c r="BK102"/>
  <c r="BK222"/>
  <c r="J108"/>
  <c r="BK244"/>
  <c r="J165"/>
  <c i="3" r="J1063"/>
  <c r="BK907"/>
  <c r="J759"/>
  <c r="J641"/>
  <c r="J436"/>
  <c r="BK302"/>
  <c r="BK125"/>
  <c r="BK981"/>
  <c r="BK825"/>
  <c r="BK674"/>
  <c r="BK491"/>
  <c r="J327"/>
  <c r="J1080"/>
  <c r="J963"/>
  <c r="BK785"/>
  <c r="J666"/>
  <c r="BK611"/>
  <c r="J427"/>
  <c r="J263"/>
  <c r="J125"/>
  <c r="BK1000"/>
  <c r="BK886"/>
  <c r="J825"/>
  <c r="BK749"/>
  <c r="J647"/>
  <c r="J555"/>
  <c r="BK396"/>
  <c r="J205"/>
  <c r="BK113"/>
  <c i="2" r="BK159"/>
  <c r="BK90"/>
  <c r="J140"/>
  <c r="BK152"/>
  <c r="BK87"/>
  <c r="J268"/>
  <c r="BK240"/>
  <c r="BK191"/>
  <c i="3" r="BK1091"/>
  <c r="J903"/>
  <c r="J783"/>
  <c r="BK672"/>
  <c r="BK506"/>
  <c r="J342"/>
  <c r="BK232"/>
  <c r="J123"/>
  <c r="BK1006"/>
  <c r="BK863"/>
  <c r="BK729"/>
  <c r="BK609"/>
  <c r="BK469"/>
  <c r="BK277"/>
  <c r="J1034"/>
  <c r="J886"/>
  <c r="J754"/>
  <c r="BK624"/>
  <c r="BK407"/>
  <c r="BK268"/>
  <c r="BK162"/>
  <c r="J1008"/>
  <c r="BK883"/>
  <c r="BK759"/>
  <c r="BK652"/>
  <c r="BK568"/>
  <c r="J365"/>
  <c r="J147"/>
  <c i="2" r="J174"/>
  <c r="J118"/>
  <c r="J224"/>
  <c r="BK133"/>
  <c r="BK213"/>
  <c r="J294"/>
  <c r="BK276"/>
  <c r="BK248"/>
  <c r="J133"/>
  <c i="3" r="BK1056"/>
  <c r="J925"/>
  <c r="BK803"/>
  <c r="BK677"/>
  <c r="J609"/>
  <c r="BK459"/>
  <c r="BK280"/>
  <c r="BK150"/>
  <c r="J1056"/>
  <c r="J954"/>
  <c r="BK821"/>
  <c r="J658"/>
  <c r="J475"/>
  <c r="BK329"/>
  <c r="J1088"/>
  <c r="BK925"/>
  <c r="BK765"/>
  <c r="BK655"/>
  <c r="J547"/>
  <c r="J369"/>
  <c r="BK147"/>
  <c r="J1042"/>
  <c r="J870"/>
  <c r="J785"/>
  <c r="J668"/>
  <c r="BK599"/>
  <c r="BK415"/>
  <c r="BK210"/>
  <c r="J135"/>
  <c i="2" l="1" r="R86"/>
  <c r="T151"/>
  <c r="T212"/>
  <c r="BK231"/>
  <c r="J231"/>
  <c r="J64"/>
  <c i="3" r="P106"/>
  <c r="T122"/>
  <c r="T240"/>
  <c r="P284"/>
  <c r="P347"/>
  <c r="P401"/>
  <c r="P435"/>
  <c r="P499"/>
  <c r="T546"/>
  <c r="BK737"/>
  <c r="J737"/>
  <c r="J71"/>
  <c r="BK782"/>
  <c r="J782"/>
  <c r="J72"/>
  <c r="BK793"/>
  <c r="J793"/>
  <c r="J73"/>
  <c r="BK860"/>
  <c r="J860"/>
  <c r="J75"/>
  <c r="BK912"/>
  <c r="J912"/>
  <c r="J76"/>
  <c r="BK989"/>
  <c r="J989"/>
  <c r="J77"/>
  <c r="BK1033"/>
  <c r="J1033"/>
  <c r="J78"/>
  <c i="2" r="BK86"/>
  <c r="J86"/>
  <c r="J61"/>
  <c r="BK151"/>
  <c r="J151"/>
  <c r="J62"/>
  <c r="BK212"/>
  <c r="J212"/>
  <c r="J63"/>
  <c r="R231"/>
  <c i="3" r="BK106"/>
  <c r="J106"/>
  <c r="J61"/>
  <c r="T106"/>
  <c r="P122"/>
  <c r="R240"/>
  <c r="R284"/>
  <c r="R347"/>
  <c r="BK435"/>
  <c r="J435"/>
  <c r="J67"/>
  <c r="BK499"/>
  <c r="J499"/>
  <c r="J68"/>
  <c r="R546"/>
  <c r="P737"/>
  <c r="R782"/>
  <c r="P793"/>
  <c r="BK853"/>
  <c r="J853"/>
  <c r="J74"/>
  <c r="P853"/>
  <c r="P860"/>
  <c r="P912"/>
  <c r="T989"/>
  <c r="P1033"/>
  <c i="2" r="P86"/>
  <c r="P151"/>
  <c r="P212"/>
  <c r="T231"/>
  <c i="3" r="BK122"/>
  <c r="J122"/>
  <c r="J62"/>
  <c r="BK240"/>
  <c r="J240"/>
  <c r="J63"/>
  <c r="P240"/>
  <c r="T284"/>
  <c r="T347"/>
  <c r="R401"/>
  <c r="R435"/>
  <c r="R499"/>
  <c r="P546"/>
  <c r="T737"/>
  <c r="T782"/>
  <c r="R793"/>
  <c r="T853"/>
  <c r="R860"/>
  <c r="R912"/>
  <c r="P989"/>
  <c r="R1033"/>
  <c i="2" r="T86"/>
  <c r="R151"/>
  <c r="R212"/>
  <c r="P231"/>
  <c i="3" r="R106"/>
  <c r="R122"/>
  <c r="BK284"/>
  <c r="J284"/>
  <c r="J64"/>
  <c r="BK347"/>
  <c r="J347"/>
  <c r="J65"/>
  <c r="BK401"/>
  <c r="J401"/>
  <c r="J66"/>
  <c r="T401"/>
  <c r="T435"/>
  <c r="T499"/>
  <c r="BK546"/>
  <c r="J546"/>
  <c r="J69"/>
  <c r="R737"/>
  <c r="R686"/>
  <c r="P782"/>
  <c r="T793"/>
  <c r="R853"/>
  <c r="T860"/>
  <c r="T912"/>
  <c r="R989"/>
  <c r="T1033"/>
  <c r="BK1083"/>
  <c r="J1083"/>
  <c r="J79"/>
  <c r="BK1090"/>
  <c r="J1090"/>
  <c r="J81"/>
  <c r="BK1101"/>
  <c r="J1101"/>
  <c r="J84"/>
  <c r="BK686"/>
  <c r="J686"/>
  <c r="J70"/>
  <c r="BK1094"/>
  <c r="J1094"/>
  <c r="J82"/>
  <c r="BK1098"/>
  <c r="J1098"/>
  <c r="J83"/>
  <c r="E48"/>
  <c r="F101"/>
  <c r="BE119"/>
  <c r="BE123"/>
  <c r="BE140"/>
  <c r="BE174"/>
  <c r="BE192"/>
  <c r="BE230"/>
  <c r="BE241"/>
  <c r="BE253"/>
  <c r="BE277"/>
  <c r="BE280"/>
  <c r="BE291"/>
  <c r="BE313"/>
  <c r="BE327"/>
  <c r="BE329"/>
  <c r="BE348"/>
  <c r="BE357"/>
  <c r="BE419"/>
  <c r="BE436"/>
  <c r="BE455"/>
  <c r="BE459"/>
  <c r="BE465"/>
  <c r="BE491"/>
  <c r="BE494"/>
  <c r="BE506"/>
  <c r="BE508"/>
  <c r="BE541"/>
  <c r="BE609"/>
  <c r="BE620"/>
  <c r="BE624"/>
  <c r="BE632"/>
  <c r="BE636"/>
  <c r="BE641"/>
  <c r="BE661"/>
  <c r="BE670"/>
  <c r="BE672"/>
  <c r="BE677"/>
  <c r="BE681"/>
  <c r="BE723"/>
  <c r="BE729"/>
  <c r="BE741"/>
  <c r="BE765"/>
  <c r="BE773"/>
  <c r="BE791"/>
  <c r="BE803"/>
  <c r="BE856"/>
  <c r="BE861"/>
  <c r="BE872"/>
  <c r="BE895"/>
  <c r="BE899"/>
  <c r="BE907"/>
  <c r="BE930"/>
  <c r="BE943"/>
  <c r="BE1004"/>
  <c r="BE1034"/>
  <c r="BE1074"/>
  <c r="BE1095"/>
  <c r="BE1102"/>
  <c r="BE113"/>
  <c r="BE131"/>
  <c r="BE135"/>
  <c r="BE166"/>
  <c r="BE181"/>
  <c r="BE198"/>
  <c r="BE205"/>
  <c r="BE219"/>
  <c r="BE232"/>
  <c r="BE315"/>
  <c r="BE334"/>
  <c r="BE336"/>
  <c r="BE342"/>
  <c r="BE353"/>
  <c r="BE361"/>
  <c r="BE377"/>
  <c r="BE381"/>
  <c r="BE415"/>
  <c r="BE427"/>
  <c r="BE441"/>
  <c r="BE449"/>
  <c r="BE538"/>
  <c r="BE568"/>
  <c r="BE606"/>
  <c r="BE618"/>
  <c r="BE626"/>
  <c r="BE658"/>
  <c r="BE674"/>
  <c r="BE687"/>
  <c r="BE693"/>
  <c r="BE738"/>
  <c r="BE743"/>
  <c r="BE800"/>
  <c r="BE809"/>
  <c r="BE825"/>
  <c r="BE832"/>
  <c r="BE848"/>
  <c r="BE863"/>
  <c r="BE880"/>
  <c r="BE913"/>
  <c r="BE927"/>
  <c r="BE939"/>
  <c r="BE949"/>
  <c r="BE981"/>
  <c r="BE984"/>
  <c r="BE1000"/>
  <c r="BE1042"/>
  <c r="BE1071"/>
  <c r="J52"/>
  <c r="BE107"/>
  <c r="BE110"/>
  <c r="BE125"/>
  <c r="BE128"/>
  <c r="BE144"/>
  <c r="BE150"/>
  <c r="BE162"/>
  <c r="BE170"/>
  <c r="BE177"/>
  <c r="BE189"/>
  <c r="BE210"/>
  <c r="BE237"/>
  <c r="BE247"/>
  <c r="BE263"/>
  <c r="BE272"/>
  <c r="BE285"/>
  <c r="BE302"/>
  <c r="BE339"/>
  <c r="BE365"/>
  <c r="BE373"/>
  <c r="BE393"/>
  <c r="BE402"/>
  <c r="BE407"/>
  <c r="BE445"/>
  <c r="BE479"/>
  <c r="BE500"/>
  <c r="BE518"/>
  <c r="BE547"/>
  <c r="BE573"/>
  <c r="BE599"/>
  <c r="BE601"/>
  <c r="BE611"/>
  <c r="BE622"/>
  <c r="BE628"/>
  <c r="BE630"/>
  <c r="BE634"/>
  <c r="BE639"/>
  <c r="BE643"/>
  <c r="BE647"/>
  <c r="BE650"/>
  <c r="BE666"/>
  <c r="BE668"/>
  <c r="BE679"/>
  <c r="BE732"/>
  <c r="BE745"/>
  <c r="BE752"/>
  <c r="BE756"/>
  <c r="BE759"/>
  <c r="BE783"/>
  <c r="BE805"/>
  <c r="BE813"/>
  <c r="BE829"/>
  <c r="BE845"/>
  <c r="BE858"/>
  <c r="BE865"/>
  <c r="BE883"/>
  <c r="BE891"/>
  <c r="BE903"/>
  <c r="BE919"/>
  <c r="BE932"/>
  <c r="BE945"/>
  <c r="BE990"/>
  <c r="BE1006"/>
  <c r="BE1027"/>
  <c r="BE1058"/>
  <c r="BE1063"/>
  <c r="BE1080"/>
  <c r="BE1084"/>
  <c r="BE1088"/>
  <c r="BE1091"/>
  <c r="BE147"/>
  <c r="BE156"/>
  <c r="BE185"/>
  <c r="BE195"/>
  <c r="BE215"/>
  <c r="BE224"/>
  <c r="BE259"/>
  <c r="BE268"/>
  <c r="BE369"/>
  <c r="BE396"/>
  <c r="BE411"/>
  <c r="BE430"/>
  <c r="BE469"/>
  <c r="BE475"/>
  <c r="BE512"/>
  <c r="BE522"/>
  <c r="BE525"/>
  <c r="BE528"/>
  <c r="BE555"/>
  <c r="BE565"/>
  <c r="BE604"/>
  <c r="BE613"/>
  <c r="BE616"/>
  <c r="BE645"/>
  <c r="BE652"/>
  <c r="BE655"/>
  <c r="BE721"/>
  <c r="BE747"/>
  <c r="BE749"/>
  <c r="BE754"/>
  <c r="BE776"/>
  <c r="BE785"/>
  <c r="BE787"/>
  <c r="BE789"/>
  <c r="BE794"/>
  <c r="BE817"/>
  <c r="BE821"/>
  <c r="BE854"/>
  <c r="BE870"/>
  <c r="BE886"/>
  <c r="BE925"/>
  <c r="BE936"/>
  <c r="BE954"/>
  <c r="BE958"/>
  <c r="BE963"/>
  <c r="BE995"/>
  <c r="BE1008"/>
  <c r="BE1016"/>
  <c r="BE1024"/>
  <c r="BE1039"/>
  <c r="BE1045"/>
  <c r="BE1053"/>
  <c r="BE1056"/>
  <c r="BE1099"/>
  <c i="2" r="E48"/>
  <c r="BE102"/>
  <c r="BE113"/>
  <c r="BE122"/>
  <c r="BE130"/>
  <c r="BE138"/>
  <c r="BE140"/>
  <c r="BE143"/>
  <c r="BE145"/>
  <c r="BE147"/>
  <c r="BE152"/>
  <c r="BE156"/>
  <c r="BE159"/>
  <c r="BE165"/>
  <c r="BE174"/>
  <c r="BE191"/>
  <c r="BE194"/>
  <c r="BE200"/>
  <c r="BE213"/>
  <c r="BE224"/>
  <c r="BE232"/>
  <c r="BE236"/>
  <c r="BE240"/>
  <c r="BE244"/>
  <c r="BE248"/>
  <c r="BE252"/>
  <c r="BE256"/>
  <c r="BE264"/>
  <c r="BE268"/>
  <c r="BE276"/>
  <c r="BE280"/>
  <c r="BE284"/>
  <c r="BE287"/>
  <c r="BE290"/>
  <c r="BE294"/>
  <c r="J52"/>
  <c r="F81"/>
  <c r="BE87"/>
  <c r="BE93"/>
  <c r="BE118"/>
  <c r="BE170"/>
  <c r="BE177"/>
  <c r="BE220"/>
  <c r="BE222"/>
  <c r="BE260"/>
  <c r="BE90"/>
  <c r="BE96"/>
  <c r="BE105"/>
  <c r="BE228"/>
  <c r="BE274"/>
  <c r="BE99"/>
  <c r="BE108"/>
  <c r="BE127"/>
  <c r="BE133"/>
  <c r="BE181"/>
  <c r="BE217"/>
  <c r="BE272"/>
  <c r="F34"/>
  <c i="1" r="BA55"/>
  <c i="2" r="F35"/>
  <c i="1" r="BB55"/>
  <c i="2" r="F37"/>
  <c i="1" r="BD55"/>
  <c i="3" r="F35"/>
  <c i="1" r="BB56"/>
  <c i="3" r="F34"/>
  <c i="1" r="BA56"/>
  <c i="3" r="F37"/>
  <c i="1" r="BD56"/>
  <c i="3" r="F36"/>
  <c i="1" r="BC56"/>
  <c i="2" r="J34"/>
  <c i="1" r="AW55"/>
  <c i="3" r="J34"/>
  <c i="1" r="AW56"/>
  <c i="2" r="F36"/>
  <c i="1" r="BC55"/>
  <c i="3" l="1" r="T686"/>
  <c r="P686"/>
  <c i="2" r="R85"/>
  <c r="R84"/>
  <c i="3" r="R105"/>
  <c r="R104"/>
  <c i="2" r="P85"/>
  <c r="P84"/>
  <c i="1" r="AU55"/>
  <c i="3" r="T105"/>
  <c r="T104"/>
  <c i="2" r="T85"/>
  <c r="T84"/>
  <c i="3" r="P105"/>
  <c r="P104"/>
  <c i="1" r="AU56"/>
  <c i="3" r="BK1087"/>
  <c r="J1087"/>
  <c r="J80"/>
  <c r="BK105"/>
  <c r="J105"/>
  <c r="J60"/>
  <c i="2" r="BK85"/>
  <c r="J85"/>
  <c r="J60"/>
  <c r="F33"/>
  <c i="1" r="AZ55"/>
  <c i="3" r="J33"/>
  <c i="1" r="AV56"/>
  <c r="AT56"/>
  <c r="BD54"/>
  <c r="W33"/>
  <c r="BC54"/>
  <c r="W32"/>
  <c r="BA54"/>
  <c r="W30"/>
  <c r="BB54"/>
  <c r="W31"/>
  <c i="3" r="F33"/>
  <c i="1" r="AZ56"/>
  <c i="2" r="J33"/>
  <c i="1" r="AV55"/>
  <c r="AT55"/>
  <c i="2" l="1" r="BK84"/>
  <c r="J84"/>
  <c i="3" r="BK104"/>
  <c r="J104"/>
  <c r="J59"/>
  <c i="1" r="AU54"/>
  <c r="AY54"/>
  <c r="AX54"/>
  <c r="AW54"/>
  <c r="AK30"/>
  <c i="2" r="J30"/>
  <c i="1" r="AG55"/>
  <c r="AZ54"/>
  <c r="W29"/>
  <c i="2" l="1" r="J39"/>
  <c r="J59"/>
  <c i="1" r="AN55"/>
  <c i="3" r="J30"/>
  <c i="1" r="AG56"/>
  <c r="AG54"/>
  <c r="AK26"/>
  <c r="AV54"/>
  <c r="AK29"/>
  <c i="3" l="1" r="J39"/>
  <c i="1" r="AN56"/>
  <c r="AK35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<sst xmlns="http://schemas.openxmlformats.org/spreadsheetml/2006/main">
  <si>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</si>
  <si>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</si>
  <si>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</si>
  <si>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</si>
  <si>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</si>
  <si>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{80a0b556-90ac-48a9-947c-899026d125f3}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</si>
  <si>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</si>
  <si>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</si>
  <si>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</si>
  <si>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</si>
  <si>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</si>
  <si>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</si>
  <si>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</si>
  <si>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</si>
  <si>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1568-2024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</si>
  <si>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</si>
  <si>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</si>
  <si>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 xml:space="preserve">SPORTCLUB  areál Braňany</t>
  </si>
  <si>
    <t>KSO:</t>
  </si>
  <si>
    <t/>
  </si>
  <si>
    <t>CC-CZ:</t>
  </si>
  <si>
    <t>Místo:</t>
  </si>
  <si>
    <t>Braňany</t>
  </si>
  <si>
    <t>Datum:</t>
  </si>
  <si>
    <t>25. 11. 2024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</si>
  <si>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</si>
  <si>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</si>
  <si>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</si>
  <si>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</si>
  <si>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</si>
  <si>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</si>
  <si>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</si>
  <si>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True</t>
  </si>
  <si>
    <t>Zpracovatel:</t>
  </si>
  <si>
    <t>25419455</t>
  </si>
  <si>
    <t>Gabriel s.r.o.</t>
  </si>
  <si>
    <t>CZ25419455</t>
  </si>
  <si>
    <t>Poznámka:</t>
  </si>
  <si>
    <t xml:space="preserve">1. V rozpočtu nejsou zahrnuty práce spojené s odstraněním betonových zdí, které mohou být odhaleny při drenáži pozemku. Soubor prací bude oceněn zvlášť podle rozsahu prací._x000d_
2. Součástí montáže herních prvků jsou v ceně zahrnuty veškeré práci na instalaci herního prvku (výkopové práce, odvoz vykopané zeminy, skládkovné, betonování aj.)._x000d_
 _x000d_
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</si>
  <si>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</si>
  <si>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</si>
  <si>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</si>
  <si>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</si>
  <si>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</si>
  <si>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</si>
  <si>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</si>
  <si>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</si>
  <si>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</si>
  <si>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</si>
  <si>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</si>
  <si>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</si>
  <si>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</si>
  <si>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</si>
  <si>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</si>
  <si>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</si>
  <si>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</si>
  <si>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</si>
  <si>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</si>
  <si>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</si>
  <si>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</si>
  <si>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</si>
  <si>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</si>
  <si>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</si>
  <si>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</si>
  <si>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</si>
  <si>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</si>
  <si>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</si>
  <si>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</si>
  <si>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</si>
  <si>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</si>
  <si>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</si>
  <si>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</si>
  <si>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</si>
  <si>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</si>
  <si>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</si>
  <si>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</si>
  <si>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</si>
  <si>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</si>
  <si>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SO.01a</t>
  </si>
  <si>
    <t>A. Přípravné práce</t>
  </si>
  <si>
    <t>STA</t>
  </si>
  <si>
    <t>1</t>
  </si>
  <si>
    <t>{5c10bb2b-ad2f-473c-b0c3-03ffcafbdfc8}</t>
  </si>
  <si>
    <t>2</t>
  </si>
  <si>
    <t>SO.01b</t>
  </si>
  <si>
    <t xml:space="preserve">B. Krajinářské úpravy </t>
  </si>
  <si>
    <t>{2b026993-2ad0-4050-a7e7-e486023b3cf7}</t>
  </si>
  <si>
    <t>KRYCÍ LIST SOUPISU PRACÍ</t>
  </si>
  <si>
    <t>Objekt:</t>
  </si>
  <si>
    <t>SO.01a - A. Přípravné práce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</si>
  <si>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</si>
  <si>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</si>
  <si>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</si>
  <si>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</si>
  <si>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</si>
  <si>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ODSTRANĚNÍ VEGETAČNÍCH PRVKŮ</t>
  </si>
  <si>
    <t xml:space="preserve">    2 - ODSTRANĚNÍ STÁVAJÍCÍCH ZPEVNĚNÝCH PLOCH A PEVNÝCH KONSTRUKCÍ</t>
  </si>
  <si>
    <t xml:space="preserve">    3 - ODSTRANĚNÍ STÁVAJÍCÍHO MOBILIÁŘE</t>
  </si>
  <si>
    <t xml:space="preserve">    4 - OŠETŘENÍ STÁVAJÍCÍCH DŘEVIN, ŘEZY, OPRAVA KOTVENÍ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</si>
  <si>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</si>
  <si>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</si>
  <si>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</si>
  <si>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</si>
  <si>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</si>
  <si>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</si>
  <si>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</si>
  <si>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</si>
  <si>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</si>
  <si>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</si>
  <si>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</si>
  <si>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</si>
  <si>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</si>
  <si>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</si>
  <si>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</si>
  <si>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</si>
  <si>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ODSTRANĚNÍ VEGETAČNÍCH PRVKŮ</t>
  </si>
  <si>
    <t>K</t>
  </si>
  <si>
    <t>111111321</t>
  </si>
  <si>
    <t>Odstranění ruderálního porostu z plochy přes 100 do 500 m2 v rovině nebo na svahu do 1:5</t>
  </si>
  <si>
    <t>m2</t>
  </si>
  <si>
    <t>CS ÚRS 2024 02</t>
  </si>
  <si>
    <t>4</t>
  </si>
  <si>
    <t>-193515359</t>
  </si>
  <si>
    <t>PP</t>
  </si>
  <si>
    <t>Online PSC</t>
  </si>
  <si>
    <t>https://podminky.urs.cz/item/CS_URS_2024_02/111111321</t>
  </si>
  <si>
    <t>111212351</t>
  </si>
  <si>
    <t>Odstranění nevhodných dřevin průměru kmene do 100 mm výšky přes 1 m s odstraněním pařezu do 100 m2 v rovině nebo na svahu do 1:5</t>
  </si>
  <si>
    <t>-94805259</t>
  </si>
  <si>
    <t>https://podminky.urs.cz/item/CS_URS_2024_02/111212351</t>
  </si>
  <si>
    <t>3</t>
  </si>
  <si>
    <t>112151311</t>
  </si>
  <si>
    <t>Pokácení stromu postupné bez spouštění částí kmene a koruny o průměru na řezné ploše pařezu přes 100 do 200 mm</t>
  </si>
  <si>
    <t>kus</t>
  </si>
  <si>
    <t>-1487325106</t>
  </si>
  <si>
    <t>https://podminky.urs.cz/item/CS_URS_2024_02/112151311</t>
  </si>
  <si>
    <t>112151314</t>
  </si>
  <si>
    <t>Pokácení stromu postupné bez spouštění částí kmene a koruny o průměru na řezné ploše pařezu přes 400 do 500 mm</t>
  </si>
  <si>
    <t>661853735</t>
  </si>
  <si>
    <t>https://podminky.urs.cz/item/CS_URS_2024_02/112151314</t>
  </si>
  <si>
    <t>5</t>
  </si>
  <si>
    <t>112151315</t>
  </si>
  <si>
    <t>Pokácení stromu postupné bez spouštění částí kmene a koruny o průměru na řezné ploše pařezu přes 500 do 600 mm</t>
  </si>
  <si>
    <t>1150454278</t>
  </si>
  <si>
    <t>https://podminky.urs.cz/item/CS_URS_2024_02/112151315</t>
  </si>
  <si>
    <t>6</t>
  </si>
  <si>
    <t>112151316</t>
  </si>
  <si>
    <t>Pokácení stromu postupné bez spouštění částí kmene a koruny o průměru na řezné ploše pařezu přes 600 do 700 mm</t>
  </si>
  <si>
    <t>-320230770</t>
  </si>
  <si>
    <t>https://podminky.urs.cz/item/CS_URS_2024_02/112151316</t>
  </si>
  <si>
    <t>7</t>
  </si>
  <si>
    <t>112151319</t>
  </si>
  <si>
    <t>Pokácení stromu postupné bez spouštění částí kmene a koruny o průměru na řezné ploše pařezu přes 900 do 1000 mm</t>
  </si>
  <si>
    <t>-1345304843</t>
  </si>
  <si>
    <t>https://podminky.urs.cz/item/CS_URS_2024_02/112151319</t>
  </si>
  <si>
    <t>8</t>
  </si>
  <si>
    <t>112251211</t>
  </si>
  <si>
    <t>Odstranění pařezu odfrézováním nebo odvrtáním hloubky do 200 mm v rovině nebo na svahu do 1:5</t>
  </si>
  <si>
    <t>621925606</t>
  </si>
  <si>
    <t>https://podminky.urs.cz/item/CS_URS_2024_02/112251211</t>
  </si>
  <si>
    <t>VV</t>
  </si>
  <si>
    <t>5*0,5</t>
  </si>
  <si>
    <t>Součet</t>
  </si>
  <si>
    <t>9</t>
  </si>
  <si>
    <t>112251221</t>
  </si>
  <si>
    <t>Odstranění pařezu odfrézováním nebo odvrtáním hloubky přes 200 do 500 mm v rovině nebo na svahu do 1:5</t>
  </si>
  <si>
    <t>1298281175</t>
  </si>
  <si>
    <t>https://podminky.urs.cz/item/CS_URS_2024_02/112251221</t>
  </si>
  <si>
    <t>1*0,7</t>
  </si>
  <si>
    <t>10</t>
  </si>
  <si>
    <t>112251221.R1</t>
  </si>
  <si>
    <t>Odstranění pařezů rovině nebo na svahu do 1:5 odfrézováním hl přes 0,6 do 0,7 m</t>
  </si>
  <si>
    <t>-1517373993</t>
  </si>
  <si>
    <t>2*0,8</t>
  </si>
  <si>
    <t>11</t>
  </si>
  <si>
    <t>112251221.R2</t>
  </si>
  <si>
    <t>Odstranění pařezů rovině nebo na svahu do 1:5 odfrézováním hl přes 0,9 do 1,5 m</t>
  </si>
  <si>
    <t>-784178406</t>
  </si>
  <si>
    <t>1*1</t>
  </si>
  <si>
    <t>1*1,5</t>
  </si>
  <si>
    <t>12</t>
  </si>
  <si>
    <t>122911111</t>
  </si>
  <si>
    <t>Odstranění vyfrézované dřevní hmoty hloubky do 200 mm v rovině nebo na svahu do 1:5</t>
  </si>
  <si>
    <t>-152348809</t>
  </si>
  <si>
    <t>https://podminky.urs.cz/item/CS_URS_2024_02/122911111</t>
  </si>
  <si>
    <t>13</t>
  </si>
  <si>
    <t>174111111</t>
  </si>
  <si>
    <t>Zásyp jam po vyfrézovaných pařezech hloubky do 200 mm v rovině nebo na svahu do 1:5</t>
  </si>
  <si>
    <t>-943130760</t>
  </si>
  <si>
    <t>https://podminky.urs.cz/item/CS_URS_2024_02/174111111</t>
  </si>
  <si>
    <t>14</t>
  </si>
  <si>
    <t>M</t>
  </si>
  <si>
    <t>10364101</t>
  </si>
  <si>
    <t>zemina pro terénní úpravy - ornice</t>
  </si>
  <si>
    <t>t</t>
  </si>
  <si>
    <t>1779915893</t>
  </si>
  <si>
    <t>P</t>
  </si>
  <si>
    <t>Poznámka k položce:_x000d_
na zásyp jam po odstranění pařezů</t>
  </si>
  <si>
    <t>(7,30*0,25)*1,6</t>
  </si>
  <si>
    <t>460030115.R</t>
  </si>
  <si>
    <t xml:space="preserve">Odvětvení kácených stromů </t>
  </si>
  <si>
    <t>64</t>
  </si>
  <si>
    <t>1404761654</t>
  </si>
  <si>
    <t>16</t>
  </si>
  <si>
    <t>460031111</t>
  </si>
  <si>
    <t>Přípravné terénní práce štěpkování s naložením na dopravní prostředek a odvozem do 20 km větví stromů v souvislém porostu, průměru kmene do 30 cm</t>
  </si>
  <si>
    <t>990406060</t>
  </si>
  <si>
    <t>https://podminky.urs.cz/item/CS_URS_2024_02/460031111</t>
  </si>
  <si>
    <t>17</t>
  </si>
  <si>
    <t>460031121.R</t>
  </si>
  <si>
    <t>Štěpkování větví volně stojících stromů průměru kmene do 150 cm s odvozem</t>
  </si>
  <si>
    <t>800511528</t>
  </si>
  <si>
    <t>18</t>
  </si>
  <si>
    <t>167111103.R</t>
  </si>
  <si>
    <t xml:space="preserve">Přesun a naložení rozřezanných kmenů a štěpky </t>
  </si>
  <si>
    <t xml:space="preserve">kpl </t>
  </si>
  <si>
    <t>-1143246419</t>
  </si>
  <si>
    <t>19</t>
  </si>
  <si>
    <t>171201221</t>
  </si>
  <si>
    <t>Poplatek za uložení stavebního odpadu na skládce (skládkovné) zeminy a kamení zatříděného do Katalogu odpadů pod kódem 17 05 04</t>
  </si>
  <si>
    <t>1260012255</t>
  </si>
  <si>
    <t>https://podminky.urs.cz/item/CS_URS_2024_02/171201221</t>
  </si>
  <si>
    <t>Poznámka k položce:_x000d_
dřevěný odpad 200.138</t>
  </si>
  <si>
    <t>ODSTRANĚNÍ STÁVAJÍCÍCH ZPEVNĚNÝCH PLOCH A PEVNÝCH KONSTRUKCÍ</t>
  </si>
  <si>
    <t>20</t>
  </si>
  <si>
    <t>113107241</t>
  </si>
  <si>
    <t>Odstranění podkladů nebo krytů strojně plochy jednotlivě přes 200 m2 s přemístěním hmot na skládku na vzdálenost do 20 m nebo s naložením na dopravní prostředek živičných, o tl. vrstvy do 50 mm</t>
  </si>
  <si>
    <t>1526216573</t>
  </si>
  <si>
    <t>https://podminky.urs.cz/item/CS_URS_2024_02/113107241</t>
  </si>
  <si>
    <t>Poznámka k položce:_x000d_
stávající asfaltová plocha</t>
  </si>
  <si>
    <t>997013645</t>
  </si>
  <si>
    <t>Poplatek za uložení stavebního odpadu na skládce (skládkovné) asfaltového bez obsahu dehtu zatříděného do Katalogu odpadů pod kódem 17 03 02</t>
  </si>
  <si>
    <t>-715646439</t>
  </si>
  <si>
    <t>https://podminky.urs.cz/item/CS_URS_2024_02/997013645</t>
  </si>
  <si>
    <t>22</t>
  </si>
  <si>
    <t>113152112</t>
  </si>
  <si>
    <t>Odstranění podkladů zpevněných ploch s přemístěním na skládku na vzdálenost do 20 m nebo s naložením na dopravní prostředek z kameniva drceného</t>
  </si>
  <si>
    <t>m3</t>
  </si>
  <si>
    <t>463127246</t>
  </si>
  <si>
    <t>https://podminky.urs.cz/item/CS_URS_2024_02/113152112</t>
  </si>
  <si>
    <t>Poznámka k položce:_x000d_
cesta u aleje javorů</t>
  </si>
  <si>
    <t>215*0,20</t>
  </si>
  <si>
    <t>23</t>
  </si>
  <si>
    <t>171201231</t>
  </si>
  <si>
    <t>Poplatek za uložení stavebního odpadu na recyklační skládce (skládkovné) zeminy a kamení zatříděného do Katalogu odpadů pod kódem 17 05 04</t>
  </si>
  <si>
    <t>-1645451447</t>
  </si>
  <si>
    <t>https://podminky.urs.cz/item/CS_URS_2024_02/171201231</t>
  </si>
  <si>
    <t>43*1,8</t>
  </si>
  <si>
    <t>24</t>
  </si>
  <si>
    <t>113106187</t>
  </si>
  <si>
    <t>Rozebrání dlažeb vozovek a ploch s přemístěním hmot na skládku na vzdálenost do 3 m nebo s naložením na dopravní prostředek, s jakoukoliv výplní spár strojně plochy jednotlivě do 50 m2 ze zámkové dlažby s ložem z kameniva</t>
  </si>
  <si>
    <t>-1185539853</t>
  </si>
  <si>
    <t>https://podminky.urs.cz/item/CS_URS_2024_02/113106187</t>
  </si>
  <si>
    <t>Poznámka k položce:_x000d_
stávající plocha ze zámkové dlažby</t>
  </si>
  <si>
    <t>25</t>
  </si>
  <si>
    <t>113202111</t>
  </si>
  <si>
    <t>Vytrhání obrub s vybouráním lože, s přemístěním hmot na skládku na vzdálenost do 3 m nebo s naložením na dopravní prostředek z krajníků nebo obrubníků stojatých</t>
  </si>
  <si>
    <t>m</t>
  </si>
  <si>
    <t>741756989</t>
  </si>
  <si>
    <t>https://podminky.urs.cz/item/CS_URS_2024_02/113202111</t>
  </si>
  <si>
    <t>26</t>
  </si>
  <si>
    <t>113107137</t>
  </si>
  <si>
    <t>Odstranění podkladů nebo krytů ručně s přemístěním hmot na skládku na vzdálenost do 3 m nebo s naložením na dopravní prostředek z betonu vyztuženého sítěmi, o tl. vrstvy přes 150 do 300 mm</t>
  </si>
  <si>
    <t>-570036068</t>
  </si>
  <si>
    <t>https://podminky.urs.cz/item/CS_URS_2024_02/113107137</t>
  </si>
  <si>
    <t>Poznámka k položce:_x000d_
betonové díly nahodile v ploše</t>
  </si>
  <si>
    <t>27</t>
  </si>
  <si>
    <t>997221615</t>
  </si>
  <si>
    <t>Poplatek za uložení stavebního odpadu na skládce (skládkovné) z prostého betonu zatříděného do Katalogu odpadů pod kódem 17 01 01</t>
  </si>
  <si>
    <t>906697616</t>
  </si>
  <si>
    <t>https://podminky.urs.cz/item/CS_URS_2024_02/997221615</t>
  </si>
  <si>
    <t xml:space="preserve">dlažba </t>
  </si>
  <si>
    <t>(42*0,4)*2</t>
  </si>
  <si>
    <t xml:space="preserve">obrubníky </t>
  </si>
  <si>
    <t>0,8*2</t>
  </si>
  <si>
    <t xml:space="preserve">betonové díly nahodile v ploše </t>
  </si>
  <si>
    <t>(50*0,20)*2</t>
  </si>
  <si>
    <t>28</t>
  </si>
  <si>
    <t>121151113.R</t>
  </si>
  <si>
    <t>Sejmutí vrstvy písku plochy do 500 m2 tl vrstvy do 200 mm strojně</t>
  </si>
  <si>
    <t>-227836029</t>
  </si>
  <si>
    <t>Poznámka k položce:_x000d_
odstranění povrchu beachvolejbalové hřiště</t>
  </si>
  <si>
    <t>29</t>
  </si>
  <si>
    <t>-1773451955</t>
  </si>
  <si>
    <t>Poznámka k položce:_x000d_
písek</t>
  </si>
  <si>
    <t>(217*0,2)*1,8</t>
  </si>
  <si>
    <t>30</t>
  </si>
  <si>
    <t>997013511</t>
  </si>
  <si>
    <t>Odvoz suti a vybouraných hmot z meziskládky na skládku s naložením a se složením, na vzdálenost do 1 km</t>
  </si>
  <si>
    <t>-1923919230</t>
  </si>
  <si>
    <t>https://podminky.urs.cz/item/CS_URS_2024_02/997013511</t>
  </si>
  <si>
    <t xml:space="preserve">asfalt </t>
  </si>
  <si>
    <t>164,640</t>
  </si>
  <si>
    <t xml:space="preserve">štěrk z kamenné cesty </t>
  </si>
  <si>
    <t>77,40</t>
  </si>
  <si>
    <t xml:space="preserve">betonová dlažba, obrubníky, díly nahodile v ploše </t>
  </si>
  <si>
    <t>55,20</t>
  </si>
  <si>
    <t xml:space="preserve">písek </t>
  </si>
  <si>
    <t>78,120</t>
  </si>
  <si>
    <t>ODSTRANĚNÍ STÁVAJÍCÍHO MOBILIÁŘE</t>
  </si>
  <si>
    <t>31</t>
  </si>
  <si>
    <t>966001211</t>
  </si>
  <si>
    <t>Odstranění lavičky parkové stabilní zabetonované</t>
  </si>
  <si>
    <t>-1362526738</t>
  </si>
  <si>
    <t>https://podminky.urs.cz/item/CS_URS_2024_02/966001211</t>
  </si>
  <si>
    <t>Poznámka k položce:_x000d_
odstranění stávajících laviček</t>
  </si>
  <si>
    <t>32</t>
  </si>
  <si>
    <t>966001311</t>
  </si>
  <si>
    <t>Odstranění odpadkového koše s betonovou patkou</t>
  </si>
  <si>
    <t>393086441</t>
  </si>
  <si>
    <t>https://podminky.urs.cz/item/CS_URS_2024_02/966001311</t>
  </si>
  <si>
    <t>33</t>
  </si>
  <si>
    <t>96600.R</t>
  </si>
  <si>
    <t>Odstranění lavice se stolem - set</t>
  </si>
  <si>
    <t>-2120482800</t>
  </si>
  <si>
    <t>34</t>
  </si>
  <si>
    <t>966001112.R</t>
  </si>
  <si>
    <t xml:space="preserve">Odstranění herních prvků pro děti </t>
  </si>
  <si>
    <t>400951888</t>
  </si>
  <si>
    <t>35</t>
  </si>
  <si>
    <t>997013601</t>
  </si>
  <si>
    <t>-1530038283</t>
  </si>
  <si>
    <t>https://podminky.urs.cz/item/CS_URS_2024_02/997013601</t>
  </si>
  <si>
    <t>Poznámka k položce:_x000d_
vč. odstranění betonových patek</t>
  </si>
  <si>
    <t>36</t>
  </si>
  <si>
    <t>1891776700</t>
  </si>
  <si>
    <t>OŠETŘENÍ STÁVAJÍCÍCH DŘEVIN, ŘEZY, OPRAVA KOTVENÍ</t>
  </si>
  <si>
    <t>37</t>
  </si>
  <si>
    <t>184852236</t>
  </si>
  <si>
    <t>Řez stromů prováděný lezeckou technikou zdravotní (S-RZ), plocha koruny stromu přes 90 do 120 m2</t>
  </si>
  <si>
    <t>2035265777</t>
  </si>
  <si>
    <t>https://podminky.urs.cz/item/CS_URS_2024_02/184852236</t>
  </si>
  <si>
    <t>Poznámka k položce:_x000d_
č. 34 a 35</t>
  </si>
  <si>
    <t>38</t>
  </si>
  <si>
    <t>184852237</t>
  </si>
  <si>
    <t>Řez stromů prováděný lezeckou technikou zdravotní (S-RZ), plocha koruny stromu přes 120 do 150 m2</t>
  </si>
  <si>
    <t>6105667</t>
  </si>
  <si>
    <t>https://podminky.urs.cz/item/CS_URS_2024_02/184852237</t>
  </si>
  <si>
    <t>Poznámka k položce:_x000d_
č. 37 a 41</t>
  </si>
  <si>
    <t>39</t>
  </si>
  <si>
    <t>184852238</t>
  </si>
  <si>
    <t>Řez stromů prováděný lezeckou technikou zdravotní (S-RZ), plocha koruny stromu přes 150 do 180 m2</t>
  </si>
  <si>
    <t>-867593137</t>
  </si>
  <si>
    <t>https://podminky.urs.cz/item/CS_URS_2024_02/184852238</t>
  </si>
  <si>
    <t>Poznámka k položce:_x000d_
č. 1</t>
  </si>
  <si>
    <t>40</t>
  </si>
  <si>
    <t>184852322</t>
  </si>
  <si>
    <t>Řez stromů prováděný lezeckou technikou výchovný (S-RV) alejové stromy, výšky přes 4 do 6 m</t>
  </si>
  <si>
    <t>1955686805</t>
  </si>
  <si>
    <t>https://podminky.urs.cz/item/CS_URS_2024_02/184852322</t>
  </si>
  <si>
    <t>Poznámka k položce:_x000d_
č. 4; 6 - 10; 25 - 33</t>
  </si>
  <si>
    <t>41</t>
  </si>
  <si>
    <t>184852323</t>
  </si>
  <si>
    <t>Řez stromů prováděný lezeckou technikou výchovný (S-RV) alejové stromy, výšky přes 6 do 9 m</t>
  </si>
  <si>
    <t>717006362</t>
  </si>
  <si>
    <t>https://podminky.urs.cz/item/CS_URS_2024_02/184852323</t>
  </si>
  <si>
    <t>Poznámka k položce:_x000d_
č. 46 - 60</t>
  </si>
  <si>
    <t>42</t>
  </si>
  <si>
    <t>184852136</t>
  </si>
  <si>
    <t>Řez stromů prováděný lezeckou technikou bezpečnostní (S-RB), plocha koruny stromu přes 90 do 120 m2</t>
  </si>
  <si>
    <t>-1765949866</t>
  </si>
  <si>
    <t>https://podminky.urs.cz/item/CS_URS_2024_02/184852136</t>
  </si>
  <si>
    <t>Poznámka k položce:_x000d_
č. 17, 18, 20</t>
  </si>
  <si>
    <t>43</t>
  </si>
  <si>
    <t>184852137</t>
  </si>
  <si>
    <t>Řez stromů prováděný lezeckou technikou bezpečnostní (S-RB), plocha koruny stromu přes 120 do 150 m2</t>
  </si>
  <si>
    <t>1128704643</t>
  </si>
  <si>
    <t>https://podminky.urs.cz/item/CS_URS_2024_02/184852137</t>
  </si>
  <si>
    <t>Poznámka k položce:_x000d_
č. 15, 16, 19, 22</t>
  </si>
  <si>
    <t>44</t>
  </si>
  <si>
    <t>184852138</t>
  </si>
  <si>
    <t>Řez stromů prováděný lezeckou technikou bezpečnostní (S-RB), plocha koruny stromu přes 150 do 180 m2</t>
  </si>
  <si>
    <t>1426824281</t>
  </si>
  <si>
    <t>https://podminky.urs.cz/item/CS_URS_2024_02/184852138</t>
  </si>
  <si>
    <t>Poznámka k položce:_x000d_
č. 14, 21, 23</t>
  </si>
  <si>
    <t>45</t>
  </si>
  <si>
    <t>184852437</t>
  </si>
  <si>
    <t>Řez stromů prováděný lezeckou technikou redukční obvodový (S-RO), plocha koruny stromu přes 120 do 150 m2</t>
  </si>
  <si>
    <t>-1790179539</t>
  </si>
  <si>
    <t>https://podminky.urs.cz/item/CS_URS_2024_02/184852437</t>
  </si>
  <si>
    <t>Poznámka k položce:_x000d_
č. 38, 39, 40</t>
  </si>
  <si>
    <t>46</t>
  </si>
  <si>
    <t>184813151</t>
  </si>
  <si>
    <t>Odstranění výmladků stromu ručně, na bázi, výšky do 2 m, průměru kmene do 0,2 m</t>
  </si>
  <si>
    <t>-1729023574</t>
  </si>
  <si>
    <t>https://podminky.urs.cz/item/CS_URS_2024_02/184813151</t>
  </si>
  <si>
    <t>Poznámka k položce:_x000d_
č. 5</t>
  </si>
  <si>
    <t>47</t>
  </si>
  <si>
    <t>460031121.R.1</t>
  </si>
  <si>
    <t>2025281631</t>
  </si>
  <si>
    <t>48</t>
  </si>
  <si>
    <t>167111103.R1</t>
  </si>
  <si>
    <t xml:space="preserve">Přesun a naložení štěpky </t>
  </si>
  <si>
    <t>-335396595</t>
  </si>
  <si>
    <t>49</t>
  </si>
  <si>
    <t>1075676732</t>
  </si>
  <si>
    <t>50</t>
  </si>
  <si>
    <t>184911111</t>
  </si>
  <si>
    <t>Znovuuvázání dřeviny jedním úvazkem ke stávajícímu kůlu</t>
  </si>
  <si>
    <t>747037772</t>
  </si>
  <si>
    <t>https://podminky.urs.cz/item/CS_URS_2024_02/184911111</t>
  </si>
  <si>
    <t>Poznámka k položce:_x000d_
javorová alej - mladá výsadba</t>
  </si>
  <si>
    <t>51</t>
  </si>
  <si>
    <t>184215133</t>
  </si>
  <si>
    <t>Ukotvení dřeviny kůly v rovině nebo na svahu do 1:5 třemi kůly, délky přes 2 do 3 m</t>
  </si>
  <si>
    <t>-1137796504</t>
  </si>
  <si>
    <t>https://podminky.urs.cz/item/CS_URS_2024_02/184215133</t>
  </si>
  <si>
    <t>52</t>
  </si>
  <si>
    <t>60591257</t>
  </si>
  <si>
    <t>kůl vyvazovací dřevěný impregnovaný D 8cm dl 3m</t>
  </si>
  <si>
    <t>2007348012</t>
  </si>
  <si>
    <t>27*3 "Přepočtené koeficientem množství</t>
  </si>
  <si>
    <t>53</t>
  </si>
  <si>
    <t>21465000.R</t>
  </si>
  <si>
    <t xml:space="preserve">Popruh ke kotvení stromů </t>
  </si>
  <si>
    <t>-673600030</t>
  </si>
  <si>
    <t>27*1,5</t>
  </si>
  <si>
    <t>54</t>
  </si>
  <si>
    <t>60591255.R</t>
  </si>
  <si>
    <t xml:space="preserve">Spojovací příčky - půlky </t>
  </si>
  <si>
    <t>-1894213663</t>
  </si>
  <si>
    <t>27*2</t>
  </si>
  <si>
    <t xml:space="preserve">SO.01b - B. Krajinářské úpravy </t>
  </si>
  <si>
    <t xml:space="preserve">    1 - ZEMNÍ PRÁCE</t>
  </si>
  <si>
    <t xml:space="preserve">    2 - ZALOŽENÍ VEGETAČNÍCH PRVKŮ - ZÁHONY, VÝSADBY</t>
  </si>
  <si>
    <t xml:space="preserve">    3 - ZALOŽENÍ TRÁVNÍKU A KVĚTNATÉ LOUKY</t>
  </si>
  <si>
    <t xml:space="preserve">    O - OBRUBNÍKY</t>
  </si>
  <si>
    <t xml:space="preserve">    12 - MZK POJEZDOVÉ</t>
  </si>
  <si>
    <t xml:space="preserve">    4 - ZALOŽENÍ TECHNICKÝCH PRVKŮ - PLOCHY MZK POCHOZÍ</t>
  </si>
  <si>
    <t xml:space="preserve">    5 - ZALOŽENÍ TECHNICKÝCH PRVKŮ - PLOCHY ŽULOVÁ KOSTKA</t>
  </si>
  <si>
    <t xml:space="preserve">    6 - PLOCHA -  DLAŽBA</t>
  </si>
  <si>
    <t xml:space="preserve">    8 - MOBILIÁŘ</t>
  </si>
  <si>
    <t xml:space="preserve">    9 - HERNÍ A SPORTOVNÍ PRVKY</t>
  </si>
  <si>
    <t xml:space="preserve">      a. - Herní prvky pro děti</t>
  </si>
  <si>
    <t xml:space="preserve">      b. - Posilovací prvky</t>
  </si>
  <si>
    <t xml:space="preserve">      c. - Ping pongový stůl</t>
  </si>
  <si>
    <t xml:space="preserve">      d. - Slack line</t>
  </si>
  <si>
    <t xml:space="preserve">      e. - Pétanque</t>
  </si>
  <si>
    <t xml:space="preserve">      f. - Beachvolejbalové hřiště</t>
  </si>
  <si>
    <t xml:space="preserve">    10 - BETONOVÉ NÁŠLAPY V TRÁVNÍKU</t>
  </si>
  <si>
    <t xml:space="preserve">    11 - DRENÁŽ POZEMKU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</si>
  <si>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</si>
  <si>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</si>
  <si>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</si>
  <si>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</si>
  <si>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VRN6 - Územní vlivy</t>
  </si>
  <si>
    <t xml:space="preserve">    VRN9 - Ostatní náklady</t>
  </si>
  <si>
    <t>ZEMNÍ PRÁCE</t>
  </si>
  <si>
    <t>121151124</t>
  </si>
  <si>
    <t>Sejmutí ornice strojně při souvislé ploše přes 500 m2, tl. vrstvy přes 200 do 250 mm</t>
  </si>
  <si>
    <t>-831290617</t>
  </si>
  <si>
    <t>https://podminky.urs.cz/item/CS_URS_2024_02/121151124</t>
  </si>
  <si>
    <t>181351114</t>
  </si>
  <si>
    <t>Rozprostření a urovnání ornice v rovině nebo ve svahu sklonu do 1:5 strojně při souvislé ploše přes 500 m2, tl. vrstvy přes 200 do 250 mm</t>
  </si>
  <si>
    <t>-1891169258</t>
  </si>
  <si>
    <t>https://podminky.urs.cz/item/CS_URS_2024_02/181351114</t>
  </si>
  <si>
    <t>181951111</t>
  </si>
  <si>
    <t>Úprava pláně vyrovnáním výškových rozdílů strojně v hornině třídy těžitelnosti I, skupiny 1 až 3 bez zhutnění</t>
  </si>
  <si>
    <t>-1912729020</t>
  </si>
  <si>
    <t>https://podminky.urs.cz/item/CS_URS_2024_02/181951111</t>
  </si>
  <si>
    <t>celková úprava ploch bez SO.02-SO.6</t>
  </si>
  <si>
    <t>13305</t>
  </si>
  <si>
    <t>181151331</t>
  </si>
  <si>
    <t>Plošná úprava terénu v zemině skupiny 1 až 4 s urovnáním povrchu bez doplnění ornice souvislé plochy přes 500 m2 při nerovnostech terénu přes 150 do 200 mm v rovině nebo na svahu do 1:5</t>
  </si>
  <si>
    <t>39988238</t>
  </si>
  <si>
    <t>https://podminky.urs.cz/item/CS_URS_2024_02/181151331</t>
  </si>
  <si>
    <t>ZALOŽENÍ VEGETAČNÍCH PRVKŮ - ZÁHONY, VÝSADBY</t>
  </si>
  <si>
    <t>119005112.R</t>
  </si>
  <si>
    <t>Vytyčení výsadeb solitérních rostlin (stromy, keře)</t>
  </si>
  <si>
    <t>kpl</t>
  </si>
  <si>
    <t>-636078779</t>
  </si>
  <si>
    <t>119005121</t>
  </si>
  <si>
    <t>Vytyčení výsadeb s rozmístěním rostlin dle projektové dokumentace zapojených nebo v záhonu, plochy přes 10 do 100 m2 ve sponu</t>
  </si>
  <si>
    <t>731864569</t>
  </si>
  <si>
    <t>https://podminky.urs.cz/item/CS_URS_2024_02/119005121</t>
  </si>
  <si>
    <t>183205112</t>
  </si>
  <si>
    <t>Založení záhonu pro výsadbu rostlin v rovině nebo na svahu do 1:5 v zemině skupiny 3</t>
  </si>
  <si>
    <t>1120723316</t>
  </si>
  <si>
    <t>https://podminky.urs.cz/item/CS_URS_2024_02/183205112</t>
  </si>
  <si>
    <t>181006111</t>
  </si>
  <si>
    <t>Rozprostření zemin schopných zúrodnění v rovině a ve sklonu do 1:5, tloušťka vrstvy do 0,10 m</t>
  </si>
  <si>
    <t>1299518591</t>
  </si>
  <si>
    <t>https://podminky.urs.cz/item/CS_URS_2024_02/181006111</t>
  </si>
  <si>
    <t>Poznámka k položce:_x000d_
plošná výměna substrátu při založení záhonu</t>
  </si>
  <si>
    <t>10321100</t>
  </si>
  <si>
    <t>zahradní substrát pro výsadbu VL</t>
  </si>
  <si>
    <t>-1428505305</t>
  </si>
  <si>
    <t>269*0,1</t>
  </si>
  <si>
    <t>183111111</t>
  </si>
  <si>
    <t>Hloubení jamek pro vysazování rostlin v zemině skupiny 1 až 4 bez výměny půdy v rovině nebo na svahu do 1:5, objemu do 0,002 m3</t>
  </si>
  <si>
    <t>-624647785</t>
  </si>
  <si>
    <t>https://podminky.urs.cz/item/CS_URS_2024_02/183111111</t>
  </si>
  <si>
    <t>Poznámka k položce:_x000d_
trvalky, okrasné traviny</t>
  </si>
  <si>
    <t>183211312</t>
  </si>
  <si>
    <t>Výsadba květin do připravené půdy se zalitím do připravené půdy, se zalitím trvalek prostokořenných</t>
  </si>
  <si>
    <t>1244143616</t>
  </si>
  <si>
    <t>https://podminky.urs.cz/item/CS_URS_2024_02/183211312</t>
  </si>
  <si>
    <t>026R1</t>
  </si>
  <si>
    <t>Rostlinný materiál dle oceněného seznamu rostlin - trvalky, traviny</t>
  </si>
  <si>
    <t>-1382861942</t>
  </si>
  <si>
    <t>Poznámka k položce:_x000d_
trvalky, traviny</t>
  </si>
  <si>
    <t>184911421</t>
  </si>
  <si>
    <t>Mulčování vysazených rostlin mulčovací kůrou, tl. do 100 mm v rovině nebo na svahu do 1:5</t>
  </si>
  <si>
    <t>1408306496</t>
  </si>
  <si>
    <t>https://podminky.urs.cz/item/CS_URS_2024_02/184911421</t>
  </si>
  <si>
    <t>"okrasný záhon" 269</t>
  </si>
  <si>
    <t>"živý plot" 406</t>
  </si>
  <si>
    <t>10391100</t>
  </si>
  <si>
    <t>kůra mulčovací VL</t>
  </si>
  <si>
    <t>-1848165061</t>
  </si>
  <si>
    <t>Poznámka k položce:_x000d_
pro plošné mulčování okrasného záhonu_x000d_
pro plošné mulčování výsadby živého plotu</t>
  </si>
  <si>
    <t>"okrasný záhon" 269*0,07</t>
  </si>
  <si>
    <t>"živý plot" 406*0,1</t>
  </si>
  <si>
    <t>183101213</t>
  </si>
  <si>
    <t>Hloubení jamek pro vysazování rostlin v zemině skupiny 1 až 4 s výměnou půdy z 50% v rovině nebo na svahu do 1:5, objemu přes 0,02 do 0,05 m3</t>
  </si>
  <si>
    <t>920257634</t>
  </si>
  <si>
    <t>https://podminky.urs.cz/item/CS_URS_2024_02/183101213</t>
  </si>
  <si>
    <t>Poznámka k položce:_x000d_
keře, žp</t>
  </si>
  <si>
    <t>183101214</t>
  </si>
  <si>
    <t>Hloubení jamek pro vysazování rostlin v zemině skupiny 1 až 4 s výměnou půdy z 50% v rovině nebo na svahu do 1:5, objemu přes 0,05 do 0,125 m3</t>
  </si>
  <si>
    <t>-1154344554</t>
  </si>
  <si>
    <t>https://podminky.urs.cz/item/CS_URS_2024_02/183101214</t>
  </si>
  <si>
    <t>Poznámka k položce:_x000d_
Cercidiphyllum jap.</t>
  </si>
  <si>
    <t>183101215</t>
  </si>
  <si>
    <t>Hloubení jamek pro vysazování rostlin v zemině skupiny 1 až 4 s výměnou půdy z 50% v rovině nebo na svahu do 1:5, objemu přes 0,125 do 0,40 m3</t>
  </si>
  <si>
    <t>2093246015</t>
  </si>
  <si>
    <t>https://podminky.urs.cz/item/CS_URS_2024_02/183101215</t>
  </si>
  <si>
    <t>Poznámka k položce:_x000d_
stromy 50 ks + 6 ks Amelanchier - 4 ks Cercidiphylum jap. = 52 ks</t>
  </si>
  <si>
    <t>1160517301</t>
  </si>
  <si>
    <t>Poznámka k položce:_x000d_
pro výměnu do jamek při výsadbě</t>
  </si>
  <si>
    <t>184102112</t>
  </si>
  <si>
    <t>Výsadba dřeviny s balem do předem vyhloubené jamky se zalitím v rovině nebo na svahu do 1:5, při průměru balu přes 200 do 300 mm</t>
  </si>
  <si>
    <t>-1265434028</t>
  </si>
  <si>
    <t>https://podminky.urs.cz/item/CS_URS_2024_02/184102112</t>
  </si>
  <si>
    <t>184102113</t>
  </si>
  <si>
    <t>Výsadba dřeviny s balem do předem vyhloubené jamky se zalitím v rovině nebo na svahu do 1:5, při průměru balu přes 300 do 400 mm</t>
  </si>
  <si>
    <t>1077621737</t>
  </si>
  <si>
    <t>https://podminky.urs.cz/item/CS_URS_2024_02/184102113</t>
  </si>
  <si>
    <t>184102114</t>
  </si>
  <si>
    <t>Výsadba dřeviny s balem do předem vyhloubené jamky se zalitím v rovině nebo na svahu do 1:5, při průměru balu přes 400 do 500 mm</t>
  </si>
  <si>
    <t>-902277184</t>
  </si>
  <si>
    <t>https://podminky.urs.cz/item/CS_URS_2024_02/184102114</t>
  </si>
  <si>
    <t>026.R</t>
  </si>
  <si>
    <t>Rostlinný materiál dle oceněného seznamu rostlin - stromy a keře</t>
  </si>
  <si>
    <t>3883724</t>
  </si>
  <si>
    <t>Poznámka k položce:_x000d_
stromy a keře</t>
  </si>
  <si>
    <t>1039895446</t>
  </si>
  <si>
    <t>184215113</t>
  </si>
  <si>
    <t>Ukotvení dřeviny kůly v rovině nebo na svahu do 1:5 jedním kůlem, délky přes 2 do 3 m</t>
  </si>
  <si>
    <t>404595411</t>
  </si>
  <si>
    <t>https://podminky.urs.cz/item/CS_URS_2024_02/184215113</t>
  </si>
  <si>
    <t>2017833270</t>
  </si>
  <si>
    <t>kotvení třemi kůly</t>
  </si>
  <si>
    <t>46*3</t>
  </si>
  <si>
    <t xml:space="preserve">kotvení jedním kůlem </t>
  </si>
  <si>
    <t>10*1</t>
  </si>
  <si>
    <t>6059125522.R</t>
  </si>
  <si>
    <t xml:space="preserve">Spojovací příčky </t>
  </si>
  <si>
    <t>-1896110241</t>
  </si>
  <si>
    <t>Poznámka k položce:_x000d_
1x spojovací příčky nahoře, 2x dole proti mech. poškození kmene</t>
  </si>
  <si>
    <t>2*46</t>
  </si>
  <si>
    <t>2200036.R</t>
  </si>
  <si>
    <t>-1084590651</t>
  </si>
  <si>
    <t>46*1,5</t>
  </si>
  <si>
    <t>184215412</t>
  </si>
  <si>
    <t>Zhotovení závlahové mísy u solitérních dřevin v rovině nebo na svahu do 1:5, o průměru mísy přes 0,5 do 1 m</t>
  </si>
  <si>
    <t>1942858741</t>
  </si>
  <si>
    <t>https://podminky.urs.cz/item/CS_URS_2024_02/184215412</t>
  </si>
  <si>
    <t>Poznámka k položce:_x000d_
stromy + Amelanchier lam.</t>
  </si>
  <si>
    <t>330688713</t>
  </si>
  <si>
    <t>Poznámka k položce:_x000d_
pro vytvoření závlahových mís</t>
  </si>
  <si>
    <t>56*0,1*1</t>
  </si>
  <si>
    <t>18580R2114.R</t>
  </si>
  <si>
    <t>Hnojení půdy umělým hnojivem k jednotlivým rostlinám v rovině a svahu do 1:5</t>
  </si>
  <si>
    <t>-235053622</t>
  </si>
  <si>
    <t>Poznámka k položce:_x000d_
vč. materiálu; tabletované hnojivo, např. Silvamix Forte_x000d_
5 ks/strom a solitérní dřeviny_x000d_
2 ks/keř</t>
  </si>
  <si>
    <t>5*56</t>
  </si>
  <si>
    <t>2*756</t>
  </si>
  <si>
    <t>184813133.R</t>
  </si>
  <si>
    <t>Ochrana listnatých dřevin nátěrem proti teplotním vlivům</t>
  </si>
  <si>
    <t>-505557894</t>
  </si>
  <si>
    <t>61894001.R</t>
  </si>
  <si>
    <t>Bílý nátěr proti teplotním vlivům</t>
  </si>
  <si>
    <t>kg</t>
  </si>
  <si>
    <t>256</t>
  </si>
  <si>
    <t>856755037</t>
  </si>
  <si>
    <t>Poznámka k položce:_x000d_
2 nátěry, 1 nátěr spotřeba 0,3 kg</t>
  </si>
  <si>
    <t>46*0,6</t>
  </si>
  <si>
    <t>-619431185</t>
  </si>
  <si>
    <t>ZALOŽENÍ TRÁVNÍKU A KVĚTNATÉ LOUKY</t>
  </si>
  <si>
    <t>183403113</t>
  </si>
  <si>
    <t>Obdělání půdy frézováním v rovině nebo na svahu do 1:5</t>
  </si>
  <si>
    <t>1139006074</t>
  </si>
  <si>
    <t>https://podminky.urs.cz/item/CS_URS_2024_02/183403113</t>
  </si>
  <si>
    <t>6552</t>
  </si>
  <si>
    <t>1477</t>
  </si>
  <si>
    <t>183403153</t>
  </si>
  <si>
    <t>Obdělání půdy hrabáním v rovině nebo na svahu do 1:5</t>
  </si>
  <si>
    <t>-1935405525</t>
  </si>
  <si>
    <t>https://podminky.urs.cz/item/CS_URS_2024_02/183403153</t>
  </si>
  <si>
    <t>"květnatá louka" 1478</t>
  </si>
  <si>
    <t>"trávník" 6682</t>
  </si>
  <si>
    <t>183403161</t>
  </si>
  <si>
    <t>Obdělání půdy válením v rovině nebo na svahu do 1:5</t>
  </si>
  <si>
    <t>868127337</t>
  </si>
  <si>
    <t>https://podminky.urs.cz/item/CS_URS_2024_02/183403161</t>
  </si>
  <si>
    <t>"květnatá louka" 1477*2</t>
  </si>
  <si>
    <t>"trávník" 6552*2</t>
  </si>
  <si>
    <t>182303111</t>
  </si>
  <si>
    <t>Doplnění zeminy nebo substrátu na travnatých plochách tloušťky do 50 mm v rovině nebo na svahu do 1:5</t>
  </si>
  <si>
    <t>-2021944703</t>
  </si>
  <si>
    <t>https://podminky.urs.cz/item/CS_URS_2024_02/182303111</t>
  </si>
  <si>
    <t>Poznámka k položce:_x000d_
revitalizace trávníkových ploch, které byly zatížené stavbou</t>
  </si>
  <si>
    <t>10371500</t>
  </si>
  <si>
    <t>substrát pro trávníky VL</t>
  </si>
  <si>
    <t>1713093749</t>
  </si>
  <si>
    <t>Poznámka k položce:_x000d_
vrstva 7 cm trávníkového substrátu</t>
  </si>
  <si>
    <t>6552*0,05</t>
  </si>
  <si>
    <t>181451131</t>
  </si>
  <si>
    <t>Založení trávníku na půdě předem připravené plochy přes 1000 m2 výsevem včetně utažení parkového v rovině nebo na svahu do 1:5</t>
  </si>
  <si>
    <t>-1528613514</t>
  </si>
  <si>
    <t>https://podminky.urs.cz/item/CS_URS_2024_02/181451131</t>
  </si>
  <si>
    <t>00572410</t>
  </si>
  <si>
    <t>osivo směs travní parková</t>
  </si>
  <si>
    <t>953182316</t>
  </si>
  <si>
    <t>Poznámka k položce:_x000d_
výsevek 25 g/m2</t>
  </si>
  <si>
    <t>6552*0,03 "Přepočtené koeficientem množství</t>
  </si>
  <si>
    <t>181451121</t>
  </si>
  <si>
    <t>Založení trávníku na půdě předem připravené plochy přes 1000 m2 výsevem včetně utažení lučního v rovině nebo na svahu do 1:5</t>
  </si>
  <si>
    <t>-1762247937</t>
  </si>
  <si>
    <t>https://podminky.urs.cz/item/CS_URS_2024_02/181451121</t>
  </si>
  <si>
    <t>00572472</t>
  </si>
  <si>
    <t>osivo směs travní krajinná-rovinná</t>
  </si>
  <si>
    <t>-1971586560</t>
  </si>
  <si>
    <t>14778*0,008 "Přepočtené koeficientem množství</t>
  </si>
  <si>
    <t>O</t>
  </si>
  <si>
    <t>OBRUBNÍKY</t>
  </si>
  <si>
    <t>132251101</t>
  </si>
  <si>
    <t>Hloubení nezapažených rýh šířky do 800 mm strojně s urovnáním dna do předepsaného profilu a spádu v hornině třídy těžitelnosti I skupiny 3 do 20 m3</t>
  </si>
  <si>
    <t>222966365</t>
  </si>
  <si>
    <t>https://podminky.urs.cz/item/CS_URS_2024_02/132251101</t>
  </si>
  <si>
    <t>(1085*0,10)*0,10</t>
  </si>
  <si>
    <t>(551*0,25)*0,10</t>
  </si>
  <si>
    <t>91637.R</t>
  </si>
  <si>
    <t>Osazení obruby z ocelové pásoviny</t>
  </si>
  <si>
    <t>-1100317936</t>
  </si>
  <si>
    <t xml:space="preserve">mzk pěší </t>
  </si>
  <si>
    <t>830</t>
  </si>
  <si>
    <t>záhony</t>
  </si>
  <si>
    <t>83</t>
  </si>
  <si>
    <t xml:space="preserve">žulové kostky </t>
  </si>
  <si>
    <t xml:space="preserve">dopadové plochy </t>
  </si>
  <si>
    <t>148</t>
  </si>
  <si>
    <t>13010284</t>
  </si>
  <si>
    <t>tyč ocelová plochá jakost S235JR (11 375) 100x6mm</t>
  </si>
  <si>
    <t>1410288242</t>
  </si>
  <si>
    <t>13021013.R</t>
  </si>
  <si>
    <t>tyč ocelová kruhová žebírková DIN 488 jakost B500B (10 505) výztuž do betonu D 12mm</t>
  </si>
  <si>
    <t>1603353948</t>
  </si>
  <si>
    <t>916331112</t>
  </si>
  <si>
    <t>Osazení zahradního obrubníku betonového s ložem tl. od 50 do 100 mm z betonu prostého tř. C 12/15 s boční opěrou z betonu prostého tř. C 12/15</t>
  </si>
  <si>
    <t>-820991681</t>
  </si>
  <si>
    <t>https://podminky.urs.cz/item/CS_URS_2024_02/916331112</t>
  </si>
  <si>
    <t xml:space="preserve">obruba dlažba u restaurace </t>
  </si>
  <si>
    <t>136</t>
  </si>
  <si>
    <t xml:space="preserve">obruba dopadové plochy u ping pongu </t>
  </si>
  <si>
    <t xml:space="preserve">obruba u mzk pojezdové </t>
  </si>
  <si>
    <t>304</t>
  </si>
  <si>
    <t xml:space="preserve">obruba beachvolejbalové hřiště </t>
  </si>
  <si>
    <t>90</t>
  </si>
  <si>
    <t>59217001</t>
  </si>
  <si>
    <t>obrubník zahradní betonový 1000x50x250mm</t>
  </si>
  <si>
    <t>592790248</t>
  </si>
  <si>
    <t>274313611</t>
  </si>
  <si>
    <t>Základy z betonu prostého pasy betonu kamenem neprokládaného tř. C 16/20</t>
  </si>
  <si>
    <t>-1141656534</t>
  </si>
  <si>
    <t>https://podminky.urs.cz/item/CS_URS_2024_02/274313611</t>
  </si>
  <si>
    <t>(551*0,20)*0,30</t>
  </si>
  <si>
    <t>58932563</t>
  </si>
  <si>
    <t>beton C 16/20 X0,XC1-2 kamenivo frakce 0/8</t>
  </si>
  <si>
    <t>1990347305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</si>
  <si>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</si>
  <si>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</si>
  <si>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513604483</t>
  </si>
  <si>
    <t>https://podminky.urs.cz/item/CS_URS_2024_02/162751117</t>
  </si>
  <si>
    <t>162751119</t>
  </si>
  <si>
    <t xml:space="preserve"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</t>
  </si>
  <si>
    <t>-117696046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</si>
  <si>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</si>
  <si>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https://podminky.urs.cz/item/CS_URS_2024_02/162751119</t>
  </si>
  <si>
    <t>-1682350561</t>
  </si>
  <si>
    <t>24,625*1,6</t>
  </si>
  <si>
    <t>MZK POJEZDOVÉ</t>
  </si>
  <si>
    <t>122251101</t>
  </si>
  <si>
    <t>Odkopávky a prokopávky nezapažené strojně v hornině třídy těžitelnosti I skupiny 3 do 20 m3</t>
  </si>
  <si>
    <t>1318024387</t>
  </si>
  <si>
    <t>https://podminky.urs.cz/item/CS_URS_2024_02/122251101</t>
  </si>
  <si>
    <t>1533*0,53</t>
  </si>
  <si>
    <t>55</t>
  </si>
  <si>
    <t>564952114</t>
  </si>
  <si>
    <t>Podklad z mechanicky zpevněného kameniva MZK (minerální beton) s rozprostřením a s hutněním, po zhutnění tl. 180 mm</t>
  </si>
  <si>
    <t>1455059137</t>
  </si>
  <si>
    <t>https://podminky.urs.cz/item/CS_URS_2024_02/564952114</t>
  </si>
  <si>
    <t>Poznámka k položce:_x000d_
MZK pojezd do 3,5 t</t>
  </si>
  <si>
    <t>56</t>
  </si>
  <si>
    <t>58935146</t>
  </si>
  <si>
    <t>mechanicky zpevněné kamenivo MZK</t>
  </si>
  <si>
    <t>-243774454</t>
  </si>
  <si>
    <t>1533*0,18</t>
  </si>
  <si>
    <t>57</t>
  </si>
  <si>
    <t>564861111</t>
  </si>
  <si>
    <t>Podklad ze štěrkodrti ŠD s rozprostřením a zhutněním plochy přes 100 m2, po zhutnění tl. 200 mm</t>
  </si>
  <si>
    <t>-754964189</t>
  </si>
  <si>
    <t>https://podminky.urs.cz/item/CS_URS_2024_02/564861111</t>
  </si>
  <si>
    <t>58</t>
  </si>
  <si>
    <t>564251111</t>
  </si>
  <si>
    <t>Podklad nebo podsyp ze štěrkopísku ŠP s rozprostřením, vlhčením a zhutněním plochy přes 100 m2, po zhutnění tl. 150 mm</t>
  </si>
  <si>
    <t>1346924808</t>
  </si>
  <si>
    <t>https://podminky.urs.cz/item/CS_URS_2024_02/564251111</t>
  </si>
  <si>
    <t>59</t>
  </si>
  <si>
    <t>58344197</t>
  </si>
  <si>
    <t>štěrkodrť frakce 0/63</t>
  </si>
  <si>
    <t>-2061689575</t>
  </si>
  <si>
    <t>(1533*0,20)*2,4</t>
  </si>
  <si>
    <t>60</t>
  </si>
  <si>
    <t>58337302</t>
  </si>
  <si>
    <t>štěrkopísek frakce 0/16</t>
  </si>
  <si>
    <t>-879386646</t>
  </si>
  <si>
    <t>(1533*0,15)*2</t>
  </si>
  <si>
    <t>61</t>
  </si>
  <si>
    <t>181951112</t>
  </si>
  <si>
    <t>Úprava pláně vyrovnáním výškových rozdílů strojně v hornině třídy těžitelnosti I, skupiny 1 až 3 se zhutněním</t>
  </si>
  <si>
    <t>-1989378011</t>
  </si>
  <si>
    <t>https://podminky.urs.cz/item/CS_URS_2024_02/181951112</t>
  </si>
  <si>
    <t>62</t>
  </si>
  <si>
    <t>-1025871113</t>
  </si>
  <si>
    <t xml:space="preserve">odkopávky </t>
  </si>
  <si>
    <t>812,490</t>
  </si>
  <si>
    <t xml:space="preserve">mzk kamenivo </t>
  </si>
  <si>
    <t>kamenivo 0/62</t>
  </si>
  <si>
    <t>1533*0,20</t>
  </si>
  <si>
    <t>štěrkopísek</t>
  </si>
  <si>
    <t>1533*0,15</t>
  </si>
  <si>
    <t>63</t>
  </si>
  <si>
    <t>-239317441</t>
  </si>
  <si>
    <t>2035985409</t>
  </si>
  <si>
    <t>812,49*1,6</t>
  </si>
  <si>
    <t>ZALOŽENÍ TECHNICKÝCH PRVKŮ - PLOCHY MZK POCHOZÍ</t>
  </si>
  <si>
    <t>65</t>
  </si>
  <si>
    <t>1024512252</t>
  </si>
  <si>
    <t>1372*0,25</t>
  </si>
  <si>
    <t>66</t>
  </si>
  <si>
    <t>564972111</t>
  </si>
  <si>
    <t>Podklad z mechanicky zpevněného kameniva MZK (minerální beton) s rozprostřením a s hutněním, po zhutnění tl. 250 mm</t>
  </si>
  <si>
    <t>-563952689</t>
  </si>
  <si>
    <t>https://podminky.urs.cz/item/CS_URS_2024_02/564972111</t>
  </si>
  <si>
    <t>Poznámka k položce:_x000d_
MZK pochozí</t>
  </si>
  <si>
    <t>67</t>
  </si>
  <si>
    <t>-1420231601</t>
  </si>
  <si>
    <t>1372*0,250</t>
  </si>
  <si>
    <t>68</t>
  </si>
  <si>
    <t>-95117228</t>
  </si>
  <si>
    <t>69</t>
  </si>
  <si>
    <t>459360652</t>
  </si>
  <si>
    <t>70</t>
  </si>
  <si>
    <t>-75688754</t>
  </si>
  <si>
    <t>71</t>
  </si>
  <si>
    <t>91226379</t>
  </si>
  <si>
    <t>343*1,6</t>
  </si>
  <si>
    <t>ZALOŽENÍ TECHNICKÝCH PRVKŮ - PLOCHY ŽULOVÁ KOSTKA</t>
  </si>
  <si>
    <t>72</t>
  </si>
  <si>
    <t>94070302</t>
  </si>
  <si>
    <t>133*0,60</t>
  </si>
  <si>
    <t>73</t>
  </si>
  <si>
    <t>591111111</t>
  </si>
  <si>
    <t>Kladení dlažby z kostek s provedením lože do tl. 50 mm, s vyplněním spár, s dvojím beraněním a se smetením přebytečného materiálu na krajnici velkých z kamene, do lože z kameniva těženého</t>
  </si>
  <si>
    <t>-164486635</t>
  </si>
  <si>
    <t>https://podminky.urs.cz/item/CS_URS_2024_02/591111111</t>
  </si>
  <si>
    <t>Poznámka k položce:_x000d_
dlažba kostka 15/20 7,5 m2_x000d_
dlažba kostka 8/10 110,5 m2</t>
  </si>
  <si>
    <t>74</t>
  </si>
  <si>
    <t>58381007</t>
  </si>
  <si>
    <t>kostka štípaná dlažební žula drobná 8/10</t>
  </si>
  <si>
    <t>265443712</t>
  </si>
  <si>
    <t>133*1,02 "Přepočtené koeficientem množství</t>
  </si>
  <si>
    <t>75</t>
  </si>
  <si>
    <t>564211111</t>
  </si>
  <si>
    <t>Podklad nebo podsyp ze štěrkopísku ŠP s rozprostřením, vlhčením a zhutněním plochy přes 100 m2, po zhutnění tl. 50 mm</t>
  </si>
  <si>
    <t>534471054</t>
  </si>
  <si>
    <t>https://podminky.urs.cz/item/CS_URS_2024_02/564211111</t>
  </si>
  <si>
    <t>Poznámka k položce:_x000d_
fr.0/8</t>
  </si>
  <si>
    <t xml:space="preserve"> "dlažba kostka 8/10" 133</t>
  </si>
  <si>
    <t>76</t>
  </si>
  <si>
    <t>58337303</t>
  </si>
  <si>
    <t>štěrkopísek frakce 0/8</t>
  </si>
  <si>
    <t>920726209</t>
  </si>
  <si>
    <t>(133*0,05)*2</t>
  </si>
  <si>
    <t>77</t>
  </si>
  <si>
    <t>564851111</t>
  </si>
  <si>
    <t>Podklad ze štěrkodrti ŠD s rozprostřením a zhutněním plochy přes 100 m2, po zhutnění tl. 150 mm</t>
  </si>
  <si>
    <t>1900472462</t>
  </si>
  <si>
    <t>https://podminky.urs.cz/item/CS_URS_2024_02/564851111</t>
  </si>
  <si>
    <t>Poznámka k položce:_x000d_
fr. 0/16</t>
  </si>
  <si>
    <t>78</t>
  </si>
  <si>
    <t>58343920.R</t>
  </si>
  <si>
    <t>kamenivo drcené hrubé frakce 0/16</t>
  </si>
  <si>
    <t>1087931075</t>
  </si>
  <si>
    <t>(133*0,15)*2</t>
  </si>
  <si>
    <t>79</t>
  </si>
  <si>
    <t>564871116</t>
  </si>
  <si>
    <t>Podklad ze štěrkodrti ŠD s rozprostřením a zhutněním plochy přes 100 m2, po zhutnění tl. 300 mm</t>
  </si>
  <si>
    <t>-1260580362</t>
  </si>
  <si>
    <t>https://podminky.urs.cz/item/CS_URS_2024_02/564871116</t>
  </si>
  <si>
    <t>Poznámka k položce:_x000d_
fr. 0-63</t>
  </si>
  <si>
    <t>80</t>
  </si>
  <si>
    <t>-988720744</t>
  </si>
  <si>
    <t>(133*0,30)*2,4</t>
  </si>
  <si>
    <t>81</t>
  </si>
  <si>
    <t>-1248669192</t>
  </si>
  <si>
    <t>79,80</t>
  </si>
  <si>
    <t xml:space="preserve">štěrkopísek </t>
  </si>
  <si>
    <t>133*0,05</t>
  </si>
  <si>
    <t>kamenivo 0/16</t>
  </si>
  <si>
    <t>133*0,150</t>
  </si>
  <si>
    <t>kamenivo 0/63</t>
  </si>
  <si>
    <t>133*0,30</t>
  </si>
  <si>
    <t>82</t>
  </si>
  <si>
    <t>504700032</t>
  </si>
  <si>
    <t>1744352011</t>
  </si>
  <si>
    <t>79,80*1,6</t>
  </si>
  <si>
    <t xml:space="preserve">PLOCHA -  DLAŽBA</t>
  </si>
  <si>
    <t>84</t>
  </si>
  <si>
    <t>1557838809</t>
  </si>
  <si>
    <t>351*0,23</t>
  </si>
  <si>
    <t>85</t>
  </si>
  <si>
    <t>564710011.R</t>
  </si>
  <si>
    <t>Podklad z kameniva hrubého drceného vel. 4-8 mm tl 40 mm</t>
  </si>
  <si>
    <t>2096351287</t>
  </si>
  <si>
    <t>86</t>
  </si>
  <si>
    <t>58343810</t>
  </si>
  <si>
    <t>kamenivo drcené hrubé frakce 4/8</t>
  </si>
  <si>
    <t>-775319389</t>
  </si>
  <si>
    <t>(351*0,04)*2</t>
  </si>
  <si>
    <t>87</t>
  </si>
  <si>
    <t>564750011</t>
  </si>
  <si>
    <t>Podklad nebo kryt z kameniva hrubého drceného vel. 8-16 mm s rozprostřením a zhutněním plochy přes 100 m2, po zhutnění tl. 150 mm</t>
  </si>
  <si>
    <t>1524474555</t>
  </si>
  <si>
    <t>https://podminky.urs.cz/item/CS_URS_2024_02/564750011</t>
  </si>
  <si>
    <t>351</t>
  </si>
  <si>
    <t>88</t>
  </si>
  <si>
    <t>58343872</t>
  </si>
  <si>
    <t>kamenivo drcené hrubé frakce 8/16</t>
  </si>
  <si>
    <t>-1482873423</t>
  </si>
  <si>
    <t>(351*0,150)*2</t>
  </si>
  <si>
    <t>89</t>
  </si>
  <si>
    <t>596211113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</si>
  <si>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</t>
  </si>
  <si>
    <t>-98010872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</si>
  <si>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300 m2</t>
  </si>
  <si>
    <t>https://podminky.urs.cz/item/CS_URS_2024_02/596211113</t>
  </si>
  <si>
    <t>59245032.R</t>
  </si>
  <si>
    <t>dlažba venkovní 400x400x40 mm bílá tryskaná pochozí, beton</t>
  </si>
  <si>
    <t>1048942729</t>
  </si>
  <si>
    <t>351*1,01 "Přepočtené koeficientem množství</t>
  </si>
  <si>
    <t>91</t>
  </si>
  <si>
    <t>-1449468644</t>
  </si>
  <si>
    <t>80,730</t>
  </si>
  <si>
    <t>kamenivo 4/8</t>
  </si>
  <si>
    <t>351*0,04</t>
  </si>
  <si>
    <t>kamenivo 8/16</t>
  </si>
  <si>
    <t>351*0,150</t>
  </si>
  <si>
    <t>92</t>
  </si>
  <si>
    <t>169988018</t>
  </si>
  <si>
    <t>93</t>
  </si>
  <si>
    <t>1483670736</t>
  </si>
  <si>
    <t>80,730*1,6</t>
  </si>
  <si>
    <t>MOBILIÁŘ</t>
  </si>
  <si>
    <t>94</t>
  </si>
  <si>
    <t>1751514669</t>
  </si>
  <si>
    <t xml:space="preserve">patky </t>
  </si>
  <si>
    <t>13,310</t>
  </si>
  <si>
    <t xml:space="preserve">vsak / drenáž venkovní gril </t>
  </si>
  <si>
    <t>(0,5*0,5)*0,5</t>
  </si>
  <si>
    <t>95</t>
  </si>
  <si>
    <t>444798474</t>
  </si>
  <si>
    <t>13,435</t>
  </si>
  <si>
    <t>pískové lože el. kabel venkovní gril</t>
  </si>
  <si>
    <t>(0,5*0,2)*0,3</t>
  </si>
  <si>
    <t>kamenivo</t>
  </si>
  <si>
    <t>0,250</t>
  </si>
  <si>
    <t>96</t>
  </si>
  <si>
    <t>-416188464</t>
  </si>
  <si>
    <t>97</t>
  </si>
  <si>
    <t>-794019099</t>
  </si>
  <si>
    <t>13,435*1,6</t>
  </si>
  <si>
    <t>98</t>
  </si>
  <si>
    <t>274313911</t>
  </si>
  <si>
    <t>Základy z betonu prostého pasy betonu kamenem neprokládaného tř. C 30/37</t>
  </si>
  <si>
    <t>1405421653</t>
  </si>
  <si>
    <t>https://podminky.urs.cz/item/CS_URS_2024_02/274313911</t>
  </si>
  <si>
    <t xml:space="preserve">betonová patka - stojany na kola </t>
  </si>
  <si>
    <t>(0,125*4)*4</t>
  </si>
  <si>
    <t xml:space="preserve">betonová patka - lavička bez opěradla </t>
  </si>
  <si>
    <t>(0,125*2)*12</t>
  </si>
  <si>
    <t xml:space="preserve">betonová patka - lavička s opěradlem </t>
  </si>
  <si>
    <t>(0,125*2)*10</t>
  </si>
  <si>
    <t xml:space="preserve">betonová patka - odpadkový koš </t>
  </si>
  <si>
    <t>(0,125*1)*10</t>
  </si>
  <si>
    <t xml:space="preserve">betonová patka - koš na tříděný odpad </t>
  </si>
  <si>
    <t>(0,125*4)*1</t>
  </si>
  <si>
    <t xml:space="preserve">betonová patka - pobytová lavice </t>
  </si>
  <si>
    <t>(0,125*4)*2</t>
  </si>
  <si>
    <t xml:space="preserve">betonová patka - lehátko </t>
  </si>
  <si>
    <t>(0,125*1)*3</t>
  </si>
  <si>
    <t xml:space="preserve">betonová patka - set lavice, stůl </t>
  </si>
  <si>
    <t>(0,125*6)*2</t>
  </si>
  <si>
    <t xml:space="preserve">betonová patka - houpací síť </t>
  </si>
  <si>
    <t>(0,125*2)*2</t>
  </si>
  <si>
    <t xml:space="preserve">betonová patka pro venkovní gril </t>
  </si>
  <si>
    <t>(1,12*0,5)*1</t>
  </si>
  <si>
    <t xml:space="preserve">betonová patka - venkovní zásuvka </t>
  </si>
  <si>
    <t>(0,125*1)*1</t>
  </si>
  <si>
    <t>99</t>
  </si>
  <si>
    <t>58933328</t>
  </si>
  <si>
    <t>beton C 30/37 X0,XC1-4,XD1-2,XA1-2,XF1 kamenivo frakce 0/8</t>
  </si>
  <si>
    <t>-1590613483</t>
  </si>
  <si>
    <t>100</t>
  </si>
  <si>
    <t>936174311</t>
  </si>
  <si>
    <t>Montáž stojanu na kola přichyceného kotevními šrouby 5 kol</t>
  </si>
  <si>
    <t>1328947756</t>
  </si>
  <si>
    <t>https://podminky.urs.cz/item/CS_URS_2024_02/936174311</t>
  </si>
  <si>
    <t>101</t>
  </si>
  <si>
    <t>74910.R1</t>
  </si>
  <si>
    <t xml:space="preserve">stojan na kola </t>
  </si>
  <si>
    <t>-1147437439</t>
  </si>
  <si>
    <t>102</t>
  </si>
  <si>
    <t>936124112</t>
  </si>
  <si>
    <t>Montáž lavičky parkové stabilní se zabetonováním noh</t>
  </si>
  <si>
    <t>1360514191</t>
  </si>
  <si>
    <t>https://podminky.urs.cz/item/CS_URS_2024_02/936124112</t>
  </si>
  <si>
    <t>103</t>
  </si>
  <si>
    <t>74910.R3</t>
  </si>
  <si>
    <t xml:space="preserve">lavička s opěradlem </t>
  </si>
  <si>
    <t>1268968534</t>
  </si>
  <si>
    <t>104</t>
  </si>
  <si>
    <t>74910.R2</t>
  </si>
  <si>
    <t xml:space="preserve">lavička bez opěradla </t>
  </si>
  <si>
    <t>1138720633</t>
  </si>
  <si>
    <t>105</t>
  </si>
  <si>
    <t>936104211</t>
  </si>
  <si>
    <t>Montáž odpadkového koše do betonové patky</t>
  </si>
  <si>
    <t>221913328</t>
  </si>
  <si>
    <t>https://podminky.urs.cz/item/CS_URS_2024_02/936104211</t>
  </si>
  <si>
    <t>106</t>
  </si>
  <si>
    <t>74910.R4</t>
  </si>
  <si>
    <t>koš odpadkový se stříškou</t>
  </si>
  <si>
    <t>-2052066246</t>
  </si>
  <si>
    <t>107</t>
  </si>
  <si>
    <t>74910.R5</t>
  </si>
  <si>
    <t>koš na tříděný odpad</t>
  </si>
  <si>
    <t>-520216583</t>
  </si>
  <si>
    <t>108</t>
  </si>
  <si>
    <t>93600.R7</t>
  </si>
  <si>
    <t xml:space="preserve">Montáž prvků městské a zahradní architektury - lehátko kotevními šrouby do beton. patky </t>
  </si>
  <si>
    <t>1737111093</t>
  </si>
  <si>
    <t>109</t>
  </si>
  <si>
    <t>749.R7</t>
  </si>
  <si>
    <t>lehátko</t>
  </si>
  <si>
    <t>-2053789341</t>
  </si>
  <si>
    <t>110</t>
  </si>
  <si>
    <t>93600.R8</t>
  </si>
  <si>
    <t xml:space="preserve">Montáž prvků městské a zahradní architektury - pobytová lavice kotevními šrouby do beton. patky </t>
  </si>
  <si>
    <t>255622505</t>
  </si>
  <si>
    <t>111</t>
  </si>
  <si>
    <t>749.R8</t>
  </si>
  <si>
    <t xml:space="preserve">pobytová  lavice</t>
  </si>
  <si>
    <t>-79118235</t>
  </si>
  <si>
    <t>112</t>
  </si>
  <si>
    <t>93600.R9</t>
  </si>
  <si>
    <t xml:space="preserve">Montáž prvků městské a zahradní architektury - set (lavice + stůl) kotevními šrouby do beton. patky </t>
  </si>
  <si>
    <t>531267251</t>
  </si>
  <si>
    <t>113</t>
  </si>
  <si>
    <t>749.R9</t>
  </si>
  <si>
    <t>set (lavice + stůl)</t>
  </si>
  <si>
    <t>666285815</t>
  </si>
  <si>
    <t>114</t>
  </si>
  <si>
    <t>93600.R3</t>
  </si>
  <si>
    <t xml:space="preserve">Montáž prvků městské a zahradní architektury - houpací síť do beton. patky </t>
  </si>
  <si>
    <t>-1581392869</t>
  </si>
  <si>
    <t>115</t>
  </si>
  <si>
    <t>749.R</t>
  </si>
  <si>
    <t>houpací síť</t>
  </si>
  <si>
    <t>1524615064</t>
  </si>
  <si>
    <t>116</t>
  </si>
  <si>
    <t>93600.R</t>
  </si>
  <si>
    <t>Montáž prvků městské a zahradní architektury - dubové lavice, dubové kostky</t>
  </si>
  <si>
    <t>976482922</t>
  </si>
  <si>
    <t>Poznámka k položce:_x000d_
usazení do plochy, nadměrná hmotnost výrobků</t>
  </si>
  <si>
    <t>117</t>
  </si>
  <si>
    <t>749.R10</t>
  </si>
  <si>
    <t>dubové lavice</t>
  </si>
  <si>
    <t>71394678</t>
  </si>
  <si>
    <t>118</t>
  </si>
  <si>
    <t>749.R11</t>
  </si>
  <si>
    <t>dubové kostky</t>
  </si>
  <si>
    <t>-75451111</t>
  </si>
  <si>
    <t>119</t>
  </si>
  <si>
    <t>93600.R11</t>
  </si>
  <si>
    <t>Montáž prvků městské a zahradní architektury - kamenné ohniště v MZK ploše, pr. 2 m</t>
  </si>
  <si>
    <t>-779636471</t>
  </si>
  <si>
    <t>120</t>
  </si>
  <si>
    <t>58337403.R</t>
  </si>
  <si>
    <t xml:space="preserve">Ploché kameny na stavbu ohniště </t>
  </si>
  <si>
    <t>1888359602</t>
  </si>
  <si>
    <t>121</t>
  </si>
  <si>
    <t>93600.R12</t>
  </si>
  <si>
    <t>Montáž prvků městské a zahradní architektury - venkovní gril</t>
  </si>
  <si>
    <t>88699652</t>
  </si>
  <si>
    <t>Poznámka k položce:_x000d_
- instalace na základovou desku z betonu dle návodu výrobce _x000d_
- včetně zajištění stavební připravenosti</t>
  </si>
  <si>
    <t>122</t>
  </si>
  <si>
    <t>749.R12</t>
  </si>
  <si>
    <t xml:space="preserve">venkovní gril elektrický - nerezová dvojplotýnka </t>
  </si>
  <si>
    <t>1600928549</t>
  </si>
  <si>
    <t>123</t>
  </si>
  <si>
    <t>174151101</t>
  </si>
  <si>
    <t>Zásyp sypaninou z jakékoliv horniny strojně s uložením výkopku ve vrstvách se zhutněním jam, šachet, rýh nebo kolem objektů v těchto vykopávkách</t>
  </si>
  <si>
    <t>1679884867</t>
  </si>
  <si>
    <t>https://podminky.urs.cz/item/CS_URS_2024_02/174151101</t>
  </si>
  <si>
    <t>124</t>
  </si>
  <si>
    <t>460171171</t>
  </si>
  <si>
    <t>Hloubení kabelových rýh strojně včetně urovnání dna s přemístěním výkopku do vzdálenosti 3 m od okraje jámy nebo s naložením na dopravní prostředek šířky 35 cm hloubky 80 cm v hornině třídy těžitelnosti I skupiny 1 a 2</t>
  </si>
  <si>
    <t>-1859415048</t>
  </si>
  <si>
    <t>https://podminky.urs.cz/item/CS_URS_2024_02/460171171</t>
  </si>
  <si>
    <t>125</t>
  </si>
  <si>
    <t>460431181</t>
  </si>
  <si>
    <t>Zásyp kabelových rýh ručně s přemístění sypaniny ze vzdálenosti do 10 m, s uložením výkopku ve vrstvách včetně zhutnění a úpravy povrchu šířky 35 cm hloubky 80 cm z horniny třídy těžitelnosti I skupiny 1 a 2</t>
  </si>
  <si>
    <t>459099823</t>
  </si>
  <si>
    <t>https://podminky.urs.cz/item/CS_URS_2024_02/460431181</t>
  </si>
  <si>
    <t>126</t>
  </si>
  <si>
    <t>58337308</t>
  </si>
  <si>
    <t>štěrkopísek frakce 0/2</t>
  </si>
  <si>
    <t>1543814946</t>
  </si>
  <si>
    <t>uložení el. kabelu do pískového lože</t>
  </si>
  <si>
    <t>((50*0,30)*0,2)*2</t>
  </si>
  <si>
    <t>127</t>
  </si>
  <si>
    <t>34115136.R</t>
  </si>
  <si>
    <t xml:space="preserve">kabel energetický 3x2,5 CYKY </t>
  </si>
  <si>
    <t>252252351</t>
  </si>
  <si>
    <t>128</t>
  </si>
  <si>
    <t>34555210</t>
  </si>
  <si>
    <t>zásuvka technická venkovní, plast, vzor D, řazení 3P+PEN, IP54, šroubové svorky</t>
  </si>
  <si>
    <t>1824551845</t>
  </si>
  <si>
    <t>129</t>
  </si>
  <si>
    <t>JTA.0013701.URS</t>
  </si>
  <si>
    <t>EXTRUNET - výstražná fólie z polyethylenu šíře 22cm s potiskem</t>
  </si>
  <si>
    <t>-516628023</t>
  </si>
  <si>
    <t>130</t>
  </si>
  <si>
    <t>34571354</t>
  </si>
  <si>
    <t>trubka elektroinstalační ohebná dvouplášťová korugovaná HDPE+LDPE (chránička) D 75/90mm</t>
  </si>
  <si>
    <t>-1273501643</t>
  </si>
  <si>
    <t>131</t>
  </si>
  <si>
    <t>741410021</t>
  </si>
  <si>
    <t>Montáž uzemňovacího vedení s upevněním, propojením a připojením pomocí svorek v zemi s izolací spojů pásku průřezu do 120 mm2 v městské zástavbě</t>
  </si>
  <si>
    <t>-342561555</t>
  </si>
  <si>
    <t>https://podminky.urs.cz/item/CS_URS_2024_02/741410021</t>
  </si>
  <si>
    <t>132</t>
  </si>
  <si>
    <t>35442143</t>
  </si>
  <si>
    <t>pás zemnící 30x3,5mm nerez</t>
  </si>
  <si>
    <t>-1066985706</t>
  </si>
  <si>
    <t>133</t>
  </si>
  <si>
    <t>895111121.R2</t>
  </si>
  <si>
    <t>Zřízení drenážní šachtice (0,5x0,5x0,5 m)</t>
  </si>
  <si>
    <t>-594339986</t>
  </si>
  <si>
    <t>134</t>
  </si>
  <si>
    <t>58333651.R</t>
  </si>
  <si>
    <t>kamenivo těžené hrubé frakce 8/16</t>
  </si>
  <si>
    <t>623326667</t>
  </si>
  <si>
    <t>0,125*2</t>
  </si>
  <si>
    <t>HERNÍ A SPORTOVNÍ PRVKY</t>
  </si>
  <si>
    <t>135</t>
  </si>
  <si>
    <t>1274430512</t>
  </si>
  <si>
    <t xml:space="preserve">odkopávky patky </t>
  </si>
  <si>
    <t>5,625</t>
  </si>
  <si>
    <t>825234385</t>
  </si>
  <si>
    <t>betonová patka - H1</t>
  </si>
  <si>
    <t>betonová patka - H2</t>
  </si>
  <si>
    <t>betonová patka - H3</t>
  </si>
  <si>
    <t>(0,125*2)*1</t>
  </si>
  <si>
    <t>betonová patka - H4</t>
  </si>
  <si>
    <t>betonová patka - H5</t>
  </si>
  <si>
    <t>betonová patka - H6</t>
  </si>
  <si>
    <t>(0,125*10)*1</t>
  </si>
  <si>
    <t>betonová patka - H7</t>
  </si>
  <si>
    <t>(0,125*9)*1</t>
  </si>
  <si>
    <t xml:space="preserve">betonová patka - posilovací prvek procvičování ramen </t>
  </si>
  <si>
    <t>betonová patka - posilovací prvek procvičování pasu</t>
  </si>
  <si>
    <t xml:space="preserve">betonová patka - posilovací prvek elipsovité zařízení </t>
  </si>
  <si>
    <t xml:space="preserve">betonová patka - posilovací prvek surfovací zařízení </t>
  </si>
  <si>
    <t>betonová patka - slackline</t>
  </si>
  <si>
    <t>137</t>
  </si>
  <si>
    <t>-149278073</t>
  </si>
  <si>
    <t>138</t>
  </si>
  <si>
    <t>180819937</t>
  </si>
  <si>
    <t>139</t>
  </si>
  <si>
    <t>2138662700</t>
  </si>
  <si>
    <t>140</t>
  </si>
  <si>
    <t>441774426</t>
  </si>
  <si>
    <t>5,625*1,6</t>
  </si>
  <si>
    <t>a.</t>
  </si>
  <si>
    <t>Herní prvky pro děti</t>
  </si>
  <si>
    <t>141</t>
  </si>
  <si>
    <t>93600.R05</t>
  </si>
  <si>
    <t xml:space="preserve">Montáž herních prvků pro děti do betonových patek, upevnění kotevními šrouby </t>
  </si>
  <si>
    <t>-347109461</t>
  </si>
  <si>
    <t>Poznámka k položce:_x000d_
H1-H5</t>
  </si>
  <si>
    <t>142</t>
  </si>
  <si>
    <t>749R.11</t>
  </si>
  <si>
    <t>Herní prvek pro děti - pružinové houpadlo - H1, H2</t>
  </si>
  <si>
    <t>935821111</t>
  </si>
  <si>
    <t>143</t>
  </si>
  <si>
    <t>749R.12</t>
  </si>
  <si>
    <t>Herní prvek pro děti - vahadlová houpačka - H3</t>
  </si>
  <si>
    <t>-1961056934</t>
  </si>
  <si>
    <t>144</t>
  </si>
  <si>
    <t>749R.13</t>
  </si>
  <si>
    <t>Herní prvek pro děti - houpačka hnízdo - H4</t>
  </si>
  <si>
    <t>1719237602</t>
  </si>
  <si>
    <t>145</t>
  </si>
  <si>
    <t>749R.14</t>
  </si>
  <si>
    <t>Herní prvek pro děti - balanční kladina - H5</t>
  </si>
  <si>
    <t>-1290475363</t>
  </si>
  <si>
    <t>146</t>
  </si>
  <si>
    <t>93600R.1</t>
  </si>
  <si>
    <t>-239277040</t>
  </si>
  <si>
    <t>Poznámka k položce:_x000d_
H6, H7</t>
  </si>
  <si>
    <t>147</t>
  </si>
  <si>
    <t>749R.15</t>
  </si>
  <si>
    <t>Herní prvek pro děti - prolézačka se skluzavkou - H6</t>
  </si>
  <si>
    <t>-895652381</t>
  </si>
  <si>
    <t>749R.16</t>
  </si>
  <si>
    <t>Herní prvek pro děti - prolézačka - H7</t>
  </si>
  <si>
    <t>-1843211398</t>
  </si>
  <si>
    <t>149</t>
  </si>
  <si>
    <t>936009113</t>
  </si>
  <si>
    <t>Bezpečnostní dopadová plocha na dětském hřišti tloušťky 30 cm z kačírku</t>
  </si>
  <si>
    <t>773874992</t>
  </si>
  <si>
    <t>https://podminky.urs.cz/item/CS_URS_2024_02/936009113</t>
  </si>
  <si>
    <t>150</t>
  </si>
  <si>
    <t>1935437799</t>
  </si>
  <si>
    <t xml:space="preserve">dopadová plocha </t>
  </si>
  <si>
    <t>198*0,30</t>
  </si>
  <si>
    <t>151</t>
  </si>
  <si>
    <t>-1771865568</t>
  </si>
  <si>
    <t>59,40</t>
  </si>
  <si>
    <t>oblázky 4/8</t>
  </si>
  <si>
    <t>152</t>
  </si>
  <si>
    <t>1852960205</t>
  </si>
  <si>
    <t>153</t>
  </si>
  <si>
    <t>872638958</t>
  </si>
  <si>
    <t>odkopávky dopadové plochy</t>
  </si>
  <si>
    <t>59,4*1,6</t>
  </si>
  <si>
    <t>b.</t>
  </si>
  <si>
    <t>Posilovací prvky</t>
  </si>
  <si>
    <t>154</t>
  </si>
  <si>
    <t>93600.R1</t>
  </si>
  <si>
    <t xml:space="preserve">Montáž posilovacích prvků pro seniory do beton. patek </t>
  </si>
  <si>
    <t>-1165177834</t>
  </si>
  <si>
    <t>155</t>
  </si>
  <si>
    <t>749.R17</t>
  </si>
  <si>
    <t xml:space="preserve">posilovací prvky pro seniory - procvičování ramen </t>
  </si>
  <si>
    <t>881627855</t>
  </si>
  <si>
    <t>156</t>
  </si>
  <si>
    <t>749.R18</t>
  </si>
  <si>
    <t xml:space="preserve">posilovací prvky pro seniory - procvičování pasu </t>
  </si>
  <si>
    <t>-1440271718</t>
  </si>
  <si>
    <t>157</t>
  </si>
  <si>
    <t>749.R19</t>
  </si>
  <si>
    <t xml:space="preserve">posilovací prvky pro seniory - elipsovité zařízení </t>
  </si>
  <si>
    <t>-625178335</t>
  </si>
  <si>
    <t>158</t>
  </si>
  <si>
    <t>749.R20</t>
  </si>
  <si>
    <t xml:space="preserve">posilovací prvky pro seniory - surfovací zařízení </t>
  </si>
  <si>
    <t>-503964173</t>
  </si>
  <si>
    <t>c.</t>
  </si>
  <si>
    <t>Ping pongový stůl</t>
  </si>
  <si>
    <t>159</t>
  </si>
  <si>
    <t>-1738044815</t>
  </si>
  <si>
    <t xml:space="preserve">odkopávky dopadová plocha ping pongový stůl </t>
  </si>
  <si>
    <t>27,5*0,38</t>
  </si>
  <si>
    <t>160</t>
  </si>
  <si>
    <t>93600.R2</t>
  </si>
  <si>
    <t>Montáž prvků městské a zahradní architektury - pingpong. stůl</t>
  </si>
  <si>
    <t>253847446</t>
  </si>
  <si>
    <t>Poznámka k položce:_x000d_
- včetně betonového základu dle montážního návodu výrobce</t>
  </si>
  <si>
    <t>161</t>
  </si>
  <si>
    <t>749.R2</t>
  </si>
  <si>
    <t>pingpong. stůl</t>
  </si>
  <si>
    <t>-644940742</t>
  </si>
  <si>
    <t>162</t>
  </si>
  <si>
    <t>564231111</t>
  </si>
  <si>
    <t>Podklad nebo podsyp ze štěrkopísku ŠP s rozprostřením, vlhčením a zhutněním plochy přes 100 m2, po zhutnění tl. 100 mm</t>
  </si>
  <si>
    <t>403085330</t>
  </si>
  <si>
    <t>https://podminky.urs.cz/item/CS_URS_2024_02/564231111</t>
  </si>
  <si>
    <t>163</t>
  </si>
  <si>
    <t>-1785337276</t>
  </si>
  <si>
    <t>(27,5*0,10)*2</t>
  </si>
  <si>
    <t>164</t>
  </si>
  <si>
    <t>-1899516053</t>
  </si>
  <si>
    <t>165</t>
  </si>
  <si>
    <t>114431041</t>
  </si>
  <si>
    <t>(127,5*0,15)*2</t>
  </si>
  <si>
    <t>166</t>
  </si>
  <si>
    <t>564811111</t>
  </si>
  <si>
    <t>Podklad ze štěrkodrti ŠD s rozprostřením a zhutněním plochy přes 100 m2, po zhutnění tl. 50 mm</t>
  </si>
  <si>
    <t>1793375578</t>
  </si>
  <si>
    <t>https://podminky.urs.cz/item/CS_URS_2024_02/564811111</t>
  </si>
  <si>
    <t>167</t>
  </si>
  <si>
    <t>58341341</t>
  </si>
  <si>
    <t>kamenivo drcené drobné frakce 0/4</t>
  </si>
  <si>
    <t>-268149430</t>
  </si>
  <si>
    <t>(27,5*0,05)*2</t>
  </si>
  <si>
    <t>168</t>
  </si>
  <si>
    <t>579211132</t>
  </si>
  <si>
    <t>Venkovní lité pryžové povrchy na betonový podklad dvouvrstvé tloušťky 17 mm s impregnací podkladu, prováděné ručně plochy do 300 m2 jedna barva ostatní</t>
  </si>
  <si>
    <t>-907110115</t>
  </si>
  <si>
    <t>https://podminky.urs.cz/item/CS_URS_2024_02/579211132</t>
  </si>
  <si>
    <t>169</t>
  </si>
  <si>
    <t>-1730883956</t>
  </si>
  <si>
    <t>odkopávky ping pongový stůl</t>
  </si>
  <si>
    <t>10,450</t>
  </si>
  <si>
    <t xml:space="preserve">doprava podloží ping pong stůl </t>
  </si>
  <si>
    <t>fr. 0/8</t>
  </si>
  <si>
    <t>27,5*0,10</t>
  </si>
  <si>
    <t>fr. 4/8</t>
  </si>
  <si>
    <t>27,5*0,15</t>
  </si>
  <si>
    <t>fr. 0/4</t>
  </si>
  <si>
    <t>27,5*0,05</t>
  </si>
  <si>
    <t>170</t>
  </si>
  <si>
    <t>1217568534</t>
  </si>
  <si>
    <t>171</t>
  </si>
  <si>
    <t>1645691825</t>
  </si>
  <si>
    <t>10,450*1,6</t>
  </si>
  <si>
    <t>d.</t>
  </si>
  <si>
    <t>Slack line</t>
  </si>
  <si>
    <t>172</t>
  </si>
  <si>
    <t>93600.R4</t>
  </si>
  <si>
    <t xml:space="preserve">Montáž prvků městské a zahradní architektury - slackline, zabetonováním </t>
  </si>
  <si>
    <t>1442424160</t>
  </si>
  <si>
    <t>173</t>
  </si>
  <si>
    <t>749.R4</t>
  </si>
  <si>
    <t>slackline 12 m</t>
  </si>
  <si>
    <t>41611961</t>
  </si>
  <si>
    <t>174</t>
  </si>
  <si>
    <t>749.R5</t>
  </si>
  <si>
    <t>slackline 20 m</t>
  </si>
  <si>
    <t>-2047463363</t>
  </si>
  <si>
    <t>e.</t>
  </si>
  <si>
    <t>Pétanque</t>
  </si>
  <si>
    <t>175</t>
  </si>
  <si>
    <t>762081353.R</t>
  </si>
  <si>
    <t xml:space="preserve">Instalace dubových trámů </t>
  </si>
  <si>
    <t>1806479725</t>
  </si>
  <si>
    <t>176</t>
  </si>
  <si>
    <t>60552001.R</t>
  </si>
  <si>
    <t xml:space="preserve">Dubový trám 150x150 mm, hoblovaný, impregnace, ochranný nátěr </t>
  </si>
  <si>
    <t>-1199555185</t>
  </si>
  <si>
    <t>177</t>
  </si>
  <si>
    <t>-1204212805</t>
  </si>
  <si>
    <t>(30*0,30)*0,30</t>
  </si>
  <si>
    <t>178</t>
  </si>
  <si>
    <t>1676209099</t>
  </si>
  <si>
    <t>179</t>
  </si>
  <si>
    <t>2060340370</t>
  </si>
  <si>
    <t>plocha pro pétanque</t>
  </si>
  <si>
    <t>(12*3)*0,11</t>
  </si>
  <si>
    <t xml:space="preserve">obruby </t>
  </si>
  <si>
    <t>(30*0,40)*0,40</t>
  </si>
  <si>
    <t>180</t>
  </si>
  <si>
    <t>-675780755</t>
  </si>
  <si>
    <t>181</t>
  </si>
  <si>
    <t>683972889</t>
  </si>
  <si>
    <t>182</t>
  </si>
  <si>
    <t>1994420355</t>
  </si>
  <si>
    <t>8,760*1,6</t>
  </si>
  <si>
    <t>183</t>
  </si>
  <si>
    <t>564821111</t>
  </si>
  <si>
    <t>Podklad ze štěrkodrti ŠD s rozprostřením a zhutněním plochy přes 100 m2, po zhutnění tl. 80 mm</t>
  </si>
  <si>
    <t>-306462167</t>
  </si>
  <si>
    <t>https://podminky.urs.cz/item/CS_URS_2024_02/564821111</t>
  </si>
  <si>
    <t>184</t>
  </si>
  <si>
    <t>1876429111</t>
  </si>
  <si>
    <t>(27,5*0,08)*2</t>
  </si>
  <si>
    <t>185</t>
  </si>
  <si>
    <t>564801011</t>
  </si>
  <si>
    <t>Podklad ze štěrkodrti ŠD s rozprostřením a zhutněním plochy jednotlivě do 100 m2, po zhutnění tl. 30 mm</t>
  </si>
  <si>
    <t>-390973965</t>
  </si>
  <si>
    <t>https://podminky.urs.cz/item/CS_URS_2024_02/564801011</t>
  </si>
  <si>
    <t>186</t>
  </si>
  <si>
    <t>829337357</t>
  </si>
  <si>
    <t>(27,5*0,03)*2</t>
  </si>
  <si>
    <t>187</t>
  </si>
  <si>
    <t>896686735</t>
  </si>
  <si>
    <t>12*3</t>
  </si>
  <si>
    <t>f.</t>
  </si>
  <si>
    <t>Beachvolejbalové hřiště</t>
  </si>
  <si>
    <t>188</t>
  </si>
  <si>
    <t>1904066957</t>
  </si>
  <si>
    <t xml:space="preserve">hřiště souvrství </t>
  </si>
  <si>
    <t>(26,5*17,5)*0,8</t>
  </si>
  <si>
    <t>189</t>
  </si>
  <si>
    <t>-375779534</t>
  </si>
  <si>
    <t xml:space="preserve">betonová patka - sloupky </t>
  </si>
  <si>
    <t>(0,125*1)*2</t>
  </si>
  <si>
    <t>190</t>
  </si>
  <si>
    <t>158179271</t>
  </si>
  <si>
    <t>191</t>
  </si>
  <si>
    <t>93600.R5</t>
  </si>
  <si>
    <t xml:space="preserve">Montáž sloupků do pouzder </t>
  </si>
  <si>
    <t>-1623706991</t>
  </si>
  <si>
    <t>Poznámka k položce:_x000d_
stávající pouzdra + sloupky</t>
  </si>
  <si>
    <t>192</t>
  </si>
  <si>
    <t>564281111.R2</t>
  </si>
  <si>
    <t>Podklad nebo podsyp ze štěrkopísku ŠP plochy přes 100 m2 tl 350 mm</t>
  </si>
  <si>
    <t>-1327788531</t>
  </si>
  <si>
    <t>193</t>
  </si>
  <si>
    <t>58333688</t>
  </si>
  <si>
    <t>kamenivo těžené hrubé frakce 32/63</t>
  </si>
  <si>
    <t>-440984079</t>
  </si>
  <si>
    <t>(468*0,350)*2</t>
  </si>
  <si>
    <t>194</t>
  </si>
  <si>
    <t>1788869439</t>
  </si>
  <si>
    <t>195</t>
  </si>
  <si>
    <t>58333674</t>
  </si>
  <si>
    <t>kamenivo těžené hrubé frakce 16/32</t>
  </si>
  <si>
    <t>502517822</t>
  </si>
  <si>
    <t>(468*0,05)*2</t>
  </si>
  <si>
    <t>196</t>
  </si>
  <si>
    <t>564281111.R</t>
  </si>
  <si>
    <t>Podklad nebo podsyp ze štěrkopísku ŠP plochy přes 100 m2 tl 400 mm</t>
  </si>
  <si>
    <t>1550137500</t>
  </si>
  <si>
    <t>197</t>
  </si>
  <si>
    <t>58151281</t>
  </si>
  <si>
    <t>písek sklářský praný PR 13 frakce 0,1/0,5 VVL</t>
  </si>
  <si>
    <t>479724373</t>
  </si>
  <si>
    <t>(468*0,4)*2,0</t>
  </si>
  <si>
    <t>198</t>
  </si>
  <si>
    <t>461991111</t>
  </si>
  <si>
    <t>Zřízení ochranného opevnění dna a svahů melioračních kanálů z geotextilií, fólie nebo síťoviny</t>
  </si>
  <si>
    <t>-592618339</t>
  </si>
  <si>
    <t>https://podminky.urs.cz/item/CS_URS_2024_02/461991111</t>
  </si>
  <si>
    <t>468</t>
  </si>
  <si>
    <t>468*1,2 "Přepočtené koeficientem množství</t>
  </si>
  <si>
    <t>199</t>
  </si>
  <si>
    <t>69334310</t>
  </si>
  <si>
    <t>geotextilie netkaná separační, ochranná, filtrační, drenážní PP 100g/m2</t>
  </si>
  <si>
    <t>1390063774</t>
  </si>
  <si>
    <t>200</t>
  </si>
  <si>
    <t>-2127526613</t>
  </si>
  <si>
    <t>468*3</t>
  </si>
  <si>
    <t>201</t>
  </si>
  <si>
    <t>-1085608637</t>
  </si>
  <si>
    <t>371</t>
  </si>
  <si>
    <t xml:space="preserve">kamenivo </t>
  </si>
  <si>
    <t>fr. 8/16</t>
  </si>
  <si>
    <t>27,5*0,08</t>
  </si>
  <si>
    <t>fr.4/8</t>
  </si>
  <si>
    <t>27,5*0,03</t>
  </si>
  <si>
    <t>fr. 32/63</t>
  </si>
  <si>
    <t>468*0,350</t>
  </si>
  <si>
    <t>fr.16/32</t>
  </si>
  <si>
    <t>468*0,05</t>
  </si>
  <si>
    <t>468*0,4</t>
  </si>
  <si>
    <t>202</t>
  </si>
  <si>
    <t>276796736</t>
  </si>
  <si>
    <t>203</t>
  </si>
  <si>
    <t>-453970308</t>
  </si>
  <si>
    <t>371*1,6</t>
  </si>
  <si>
    <t>BETONOVÉ NÁŠLAPY V TRÁVNÍKU</t>
  </si>
  <si>
    <t>204</t>
  </si>
  <si>
    <t>-317577017</t>
  </si>
  <si>
    <t>48*0,20</t>
  </si>
  <si>
    <t>205</t>
  </si>
  <si>
    <t>596911111.R</t>
  </si>
  <si>
    <t>Kladení šlapáků v rovině a svahu do 1:5</t>
  </si>
  <si>
    <t>1102584632</t>
  </si>
  <si>
    <t>3*0,6*24</t>
  </si>
  <si>
    <t>2*0,6*4</t>
  </si>
  <si>
    <t>206</t>
  </si>
  <si>
    <t>-399876405</t>
  </si>
  <si>
    <t>(48*0,10)*2</t>
  </si>
  <si>
    <t>207</t>
  </si>
  <si>
    <t>592.R1</t>
  </si>
  <si>
    <t>dlažba desková betonová 3 x 0,6 m</t>
  </si>
  <si>
    <t>1167196458</t>
  </si>
  <si>
    <t>208</t>
  </si>
  <si>
    <t>592.R2</t>
  </si>
  <si>
    <t>dlažba desková betonová 2 x 0,6 m</t>
  </si>
  <si>
    <t>-1724628176</t>
  </si>
  <si>
    <t>209</t>
  </si>
  <si>
    <t>998011001.R</t>
  </si>
  <si>
    <t>Přesun hmot monolitických dílů - s přepravní výškou do 6 m</t>
  </si>
  <si>
    <t>-724251491</t>
  </si>
  <si>
    <t>Poznámka k položce:_x000d_
- vykládka ŽB dílů_x000d_
- pokládka (usazení) ŽB dílů</t>
  </si>
  <si>
    <t xml:space="preserve">vykládka ŽB desek </t>
  </si>
  <si>
    <t>11,7</t>
  </si>
  <si>
    <t xml:space="preserve">usazení,montáž ŽB desek </t>
  </si>
  <si>
    <t>210</t>
  </si>
  <si>
    <t>-163318814</t>
  </si>
  <si>
    <t>9,6</t>
  </si>
  <si>
    <t>štěrkopískový podsyp</t>
  </si>
  <si>
    <t>4,8</t>
  </si>
  <si>
    <t>211</t>
  </si>
  <si>
    <t>-967113566</t>
  </si>
  <si>
    <t>212</t>
  </si>
  <si>
    <t>-441611759</t>
  </si>
  <si>
    <t>odkopávky</t>
  </si>
  <si>
    <t>9,6*1,6</t>
  </si>
  <si>
    <t>DRENÁŽ POZEMKU</t>
  </si>
  <si>
    <t>213</t>
  </si>
  <si>
    <t>132251102</t>
  </si>
  <si>
    <t>Hloubení nezapažených rýh šířky do 800 mm strojně s urovnáním dna do předepsaného profilu a spádu v hornině třídy těžitelnosti I skupiny 3 přes 20 do 50 m3</t>
  </si>
  <si>
    <t>359276742</t>
  </si>
  <si>
    <t>https://podminky.urs.cz/item/CS_URS_2024_02/132251102</t>
  </si>
  <si>
    <t>294*0,45</t>
  </si>
  <si>
    <t>214</t>
  </si>
  <si>
    <t>212750103</t>
  </si>
  <si>
    <t>Trativody z drenážních a melioračních trubek pro budovy se zřízením štěrkového lože pod trubky a s jejich obsypem v otevřeném výkopu trubka tyčová PVC-U plocha pro vtékání vody min. 80 cm2/m SN 4 celoperforovaná 360° DN 160</t>
  </si>
  <si>
    <t>1239277384</t>
  </si>
  <si>
    <t>https://podminky.urs.cz/item/CS_URS_2024_02/212750103</t>
  </si>
  <si>
    <t>215</t>
  </si>
  <si>
    <t>28611225</t>
  </si>
  <si>
    <t>trubka drenážní flexibilní celoperforovaná PVC-U SN 4 DN 160 pro meliorace, dočasné nebo odlehčovací drenáže</t>
  </si>
  <si>
    <t>90953525</t>
  </si>
  <si>
    <t>Poznámka k položce:_x000d_
vč. spojek</t>
  </si>
  <si>
    <t>216</t>
  </si>
  <si>
    <t>127139823</t>
  </si>
  <si>
    <t xml:space="preserve">drenáž </t>
  </si>
  <si>
    <t xml:space="preserve">štěrkový vsak </t>
  </si>
  <si>
    <t>217</t>
  </si>
  <si>
    <t>131251104</t>
  </si>
  <si>
    <t>Hloubení nezapažených jam a zářezů strojně s urovnáním dna do předepsaného profilu a spádu v hornině třídy těžitelnosti I skupiny 3 přes 100 do 500 m3</t>
  </si>
  <si>
    <t>-2086096923</t>
  </si>
  <si>
    <t>https://podminky.urs.cz/item/CS_URS_2024_02/131251104</t>
  </si>
  <si>
    <t>218</t>
  </si>
  <si>
    <t>895111121.R</t>
  </si>
  <si>
    <t>Zřízení drenážní šachtice pr. 6m, hl. 2m</t>
  </si>
  <si>
    <t>-524695625</t>
  </si>
  <si>
    <t>219</t>
  </si>
  <si>
    <t>58343930.R2</t>
  </si>
  <si>
    <t>kamenivo drcené hrubé frakce 8/32</t>
  </si>
  <si>
    <t>-2083829602</t>
  </si>
  <si>
    <t>30*2,4</t>
  </si>
  <si>
    <t>56*0,10</t>
  </si>
  <si>
    <t>220</t>
  </si>
  <si>
    <t>485307970</t>
  </si>
  <si>
    <t xml:space="preserve">potrubí </t>
  </si>
  <si>
    <t xml:space="preserve">šachtice </t>
  </si>
  <si>
    <t>221</t>
  </si>
  <si>
    <t>69311059</t>
  </si>
  <si>
    <t>geotextilie netkaná separační, ochranná, filtrační, drenážní PP 150g/m2</t>
  </si>
  <si>
    <t>-1053408821</t>
  </si>
  <si>
    <t>270*1,02 "Přepočtené koeficientem množství</t>
  </si>
  <si>
    <t>222</t>
  </si>
  <si>
    <t>17778098</t>
  </si>
  <si>
    <t>kamenivo 8/32</t>
  </si>
  <si>
    <t>30+56</t>
  </si>
  <si>
    <t>223</t>
  </si>
  <si>
    <t>777031216</t>
  </si>
  <si>
    <t>998</t>
  </si>
  <si>
    <t>Přesun hmot</t>
  </si>
  <si>
    <t>224</t>
  </si>
  <si>
    <t>998231311</t>
  </si>
  <si>
    <t>Přesun hmot pro sadovnické a krajinářské úpravy strojně dopravní vzdálenost do 5000 m</t>
  </si>
  <si>
    <t>761194161</t>
  </si>
  <si>
    <t>https://podminky.urs.cz/item/CS_URS_2024_02/998231311</t>
  </si>
  <si>
    <t>VRN</t>
  </si>
  <si>
    <t>Vedlejší rozpočtové náklady</t>
  </si>
  <si>
    <t>225</t>
  </si>
  <si>
    <t>460010025</t>
  </si>
  <si>
    <t>Vytyčení trasy inženýrských sítí v zastavěném prostoru</t>
  </si>
  <si>
    <t>2122358386</t>
  </si>
  <si>
    <t>VRN1</t>
  </si>
  <si>
    <t>Průzkumné, geodetické a projektové práce</t>
  </si>
  <si>
    <t>226</t>
  </si>
  <si>
    <t>012002000</t>
  </si>
  <si>
    <t>Geodetické práce</t>
  </si>
  <si>
    <t>1024</t>
  </si>
  <si>
    <t>-245803167</t>
  </si>
  <si>
    <t>Poznámka k položce:_x000d_
geodetické vytyčení záhonů ve středu kruhového objezdu</t>
  </si>
  <si>
    <t>VRN2</t>
  </si>
  <si>
    <t>Příprava staveniště</t>
  </si>
  <si>
    <t>227</t>
  </si>
  <si>
    <t>020001000</t>
  </si>
  <si>
    <t>-327590750</t>
  </si>
  <si>
    <t>Poznámka k položce:_x000d_
vč. ochrany stromů před stavební činností</t>
  </si>
  <si>
    <t>VRN6</t>
  </si>
  <si>
    <t>Územní vlivy</t>
  </si>
  <si>
    <t>228</t>
  </si>
  <si>
    <t>065002000</t>
  </si>
  <si>
    <t>Mimostaveništní doprava materiálů</t>
  </si>
  <si>
    <t>-602905736</t>
  </si>
  <si>
    <t>VRN9</t>
  </si>
  <si>
    <t>Ostatní náklady</t>
  </si>
  <si>
    <t>229</t>
  </si>
  <si>
    <t>090001000.R</t>
  </si>
  <si>
    <t xml:space="preserve">Pevné ohraničení staveniště, označení staveniště </t>
  </si>
  <si>
    <t>1948872764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</si>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</sst>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6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40" fillId="0" borderId="0" xfId="0" applyFont="1" applyAlignment="1" applyProtection="1">
      <alignment vertical="center" wrapText="1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1111321" TargetMode="External" /><Relationship Id="rId2" Type="http://schemas.openxmlformats.org/officeDocument/2006/relationships/hyperlink" Target="https://podminky.urs.cz/item/CS_URS_2024_02/111212351" TargetMode="External" /><Relationship Id="rId3" Type="http://schemas.openxmlformats.org/officeDocument/2006/relationships/hyperlink" Target="https://podminky.urs.cz/item/CS_URS_2024_02/112151311" TargetMode="External" /><Relationship Id="rId4" Type="http://schemas.openxmlformats.org/officeDocument/2006/relationships/hyperlink" Target="https://podminky.urs.cz/item/CS_URS_2024_02/112151314" TargetMode="External" /><Relationship Id="rId5" Type="http://schemas.openxmlformats.org/officeDocument/2006/relationships/hyperlink" Target="https://podminky.urs.cz/item/CS_URS_2024_02/112151315" TargetMode="External" /><Relationship Id="rId6" Type="http://schemas.openxmlformats.org/officeDocument/2006/relationships/hyperlink" Target="https://podminky.urs.cz/item/CS_URS_2024_02/112151316" TargetMode="External" /><Relationship Id="rId7" Type="http://schemas.openxmlformats.org/officeDocument/2006/relationships/hyperlink" Target="https://podminky.urs.cz/item/CS_URS_2024_02/112151319" TargetMode="External" /><Relationship Id="rId8" Type="http://schemas.openxmlformats.org/officeDocument/2006/relationships/hyperlink" Target="https://podminky.urs.cz/item/CS_URS_2024_02/112251211" TargetMode="External" /><Relationship Id="rId9" Type="http://schemas.openxmlformats.org/officeDocument/2006/relationships/hyperlink" Target="https://podminky.urs.cz/item/CS_URS_2024_02/112251221" TargetMode="External" /><Relationship Id="rId10" Type="http://schemas.openxmlformats.org/officeDocument/2006/relationships/hyperlink" Target="https://podminky.urs.cz/item/CS_URS_2024_02/122911111" TargetMode="External" /><Relationship Id="rId11" Type="http://schemas.openxmlformats.org/officeDocument/2006/relationships/hyperlink" Target="https://podminky.urs.cz/item/CS_URS_2024_02/174111111" TargetMode="External" /><Relationship Id="rId12" Type="http://schemas.openxmlformats.org/officeDocument/2006/relationships/hyperlink" Target="https://podminky.urs.cz/item/CS_URS_2024_02/460031111" TargetMode="External" /><Relationship Id="rId13" Type="http://schemas.openxmlformats.org/officeDocument/2006/relationships/hyperlink" Target="https://podminky.urs.cz/item/CS_URS_2024_02/171201221" TargetMode="External" /><Relationship Id="rId14" Type="http://schemas.openxmlformats.org/officeDocument/2006/relationships/hyperlink" Target="https://podminky.urs.cz/item/CS_URS_2024_02/113107241" TargetMode="External" /><Relationship Id="rId15" Type="http://schemas.openxmlformats.org/officeDocument/2006/relationships/hyperlink" Target="https://podminky.urs.cz/item/CS_URS_2024_02/997013645" TargetMode="External" /><Relationship Id="rId16" Type="http://schemas.openxmlformats.org/officeDocument/2006/relationships/hyperlink" Target="https://podminky.urs.cz/item/CS_URS_2024_02/113152112" TargetMode="External" /><Relationship Id="rId17" Type="http://schemas.openxmlformats.org/officeDocument/2006/relationships/hyperlink" Target="https://podminky.urs.cz/item/CS_URS_2024_02/171201231" TargetMode="External" /><Relationship Id="rId18" Type="http://schemas.openxmlformats.org/officeDocument/2006/relationships/hyperlink" Target="https://podminky.urs.cz/item/CS_URS_2024_02/113106187" TargetMode="External" /><Relationship Id="rId19" Type="http://schemas.openxmlformats.org/officeDocument/2006/relationships/hyperlink" Target="https://podminky.urs.cz/item/CS_URS_2024_02/113202111" TargetMode="External" /><Relationship Id="rId20" Type="http://schemas.openxmlformats.org/officeDocument/2006/relationships/hyperlink" Target="https://podminky.urs.cz/item/CS_URS_2024_02/113107137" TargetMode="External" /><Relationship Id="rId21" Type="http://schemas.openxmlformats.org/officeDocument/2006/relationships/hyperlink" Target="https://podminky.urs.cz/item/CS_URS_2024_02/997221615" TargetMode="External" /><Relationship Id="rId22" Type="http://schemas.openxmlformats.org/officeDocument/2006/relationships/hyperlink" Target="https://podminky.urs.cz/item/CS_URS_2024_02/171201231" TargetMode="External" /><Relationship Id="rId23" Type="http://schemas.openxmlformats.org/officeDocument/2006/relationships/hyperlink" Target="https://podminky.urs.cz/item/CS_URS_2024_02/997013511" TargetMode="External" /><Relationship Id="rId24" Type="http://schemas.openxmlformats.org/officeDocument/2006/relationships/hyperlink" Target="https://podminky.urs.cz/item/CS_URS_2024_02/966001211" TargetMode="External" /><Relationship Id="rId25" Type="http://schemas.openxmlformats.org/officeDocument/2006/relationships/hyperlink" Target="https://podminky.urs.cz/item/CS_URS_2024_02/966001311" TargetMode="External" /><Relationship Id="rId26" Type="http://schemas.openxmlformats.org/officeDocument/2006/relationships/hyperlink" Target="https://podminky.urs.cz/item/CS_URS_2024_02/997013601" TargetMode="External" /><Relationship Id="rId27" Type="http://schemas.openxmlformats.org/officeDocument/2006/relationships/hyperlink" Target="https://podminky.urs.cz/item/CS_URS_2024_02/997013511" TargetMode="External" /><Relationship Id="rId28" Type="http://schemas.openxmlformats.org/officeDocument/2006/relationships/hyperlink" Target="https://podminky.urs.cz/item/CS_URS_2024_02/184852236" TargetMode="External" /><Relationship Id="rId29" Type="http://schemas.openxmlformats.org/officeDocument/2006/relationships/hyperlink" Target="https://podminky.urs.cz/item/CS_URS_2024_02/184852237" TargetMode="External" /><Relationship Id="rId30" Type="http://schemas.openxmlformats.org/officeDocument/2006/relationships/hyperlink" Target="https://podminky.urs.cz/item/CS_URS_2024_02/184852238" TargetMode="External" /><Relationship Id="rId31" Type="http://schemas.openxmlformats.org/officeDocument/2006/relationships/hyperlink" Target="https://podminky.urs.cz/item/CS_URS_2024_02/184852322" TargetMode="External" /><Relationship Id="rId32" Type="http://schemas.openxmlformats.org/officeDocument/2006/relationships/hyperlink" Target="https://podminky.urs.cz/item/CS_URS_2024_02/184852323" TargetMode="External" /><Relationship Id="rId33" Type="http://schemas.openxmlformats.org/officeDocument/2006/relationships/hyperlink" Target="https://podminky.urs.cz/item/CS_URS_2024_02/184852136" TargetMode="External" /><Relationship Id="rId34" Type="http://schemas.openxmlformats.org/officeDocument/2006/relationships/hyperlink" Target="https://podminky.urs.cz/item/CS_URS_2024_02/184852137" TargetMode="External" /><Relationship Id="rId35" Type="http://schemas.openxmlformats.org/officeDocument/2006/relationships/hyperlink" Target="https://podminky.urs.cz/item/CS_URS_2024_02/184852138" TargetMode="External" /><Relationship Id="rId36" Type="http://schemas.openxmlformats.org/officeDocument/2006/relationships/hyperlink" Target="https://podminky.urs.cz/item/CS_URS_2024_02/184852437" TargetMode="External" /><Relationship Id="rId37" Type="http://schemas.openxmlformats.org/officeDocument/2006/relationships/hyperlink" Target="https://podminky.urs.cz/item/CS_URS_2024_02/184813151" TargetMode="External" /><Relationship Id="rId38" Type="http://schemas.openxmlformats.org/officeDocument/2006/relationships/hyperlink" Target="https://podminky.urs.cz/item/CS_URS_2024_02/171201221" TargetMode="External" /><Relationship Id="rId39" Type="http://schemas.openxmlformats.org/officeDocument/2006/relationships/hyperlink" Target="https://podminky.urs.cz/item/CS_URS_2024_02/184911111" TargetMode="External" /><Relationship Id="rId40" Type="http://schemas.openxmlformats.org/officeDocument/2006/relationships/hyperlink" Target="https://podminky.urs.cz/item/CS_URS_2024_02/184215133" TargetMode="External" /><Relationship Id="rId4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21151124" TargetMode="External" /><Relationship Id="rId2" Type="http://schemas.openxmlformats.org/officeDocument/2006/relationships/hyperlink" Target="https://podminky.urs.cz/item/CS_URS_2024_02/181351114" TargetMode="External" /><Relationship Id="rId3" Type="http://schemas.openxmlformats.org/officeDocument/2006/relationships/hyperlink" Target="https://podminky.urs.cz/item/CS_URS_2024_02/181951111" TargetMode="External" /><Relationship Id="rId4" Type="http://schemas.openxmlformats.org/officeDocument/2006/relationships/hyperlink" Target="https://podminky.urs.cz/item/CS_URS_2024_02/181151331" TargetMode="External" /><Relationship Id="rId5" Type="http://schemas.openxmlformats.org/officeDocument/2006/relationships/hyperlink" Target="https://podminky.urs.cz/item/CS_URS_2024_02/119005121" TargetMode="External" /><Relationship Id="rId6" Type="http://schemas.openxmlformats.org/officeDocument/2006/relationships/hyperlink" Target="https://podminky.urs.cz/item/CS_URS_2024_02/183205112" TargetMode="External" /><Relationship Id="rId7" Type="http://schemas.openxmlformats.org/officeDocument/2006/relationships/hyperlink" Target="https://podminky.urs.cz/item/CS_URS_2024_02/181006111" TargetMode="External" /><Relationship Id="rId8" Type="http://schemas.openxmlformats.org/officeDocument/2006/relationships/hyperlink" Target="https://podminky.urs.cz/item/CS_URS_2024_02/183111111" TargetMode="External" /><Relationship Id="rId9" Type="http://schemas.openxmlformats.org/officeDocument/2006/relationships/hyperlink" Target="https://podminky.urs.cz/item/CS_URS_2024_02/183211312" TargetMode="External" /><Relationship Id="rId10" Type="http://schemas.openxmlformats.org/officeDocument/2006/relationships/hyperlink" Target="https://podminky.urs.cz/item/CS_URS_2024_02/184911421" TargetMode="External" /><Relationship Id="rId11" Type="http://schemas.openxmlformats.org/officeDocument/2006/relationships/hyperlink" Target="https://podminky.urs.cz/item/CS_URS_2024_02/183101213" TargetMode="External" /><Relationship Id="rId12" Type="http://schemas.openxmlformats.org/officeDocument/2006/relationships/hyperlink" Target="https://podminky.urs.cz/item/CS_URS_2024_02/183101214" TargetMode="External" /><Relationship Id="rId13" Type="http://schemas.openxmlformats.org/officeDocument/2006/relationships/hyperlink" Target="https://podminky.urs.cz/item/CS_URS_2024_02/183101215" TargetMode="External" /><Relationship Id="rId14" Type="http://schemas.openxmlformats.org/officeDocument/2006/relationships/hyperlink" Target="https://podminky.urs.cz/item/CS_URS_2024_02/184102112" TargetMode="External" /><Relationship Id="rId15" Type="http://schemas.openxmlformats.org/officeDocument/2006/relationships/hyperlink" Target="https://podminky.urs.cz/item/CS_URS_2024_02/184102113" TargetMode="External" /><Relationship Id="rId16" Type="http://schemas.openxmlformats.org/officeDocument/2006/relationships/hyperlink" Target="https://podminky.urs.cz/item/CS_URS_2024_02/184102114" TargetMode="External" /><Relationship Id="rId17" Type="http://schemas.openxmlformats.org/officeDocument/2006/relationships/hyperlink" Target="https://podminky.urs.cz/item/CS_URS_2024_02/184215133" TargetMode="External" /><Relationship Id="rId18" Type="http://schemas.openxmlformats.org/officeDocument/2006/relationships/hyperlink" Target="https://podminky.urs.cz/item/CS_URS_2024_02/184215113" TargetMode="External" /><Relationship Id="rId19" Type="http://schemas.openxmlformats.org/officeDocument/2006/relationships/hyperlink" Target="https://podminky.urs.cz/item/CS_URS_2024_02/184215412" TargetMode="External" /><Relationship Id="rId20" Type="http://schemas.openxmlformats.org/officeDocument/2006/relationships/hyperlink" Target="https://podminky.urs.cz/item/CS_URS_2024_02/184852322" TargetMode="External" /><Relationship Id="rId21" Type="http://schemas.openxmlformats.org/officeDocument/2006/relationships/hyperlink" Target="https://podminky.urs.cz/item/CS_URS_2024_02/183403113" TargetMode="External" /><Relationship Id="rId22" Type="http://schemas.openxmlformats.org/officeDocument/2006/relationships/hyperlink" Target="https://podminky.urs.cz/item/CS_URS_2024_02/183403153" TargetMode="External" /><Relationship Id="rId23" Type="http://schemas.openxmlformats.org/officeDocument/2006/relationships/hyperlink" Target="https://podminky.urs.cz/item/CS_URS_2024_02/183403161" TargetMode="External" /><Relationship Id="rId24" Type="http://schemas.openxmlformats.org/officeDocument/2006/relationships/hyperlink" Target="https://podminky.urs.cz/item/CS_URS_2024_02/182303111" TargetMode="External" /><Relationship Id="rId25" Type="http://schemas.openxmlformats.org/officeDocument/2006/relationships/hyperlink" Target="https://podminky.urs.cz/item/CS_URS_2024_02/181451131" TargetMode="External" /><Relationship Id="rId26" Type="http://schemas.openxmlformats.org/officeDocument/2006/relationships/hyperlink" Target="https://podminky.urs.cz/item/CS_URS_2024_02/181451121" TargetMode="External" /><Relationship Id="rId27" Type="http://schemas.openxmlformats.org/officeDocument/2006/relationships/hyperlink" Target="https://podminky.urs.cz/item/CS_URS_2024_02/132251101" TargetMode="External" /><Relationship Id="rId28" Type="http://schemas.openxmlformats.org/officeDocument/2006/relationships/hyperlink" Target="https://podminky.urs.cz/item/CS_URS_2024_02/916331112" TargetMode="External" /><Relationship Id="rId29" Type="http://schemas.openxmlformats.org/officeDocument/2006/relationships/hyperlink" Target="https://podminky.urs.cz/item/CS_URS_2024_02/274313611" TargetMode="External" /><Relationship Id="rId30" Type="http://schemas.openxmlformats.org/officeDocument/2006/relationships/hyperlink" Target="https://podminky.urs.cz/item/CS_URS_2024_02/162751117" TargetMode="External" /><Relationship Id="rId31" Type="http://schemas.openxmlformats.org/officeDocument/2006/relationships/hyperlink" Target="https://podminky.urs.cz/item/CS_URS_2024_02/162751119" TargetMode="External" /><Relationship Id="rId32" Type="http://schemas.openxmlformats.org/officeDocument/2006/relationships/hyperlink" Target="https://podminky.urs.cz/item/CS_URS_2024_02/171201231" TargetMode="External" /><Relationship Id="rId33" Type="http://schemas.openxmlformats.org/officeDocument/2006/relationships/hyperlink" Target="https://podminky.urs.cz/item/CS_URS_2024_02/122251101" TargetMode="External" /><Relationship Id="rId34" Type="http://schemas.openxmlformats.org/officeDocument/2006/relationships/hyperlink" Target="https://podminky.urs.cz/item/CS_URS_2024_02/564952114" TargetMode="External" /><Relationship Id="rId35" Type="http://schemas.openxmlformats.org/officeDocument/2006/relationships/hyperlink" Target="https://podminky.urs.cz/item/CS_URS_2024_02/564861111" TargetMode="External" /><Relationship Id="rId36" Type="http://schemas.openxmlformats.org/officeDocument/2006/relationships/hyperlink" Target="https://podminky.urs.cz/item/CS_URS_2024_02/564251111" TargetMode="External" /><Relationship Id="rId37" Type="http://schemas.openxmlformats.org/officeDocument/2006/relationships/hyperlink" Target="https://podminky.urs.cz/item/CS_URS_2024_02/181951112" TargetMode="External" /><Relationship Id="rId38" Type="http://schemas.openxmlformats.org/officeDocument/2006/relationships/hyperlink" Target="https://podminky.urs.cz/item/CS_URS_2024_02/162751117" TargetMode="External" /><Relationship Id="rId39" Type="http://schemas.openxmlformats.org/officeDocument/2006/relationships/hyperlink" Target="https://podminky.urs.cz/item/CS_URS_2024_02/162751119" TargetMode="External" /><Relationship Id="rId40" Type="http://schemas.openxmlformats.org/officeDocument/2006/relationships/hyperlink" Target="https://podminky.urs.cz/item/CS_URS_2024_02/171201231" TargetMode="External" /><Relationship Id="rId41" Type="http://schemas.openxmlformats.org/officeDocument/2006/relationships/hyperlink" Target="https://podminky.urs.cz/item/CS_URS_2024_02/122251101" TargetMode="External" /><Relationship Id="rId42" Type="http://schemas.openxmlformats.org/officeDocument/2006/relationships/hyperlink" Target="https://podminky.urs.cz/item/CS_URS_2024_02/564972111" TargetMode="External" /><Relationship Id="rId43" Type="http://schemas.openxmlformats.org/officeDocument/2006/relationships/hyperlink" Target="https://podminky.urs.cz/item/CS_URS_2024_02/181951112" TargetMode="External" /><Relationship Id="rId44" Type="http://schemas.openxmlformats.org/officeDocument/2006/relationships/hyperlink" Target="https://podminky.urs.cz/item/CS_URS_2024_02/162751117" TargetMode="External" /><Relationship Id="rId45" Type="http://schemas.openxmlformats.org/officeDocument/2006/relationships/hyperlink" Target="https://podminky.urs.cz/item/CS_URS_2024_02/162751119" TargetMode="External" /><Relationship Id="rId46" Type="http://schemas.openxmlformats.org/officeDocument/2006/relationships/hyperlink" Target="https://podminky.urs.cz/item/CS_URS_2024_02/171201231" TargetMode="External" /><Relationship Id="rId47" Type="http://schemas.openxmlformats.org/officeDocument/2006/relationships/hyperlink" Target="https://podminky.urs.cz/item/CS_URS_2024_02/122251101" TargetMode="External" /><Relationship Id="rId48" Type="http://schemas.openxmlformats.org/officeDocument/2006/relationships/hyperlink" Target="https://podminky.urs.cz/item/CS_URS_2024_02/591111111" TargetMode="External" /><Relationship Id="rId49" Type="http://schemas.openxmlformats.org/officeDocument/2006/relationships/hyperlink" Target="https://podminky.urs.cz/item/CS_URS_2024_02/564211111" TargetMode="External" /><Relationship Id="rId50" Type="http://schemas.openxmlformats.org/officeDocument/2006/relationships/hyperlink" Target="https://podminky.urs.cz/item/CS_URS_2024_02/564851111" TargetMode="External" /><Relationship Id="rId51" Type="http://schemas.openxmlformats.org/officeDocument/2006/relationships/hyperlink" Target="https://podminky.urs.cz/item/CS_URS_2024_02/564871116" TargetMode="External" /><Relationship Id="rId52" Type="http://schemas.openxmlformats.org/officeDocument/2006/relationships/hyperlink" Target="https://podminky.urs.cz/item/CS_URS_2024_02/162751117" TargetMode="External" /><Relationship Id="rId53" Type="http://schemas.openxmlformats.org/officeDocument/2006/relationships/hyperlink" Target="https://podminky.urs.cz/item/CS_URS_2024_02/162751119" TargetMode="External" /><Relationship Id="rId54" Type="http://schemas.openxmlformats.org/officeDocument/2006/relationships/hyperlink" Target="https://podminky.urs.cz/item/CS_URS_2024_02/171201231" TargetMode="External" /><Relationship Id="rId55" Type="http://schemas.openxmlformats.org/officeDocument/2006/relationships/hyperlink" Target="https://podminky.urs.cz/item/CS_URS_2024_02/122251101" TargetMode="External" /><Relationship Id="rId56" Type="http://schemas.openxmlformats.org/officeDocument/2006/relationships/hyperlink" Target="https://podminky.urs.cz/item/CS_URS_2024_02/564750011" TargetMode="External" /><Relationship Id="rId57" Type="http://schemas.openxmlformats.org/officeDocument/2006/relationships/hyperlink" Target="https://podminky.urs.cz/item/CS_URS_2024_02/596211113" TargetMode="External" /><Relationship Id="rId58" Type="http://schemas.openxmlformats.org/officeDocument/2006/relationships/hyperlink" Target="https://podminky.urs.cz/item/CS_URS_2024_02/162751117" TargetMode="External" /><Relationship Id="rId59" Type="http://schemas.openxmlformats.org/officeDocument/2006/relationships/hyperlink" Target="https://podminky.urs.cz/item/CS_URS_2024_02/162751119" TargetMode="External" /><Relationship Id="rId60" Type="http://schemas.openxmlformats.org/officeDocument/2006/relationships/hyperlink" Target="https://podminky.urs.cz/item/CS_URS_2024_02/171201231" TargetMode="External" /><Relationship Id="rId61" Type="http://schemas.openxmlformats.org/officeDocument/2006/relationships/hyperlink" Target="https://podminky.urs.cz/item/CS_URS_2024_02/122251101" TargetMode="External" /><Relationship Id="rId62" Type="http://schemas.openxmlformats.org/officeDocument/2006/relationships/hyperlink" Target="https://podminky.urs.cz/item/CS_URS_2024_02/162751117" TargetMode="External" /><Relationship Id="rId63" Type="http://schemas.openxmlformats.org/officeDocument/2006/relationships/hyperlink" Target="https://podminky.urs.cz/item/CS_URS_2024_02/162751119" TargetMode="External" /><Relationship Id="rId64" Type="http://schemas.openxmlformats.org/officeDocument/2006/relationships/hyperlink" Target="https://podminky.urs.cz/item/CS_URS_2024_02/171201231" TargetMode="External" /><Relationship Id="rId65" Type="http://schemas.openxmlformats.org/officeDocument/2006/relationships/hyperlink" Target="https://podminky.urs.cz/item/CS_URS_2024_02/274313911" TargetMode="External" /><Relationship Id="rId66" Type="http://schemas.openxmlformats.org/officeDocument/2006/relationships/hyperlink" Target="https://podminky.urs.cz/item/CS_URS_2024_02/936174311" TargetMode="External" /><Relationship Id="rId67" Type="http://schemas.openxmlformats.org/officeDocument/2006/relationships/hyperlink" Target="https://podminky.urs.cz/item/CS_URS_2024_02/936124112" TargetMode="External" /><Relationship Id="rId68" Type="http://schemas.openxmlformats.org/officeDocument/2006/relationships/hyperlink" Target="https://podminky.urs.cz/item/CS_URS_2024_02/936104211" TargetMode="External" /><Relationship Id="rId69" Type="http://schemas.openxmlformats.org/officeDocument/2006/relationships/hyperlink" Target="https://podminky.urs.cz/item/CS_URS_2024_02/174151101" TargetMode="External" /><Relationship Id="rId70" Type="http://schemas.openxmlformats.org/officeDocument/2006/relationships/hyperlink" Target="https://podminky.urs.cz/item/CS_URS_2024_02/460171171" TargetMode="External" /><Relationship Id="rId71" Type="http://schemas.openxmlformats.org/officeDocument/2006/relationships/hyperlink" Target="https://podminky.urs.cz/item/CS_URS_2024_02/460431181" TargetMode="External" /><Relationship Id="rId72" Type="http://schemas.openxmlformats.org/officeDocument/2006/relationships/hyperlink" Target="https://podminky.urs.cz/item/CS_URS_2024_02/741410021" TargetMode="External" /><Relationship Id="rId73" Type="http://schemas.openxmlformats.org/officeDocument/2006/relationships/hyperlink" Target="https://podminky.urs.cz/item/CS_URS_2024_02/122251101" TargetMode="External" /><Relationship Id="rId74" Type="http://schemas.openxmlformats.org/officeDocument/2006/relationships/hyperlink" Target="https://podminky.urs.cz/item/CS_URS_2024_02/274313911" TargetMode="External" /><Relationship Id="rId75" Type="http://schemas.openxmlformats.org/officeDocument/2006/relationships/hyperlink" Target="https://podminky.urs.cz/item/CS_URS_2024_02/162751117" TargetMode="External" /><Relationship Id="rId76" Type="http://schemas.openxmlformats.org/officeDocument/2006/relationships/hyperlink" Target="https://podminky.urs.cz/item/CS_URS_2024_02/162751119" TargetMode="External" /><Relationship Id="rId77" Type="http://schemas.openxmlformats.org/officeDocument/2006/relationships/hyperlink" Target="https://podminky.urs.cz/item/CS_URS_2024_02/171201231" TargetMode="External" /><Relationship Id="rId78" Type="http://schemas.openxmlformats.org/officeDocument/2006/relationships/hyperlink" Target="https://podminky.urs.cz/item/CS_URS_2024_02/936009113" TargetMode="External" /><Relationship Id="rId79" Type="http://schemas.openxmlformats.org/officeDocument/2006/relationships/hyperlink" Target="https://podminky.urs.cz/item/CS_URS_2024_02/122251101" TargetMode="External" /><Relationship Id="rId80" Type="http://schemas.openxmlformats.org/officeDocument/2006/relationships/hyperlink" Target="https://podminky.urs.cz/item/CS_URS_2024_02/162751117" TargetMode="External" /><Relationship Id="rId81" Type="http://schemas.openxmlformats.org/officeDocument/2006/relationships/hyperlink" Target="https://podminky.urs.cz/item/CS_URS_2024_02/162751119" TargetMode="External" /><Relationship Id="rId82" Type="http://schemas.openxmlformats.org/officeDocument/2006/relationships/hyperlink" Target="https://podminky.urs.cz/item/CS_URS_2024_02/171201231" TargetMode="External" /><Relationship Id="rId83" Type="http://schemas.openxmlformats.org/officeDocument/2006/relationships/hyperlink" Target="https://podminky.urs.cz/item/CS_URS_2024_02/122251101" TargetMode="External" /><Relationship Id="rId84" Type="http://schemas.openxmlformats.org/officeDocument/2006/relationships/hyperlink" Target="https://podminky.urs.cz/item/CS_URS_2024_02/564231111" TargetMode="External" /><Relationship Id="rId85" Type="http://schemas.openxmlformats.org/officeDocument/2006/relationships/hyperlink" Target="https://podminky.urs.cz/item/CS_URS_2024_02/564851111" TargetMode="External" /><Relationship Id="rId86" Type="http://schemas.openxmlformats.org/officeDocument/2006/relationships/hyperlink" Target="https://podminky.urs.cz/item/CS_URS_2024_02/564811111" TargetMode="External" /><Relationship Id="rId87" Type="http://schemas.openxmlformats.org/officeDocument/2006/relationships/hyperlink" Target="https://podminky.urs.cz/item/CS_URS_2024_02/579211132" TargetMode="External" /><Relationship Id="rId88" Type="http://schemas.openxmlformats.org/officeDocument/2006/relationships/hyperlink" Target="https://podminky.urs.cz/item/CS_URS_2024_02/162751117" TargetMode="External" /><Relationship Id="rId89" Type="http://schemas.openxmlformats.org/officeDocument/2006/relationships/hyperlink" Target="https://podminky.urs.cz/item/CS_URS_2024_02/162751119" TargetMode="External" /><Relationship Id="rId90" Type="http://schemas.openxmlformats.org/officeDocument/2006/relationships/hyperlink" Target="https://podminky.urs.cz/item/CS_URS_2024_02/171201231" TargetMode="External" /><Relationship Id="rId91" Type="http://schemas.openxmlformats.org/officeDocument/2006/relationships/hyperlink" Target="https://podminky.urs.cz/item/CS_URS_2024_02/274313611" TargetMode="External" /><Relationship Id="rId92" Type="http://schemas.openxmlformats.org/officeDocument/2006/relationships/hyperlink" Target="https://podminky.urs.cz/item/CS_URS_2024_02/122251101" TargetMode="External" /><Relationship Id="rId93" Type="http://schemas.openxmlformats.org/officeDocument/2006/relationships/hyperlink" Target="https://podminky.urs.cz/item/CS_URS_2024_02/162751117" TargetMode="External" /><Relationship Id="rId94" Type="http://schemas.openxmlformats.org/officeDocument/2006/relationships/hyperlink" Target="https://podminky.urs.cz/item/CS_URS_2024_02/162751119" TargetMode="External" /><Relationship Id="rId95" Type="http://schemas.openxmlformats.org/officeDocument/2006/relationships/hyperlink" Target="https://podminky.urs.cz/item/CS_URS_2024_02/171201231" TargetMode="External" /><Relationship Id="rId96" Type="http://schemas.openxmlformats.org/officeDocument/2006/relationships/hyperlink" Target="https://podminky.urs.cz/item/CS_URS_2024_02/564821111" TargetMode="External" /><Relationship Id="rId97" Type="http://schemas.openxmlformats.org/officeDocument/2006/relationships/hyperlink" Target="https://podminky.urs.cz/item/CS_URS_2024_02/564801011" TargetMode="External" /><Relationship Id="rId98" Type="http://schemas.openxmlformats.org/officeDocument/2006/relationships/hyperlink" Target="https://podminky.urs.cz/item/CS_URS_2024_02/181951112" TargetMode="External" /><Relationship Id="rId99" Type="http://schemas.openxmlformats.org/officeDocument/2006/relationships/hyperlink" Target="https://podminky.urs.cz/item/CS_URS_2024_02/122251101" TargetMode="External" /><Relationship Id="rId100" Type="http://schemas.openxmlformats.org/officeDocument/2006/relationships/hyperlink" Target="https://podminky.urs.cz/item/CS_URS_2024_02/274313911" TargetMode="External" /><Relationship Id="rId101" Type="http://schemas.openxmlformats.org/officeDocument/2006/relationships/hyperlink" Target="https://podminky.urs.cz/item/CS_URS_2024_02/564211111" TargetMode="External" /><Relationship Id="rId102" Type="http://schemas.openxmlformats.org/officeDocument/2006/relationships/hyperlink" Target="https://podminky.urs.cz/item/CS_URS_2024_02/461991111" TargetMode="External" /><Relationship Id="rId103" Type="http://schemas.openxmlformats.org/officeDocument/2006/relationships/hyperlink" Target="https://podminky.urs.cz/item/CS_URS_2024_02/181951112" TargetMode="External" /><Relationship Id="rId104" Type="http://schemas.openxmlformats.org/officeDocument/2006/relationships/hyperlink" Target="https://podminky.urs.cz/item/CS_URS_2024_02/162751117" TargetMode="External" /><Relationship Id="rId105" Type="http://schemas.openxmlformats.org/officeDocument/2006/relationships/hyperlink" Target="https://podminky.urs.cz/item/CS_URS_2024_02/162751119" TargetMode="External" /><Relationship Id="rId106" Type="http://schemas.openxmlformats.org/officeDocument/2006/relationships/hyperlink" Target="https://podminky.urs.cz/item/CS_URS_2024_02/171201231" TargetMode="External" /><Relationship Id="rId107" Type="http://schemas.openxmlformats.org/officeDocument/2006/relationships/hyperlink" Target="https://podminky.urs.cz/item/CS_URS_2024_02/122251101" TargetMode="External" /><Relationship Id="rId108" Type="http://schemas.openxmlformats.org/officeDocument/2006/relationships/hyperlink" Target="https://podminky.urs.cz/item/CS_URS_2024_02/162751117" TargetMode="External" /><Relationship Id="rId109" Type="http://schemas.openxmlformats.org/officeDocument/2006/relationships/hyperlink" Target="https://podminky.urs.cz/item/CS_URS_2024_02/162751119" TargetMode="External" /><Relationship Id="rId110" Type="http://schemas.openxmlformats.org/officeDocument/2006/relationships/hyperlink" Target="https://podminky.urs.cz/item/CS_URS_2024_02/171201231" TargetMode="External" /><Relationship Id="rId111" Type="http://schemas.openxmlformats.org/officeDocument/2006/relationships/hyperlink" Target="https://podminky.urs.cz/item/CS_URS_2024_02/132251102" TargetMode="External" /><Relationship Id="rId112" Type="http://schemas.openxmlformats.org/officeDocument/2006/relationships/hyperlink" Target="https://podminky.urs.cz/item/CS_URS_2024_02/212750103" TargetMode="External" /><Relationship Id="rId113" Type="http://schemas.openxmlformats.org/officeDocument/2006/relationships/hyperlink" Target="https://podminky.urs.cz/item/CS_URS_2024_02/174151101" TargetMode="External" /><Relationship Id="rId114" Type="http://schemas.openxmlformats.org/officeDocument/2006/relationships/hyperlink" Target="https://podminky.urs.cz/item/CS_URS_2024_02/131251104" TargetMode="External" /><Relationship Id="rId115" Type="http://schemas.openxmlformats.org/officeDocument/2006/relationships/hyperlink" Target="https://podminky.urs.cz/item/CS_URS_2024_02/461991111" TargetMode="External" /><Relationship Id="rId116" Type="http://schemas.openxmlformats.org/officeDocument/2006/relationships/hyperlink" Target="https://podminky.urs.cz/item/CS_URS_2024_02/162751117" TargetMode="External" /><Relationship Id="rId117" Type="http://schemas.openxmlformats.org/officeDocument/2006/relationships/hyperlink" Target="https://podminky.urs.cz/item/CS_URS_2024_02/162751119" TargetMode="External" /><Relationship Id="rId118" Type="http://schemas.openxmlformats.org/officeDocument/2006/relationships/hyperlink" Target="https://podminky.urs.cz/item/CS_URS_2024_02/998231311" TargetMode="External" /><Relationship Id="rId119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27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32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33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34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36</v>
      </c>
      <c r="AO20" s="24"/>
      <c r="AP20" s="24"/>
      <c r="AQ20" s="24"/>
      <c r="AR20" s="22"/>
      <c r="BE20" s="33"/>
      <c r="BS20" s="19" t="s">
        <v>32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37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72" customHeight="1">
      <c r="B23" s="23"/>
      <c r="C23" s="24"/>
      <c r="D23" s="24"/>
      <c r="E23" s="38" t="s">
        <v>38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39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40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41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42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43</v>
      </c>
      <c r="E29" s="49"/>
      <c r="F29" s="34" t="s">
        <v>44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45</v>
      </c>
      <c r="G30" s="49"/>
      <c r="H30" s="49"/>
      <c r="I30" s="49"/>
      <c r="J30" s="49"/>
      <c r="K30" s="49"/>
      <c r="L30" s="50">
        <v>0.14999999999999999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46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47</v>
      </c>
      <c r="G32" s="49"/>
      <c r="H32" s="49"/>
      <c r="I32" s="49"/>
      <c r="J32" s="49"/>
      <c r="K32" s="49"/>
      <c r="L32" s="50">
        <v>0.14999999999999999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48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49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50</v>
      </c>
      <c r="U35" s="56"/>
      <c r="V35" s="56"/>
      <c r="W35" s="56"/>
      <c r="X35" s="58" t="s">
        <v>51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52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1568-2024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 xml:space="preserve">SPORTCLUB  areál Braňany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Braňany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25. 11. 2024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 xml:space="preserve"> 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 xml:space="preserve"> </v>
      </c>
      <c r="AN49" s="66"/>
      <c r="AO49" s="66"/>
      <c r="AP49" s="66"/>
      <c r="AQ49" s="42"/>
      <c r="AR49" s="46"/>
      <c r="AS49" s="76" t="s">
        <v>53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33</v>
      </c>
      <c r="AJ50" s="42"/>
      <c r="AK50" s="42"/>
      <c r="AL50" s="42"/>
      <c r="AM50" s="75" t="str">
        <f>IF(E20="","",E20)</f>
        <v>Gabriel s.r.o.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54</v>
      </c>
      <c r="D52" s="89"/>
      <c r="E52" s="89"/>
      <c r="F52" s="89"/>
      <c r="G52" s="89"/>
      <c r="H52" s="90"/>
      <c r="I52" s="91" t="s">
        <v>55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56</v>
      </c>
      <c r="AH52" s="89"/>
      <c r="AI52" s="89"/>
      <c r="AJ52" s="89"/>
      <c r="AK52" s="89"/>
      <c r="AL52" s="89"/>
      <c r="AM52" s="89"/>
      <c r="AN52" s="91" t="s">
        <v>57</v>
      </c>
      <c r="AO52" s="89"/>
      <c r="AP52" s="89"/>
      <c r="AQ52" s="93" t="s">
        <v>58</v>
      </c>
      <c r="AR52" s="46"/>
      <c r="AS52" s="94" t="s">
        <v>59</v>
      </c>
      <c r="AT52" s="95" t="s">
        <v>60</v>
      </c>
      <c r="AU52" s="95" t="s">
        <v>61</v>
      </c>
      <c r="AV52" s="95" t="s">
        <v>62</v>
      </c>
      <c r="AW52" s="95" t="s">
        <v>63</v>
      </c>
      <c r="AX52" s="95" t="s">
        <v>64</v>
      </c>
      <c r="AY52" s="95" t="s">
        <v>65</v>
      </c>
      <c r="AZ52" s="95" t="s">
        <v>66</v>
      </c>
      <c r="BA52" s="95" t="s">
        <v>67</v>
      </c>
      <c r="BB52" s="95" t="s">
        <v>68</v>
      </c>
      <c r="BC52" s="95" t="s">
        <v>69</v>
      </c>
      <c r="BD52" s="96" t="s">
        <v>70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71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ROUND(SUM(AG55:AG56),2)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ROUND(SUM(AS55:AS56),2)</f>
        <v>0</v>
      </c>
      <c r="AT54" s="108">
        <f>ROUND(SUM(AV54:AW54),2)</f>
        <v>0</v>
      </c>
      <c r="AU54" s="109">
        <f>ROUND(SUM(AU55:AU56),5)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ROUND(SUM(AZ55:AZ56),2)</f>
        <v>0</v>
      </c>
      <c r="BA54" s="108">
        <f>ROUND(SUM(BA55:BA56),2)</f>
        <v>0</v>
      </c>
      <c r="BB54" s="108">
        <f>ROUND(SUM(BB55:BB56),2)</f>
        <v>0</v>
      </c>
      <c r="BC54" s="108">
        <f>ROUND(SUM(BC55:BC56),2)</f>
        <v>0</v>
      </c>
      <c r="BD54" s="110">
        <f>ROUND(SUM(BD55:BD56),2)</f>
        <v>0</v>
      </c>
      <c r="BE54" s="6"/>
      <c r="BS54" s="111" t="s">
        <v>72</v>
      </c>
      <c r="BT54" s="111" t="s">
        <v>73</v>
      </c>
      <c r="BU54" s="112" t="s">
        <v>74</v>
      </c>
      <c r="BV54" s="111" t="s">
        <v>75</v>
      </c>
      <c r="BW54" s="111" t="s">
        <v>5</v>
      </c>
      <c r="BX54" s="111" t="s">
        <v>76</v>
      </c>
      <c r="CL54" s="111" t="s">
        <v>19</v>
      </c>
    </row>
    <row r="55" s="7" customFormat="1" ht="16.5" customHeight="1">
      <c r="A55" s="113" t="s">
        <v>77</v>
      </c>
      <c r="B55" s="114"/>
      <c r="C55" s="115"/>
      <c r="D55" s="116" t="s">
        <v>78</v>
      </c>
      <c r="E55" s="116"/>
      <c r="F55" s="116"/>
      <c r="G55" s="116"/>
      <c r="H55" s="116"/>
      <c r="I55" s="117"/>
      <c r="J55" s="116" t="s">
        <v>79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'SO.01a - A. Přípravné práce'!J30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80</v>
      </c>
      <c r="AR55" s="120"/>
      <c r="AS55" s="121">
        <v>0</v>
      </c>
      <c r="AT55" s="122">
        <f>ROUND(SUM(AV55:AW55),2)</f>
        <v>0</v>
      </c>
      <c r="AU55" s="123">
        <f>'SO.01a - A. Přípravné práce'!P84</f>
        <v>0</v>
      </c>
      <c r="AV55" s="122">
        <f>'SO.01a - A. Přípravné práce'!J33</f>
        <v>0</v>
      </c>
      <c r="AW55" s="122">
        <f>'SO.01a - A. Přípravné práce'!J34</f>
        <v>0</v>
      </c>
      <c r="AX55" s="122">
        <f>'SO.01a - A. Přípravné práce'!J35</f>
        <v>0</v>
      </c>
      <c r="AY55" s="122">
        <f>'SO.01a - A. Přípravné práce'!J36</f>
        <v>0</v>
      </c>
      <c r="AZ55" s="122">
        <f>'SO.01a - A. Přípravné práce'!F33</f>
        <v>0</v>
      </c>
      <c r="BA55" s="122">
        <f>'SO.01a - A. Přípravné práce'!F34</f>
        <v>0</v>
      </c>
      <c r="BB55" s="122">
        <f>'SO.01a - A. Přípravné práce'!F35</f>
        <v>0</v>
      </c>
      <c r="BC55" s="122">
        <f>'SO.01a - A. Přípravné práce'!F36</f>
        <v>0</v>
      </c>
      <c r="BD55" s="124">
        <f>'SO.01a - A. Přípravné práce'!F37</f>
        <v>0</v>
      </c>
      <c r="BE55" s="7"/>
      <c r="BT55" s="125" t="s">
        <v>81</v>
      </c>
      <c r="BV55" s="125" t="s">
        <v>75</v>
      </c>
      <c r="BW55" s="125" t="s">
        <v>82</v>
      </c>
      <c r="BX55" s="125" t="s">
        <v>5</v>
      </c>
      <c r="CL55" s="125" t="s">
        <v>19</v>
      </c>
      <c r="CM55" s="125" t="s">
        <v>83</v>
      </c>
    </row>
    <row r="56" s="7" customFormat="1" ht="16.5" customHeight="1">
      <c r="A56" s="113" t="s">
        <v>77</v>
      </c>
      <c r="B56" s="114"/>
      <c r="C56" s="115"/>
      <c r="D56" s="116" t="s">
        <v>84</v>
      </c>
      <c r="E56" s="116"/>
      <c r="F56" s="116"/>
      <c r="G56" s="116"/>
      <c r="H56" s="116"/>
      <c r="I56" s="117"/>
      <c r="J56" s="116" t="s">
        <v>85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'SO.01b - B. Krajinářské ú...'!J30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80</v>
      </c>
      <c r="AR56" s="120"/>
      <c r="AS56" s="126">
        <v>0</v>
      </c>
      <c r="AT56" s="127">
        <f>ROUND(SUM(AV56:AW56),2)</f>
        <v>0</v>
      </c>
      <c r="AU56" s="128">
        <f>'SO.01b - B. Krajinářské ú...'!P104</f>
        <v>0</v>
      </c>
      <c r="AV56" s="127">
        <f>'SO.01b - B. Krajinářské ú...'!J33</f>
        <v>0</v>
      </c>
      <c r="AW56" s="127">
        <f>'SO.01b - B. Krajinářské ú...'!J34</f>
        <v>0</v>
      </c>
      <c r="AX56" s="127">
        <f>'SO.01b - B. Krajinářské ú...'!J35</f>
        <v>0</v>
      </c>
      <c r="AY56" s="127">
        <f>'SO.01b - B. Krajinářské ú...'!J36</f>
        <v>0</v>
      </c>
      <c r="AZ56" s="127">
        <f>'SO.01b - B. Krajinářské ú...'!F33</f>
        <v>0</v>
      </c>
      <c r="BA56" s="127">
        <f>'SO.01b - B. Krajinářské ú...'!F34</f>
        <v>0</v>
      </c>
      <c r="BB56" s="127">
        <f>'SO.01b - B. Krajinářské ú...'!F35</f>
        <v>0</v>
      </c>
      <c r="BC56" s="127">
        <f>'SO.01b - B. Krajinářské ú...'!F36</f>
        <v>0</v>
      </c>
      <c r="BD56" s="129">
        <f>'SO.01b - B. Krajinářské ú...'!F37</f>
        <v>0</v>
      </c>
      <c r="BE56" s="7"/>
      <c r="BT56" s="125" t="s">
        <v>81</v>
      </c>
      <c r="BV56" s="125" t="s">
        <v>75</v>
      </c>
      <c r="BW56" s="125" t="s">
        <v>86</v>
      </c>
      <c r="BX56" s="125" t="s">
        <v>5</v>
      </c>
      <c r="CL56" s="125" t="s">
        <v>19</v>
      </c>
      <c r="CM56" s="125" t="s">
        <v>83</v>
      </c>
    </row>
    <row r="57" s="2" customFormat="1" ht="30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6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="2" customFormat="1" ht="6.96" customHeight="1">
      <c r="A58" s="40"/>
      <c r="B58" s="61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46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</sheetData>
  <sheetProtection sheet="1" formatColumns="0" formatRows="0" objects="1" scenarios="1" spinCount="100000" saltValue="mmTo0toaaHUrJzy5DXrb83+yyBUFJNDYlTHqCBZISjP9yqiSMtoh6rKg5YH4TO6WdDzuKVX5Di6ut4mFvggbAw==" hashValue="XvorWKWdQsl7RgITaN7i7WmWD8Os2Wwc0zaOt+rDZUhMHkfvEkQWk+qX9IEEfWSp8MV0Xi7nzJJdNxUMysJkKA==" algorithmName="SHA-512" password="CC35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SO.01a - A. Přípravné práce'!C2" display="/"/>
    <hyperlink ref="A56" location="'SO.01b - B. Krajinářské ú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82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83</v>
      </c>
    </row>
    <row r="4" s="1" customFormat="1" ht="24.96" customHeight="1">
      <c r="B4" s="22"/>
      <c r="D4" s="132" t="s">
        <v>87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 xml:space="preserve">SPORTCLUB  areál Braňany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88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89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25. 11. 2024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27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33</v>
      </c>
      <c r="E23" s="40"/>
      <c r="F23" s="40"/>
      <c r="G23" s="40"/>
      <c r="H23" s="40"/>
      <c r="I23" s="134" t="s">
        <v>26</v>
      </c>
      <c r="J23" s="138" t="s">
        <v>34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36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37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39</v>
      </c>
      <c r="E30" s="40"/>
      <c r="F30" s="40"/>
      <c r="G30" s="40"/>
      <c r="H30" s="40"/>
      <c r="I30" s="40"/>
      <c r="J30" s="146">
        <f>ROUND(J84,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41</v>
      </c>
      <c r="G32" s="40"/>
      <c r="H32" s="40"/>
      <c r="I32" s="147" t="s">
        <v>40</v>
      </c>
      <c r="J32" s="147" t="s">
        <v>42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43</v>
      </c>
      <c r="E33" s="134" t="s">
        <v>44</v>
      </c>
      <c r="F33" s="149">
        <f>ROUND((SUM(BE84:BE297)),  2)</f>
        <v>0</v>
      </c>
      <c r="G33" s="40"/>
      <c r="H33" s="40"/>
      <c r="I33" s="150">
        <v>0.20999999999999999</v>
      </c>
      <c r="J33" s="149">
        <f>ROUND(((SUM(BE84:BE297))*I33),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45</v>
      </c>
      <c r="F34" s="149">
        <f>ROUND((SUM(BF84:BF297)),  2)</f>
        <v>0</v>
      </c>
      <c r="G34" s="40"/>
      <c r="H34" s="40"/>
      <c r="I34" s="150">
        <v>0.14999999999999999</v>
      </c>
      <c r="J34" s="149">
        <f>ROUND(((SUM(BF84:BF297))*I34),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46</v>
      </c>
      <c r="F35" s="149">
        <f>ROUND((SUM(BG84:BG297)),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47</v>
      </c>
      <c r="F36" s="149">
        <f>ROUND((SUM(BH84:BH297)),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48</v>
      </c>
      <c r="F37" s="149">
        <f>ROUND((SUM(BI84:BI297)),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90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 xml:space="preserve">SPORTCLUB  areál Braňany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88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SO.01a - A. Přípravné práce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Braňany</v>
      </c>
      <c r="G52" s="42"/>
      <c r="H52" s="42"/>
      <c r="I52" s="34" t="s">
        <v>23</v>
      </c>
      <c r="J52" s="74" t="str">
        <f>IF(J12="","",J12)</f>
        <v>25. 11. 2024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31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33</v>
      </c>
      <c r="J55" s="38" t="str">
        <f>E24</f>
        <v>Gabriel s.r.o.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91</v>
      </c>
      <c r="D57" s="164"/>
      <c r="E57" s="164"/>
      <c r="F57" s="164"/>
      <c r="G57" s="164"/>
      <c r="H57" s="164"/>
      <c r="I57" s="164"/>
      <c r="J57" s="165" t="s">
        <v>92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71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93</v>
      </c>
    </row>
    <row r="60" s="9" customFormat="1" ht="24.96" customHeight="1">
      <c r="A60" s="9"/>
      <c r="B60" s="167"/>
      <c r="C60" s="168"/>
      <c r="D60" s="169" t="s">
        <v>94</v>
      </c>
      <c r="E60" s="170"/>
      <c r="F60" s="170"/>
      <c r="G60" s="170"/>
      <c r="H60" s="170"/>
      <c r="I60" s="170"/>
      <c r="J60" s="171">
        <f>J85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95</v>
      </c>
      <c r="E61" s="176"/>
      <c r="F61" s="176"/>
      <c r="G61" s="176"/>
      <c r="H61" s="176"/>
      <c r="I61" s="176"/>
      <c r="J61" s="177">
        <f>J86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96</v>
      </c>
      <c r="E62" s="176"/>
      <c r="F62" s="176"/>
      <c r="G62" s="176"/>
      <c r="H62" s="176"/>
      <c r="I62" s="176"/>
      <c r="J62" s="177">
        <f>J151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97</v>
      </c>
      <c r="E63" s="176"/>
      <c r="F63" s="176"/>
      <c r="G63" s="176"/>
      <c r="H63" s="176"/>
      <c r="I63" s="176"/>
      <c r="J63" s="177">
        <f>J212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98</v>
      </c>
      <c r="E64" s="176"/>
      <c r="F64" s="176"/>
      <c r="G64" s="176"/>
      <c r="H64" s="176"/>
      <c r="I64" s="176"/>
      <c r="J64" s="177">
        <f>J231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99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162" t="str">
        <f>E7</f>
        <v xml:space="preserve">SPORTCLUB  areál Braňany</v>
      </c>
      <c r="F74" s="34"/>
      <c r="G74" s="34"/>
      <c r="H74" s="34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88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71" t="str">
        <f>E9</f>
        <v>SO.01a - A. Přípravné práce</v>
      </c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21</v>
      </c>
      <c r="D78" s="42"/>
      <c r="E78" s="42"/>
      <c r="F78" s="29" t="str">
        <f>F12</f>
        <v>Braňany</v>
      </c>
      <c r="G78" s="42"/>
      <c r="H78" s="42"/>
      <c r="I78" s="34" t="s">
        <v>23</v>
      </c>
      <c r="J78" s="74" t="str">
        <f>IF(J12="","",J12)</f>
        <v>25. 11. 2024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25</v>
      </c>
      <c r="D80" s="42"/>
      <c r="E80" s="42"/>
      <c r="F80" s="29" t="str">
        <f>E15</f>
        <v xml:space="preserve"> </v>
      </c>
      <c r="G80" s="42"/>
      <c r="H80" s="42"/>
      <c r="I80" s="34" t="s">
        <v>31</v>
      </c>
      <c r="J80" s="38" t="str">
        <f>E21</f>
        <v xml:space="preserve"> 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29</v>
      </c>
      <c r="D81" s="42"/>
      <c r="E81" s="42"/>
      <c r="F81" s="29" t="str">
        <f>IF(E18="","",E18)</f>
        <v>Vyplň údaj</v>
      </c>
      <c r="G81" s="42"/>
      <c r="H81" s="42"/>
      <c r="I81" s="34" t="s">
        <v>33</v>
      </c>
      <c r="J81" s="38" t="str">
        <f>E24</f>
        <v>Gabriel s.r.o.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79"/>
      <c r="B83" s="180"/>
      <c r="C83" s="181" t="s">
        <v>100</v>
      </c>
      <c r="D83" s="182" t="s">
        <v>58</v>
      </c>
      <c r="E83" s="182" t="s">
        <v>54</v>
      </c>
      <c r="F83" s="182" t="s">
        <v>55</v>
      </c>
      <c r="G83" s="182" t="s">
        <v>101</v>
      </c>
      <c r="H83" s="182" t="s">
        <v>102</v>
      </c>
      <c r="I83" s="182" t="s">
        <v>103</v>
      </c>
      <c r="J83" s="182" t="s">
        <v>92</v>
      </c>
      <c r="K83" s="183" t="s">
        <v>104</v>
      </c>
      <c r="L83" s="184"/>
      <c r="M83" s="94" t="s">
        <v>19</v>
      </c>
      <c r="N83" s="95" t="s">
        <v>43</v>
      </c>
      <c r="O83" s="95" t="s">
        <v>105</v>
      </c>
      <c r="P83" s="95" t="s">
        <v>106</v>
      </c>
      <c r="Q83" s="95" t="s">
        <v>107</v>
      </c>
      <c r="R83" s="95" t="s">
        <v>108</v>
      </c>
      <c r="S83" s="95" t="s">
        <v>109</v>
      </c>
      <c r="T83" s="96" t="s">
        <v>110</v>
      </c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</row>
    <row r="84" s="2" customFormat="1" ht="22.8" customHeight="1">
      <c r="A84" s="40"/>
      <c r="B84" s="41"/>
      <c r="C84" s="101" t="s">
        <v>111</v>
      </c>
      <c r="D84" s="42"/>
      <c r="E84" s="42"/>
      <c r="F84" s="42"/>
      <c r="G84" s="42"/>
      <c r="H84" s="42"/>
      <c r="I84" s="42"/>
      <c r="J84" s="185">
        <f>BK84</f>
        <v>0</v>
      </c>
      <c r="K84" s="42"/>
      <c r="L84" s="46"/>
      <c r="M84" s="97"/>
      <c r="N84" s="186"/>
      <c r="O84" s="98"/>
      <c r="P84" s="187">
        <f>P85</f>
        <v>0</v>
      </c>
      <c r="Q84" s="98"/>
      <c r="R84" s="187">
        <f>R85</f>
        <v>3.85555</v>
      </c>
      <c r="S84" s="98"/>
      <c r="T84" s="188">
        <f>T85</f>
        <v>309.79500000000002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72</v>
      </c>
      <c r="AU84" s="19" t="s">
        <v>93</v>
      </c>
      <c r="BK84" s="189">
        <f>BK85</f>
        <v>0</v>
      </c>
    </row>
    <row r="85" s="12" customFormat="1" ht="25.92" customHeight="1">
      <c r="A85" s="12"/>
      <c r="B85" s="190"/>
      <c r="C85" s="191"/>
      <c r="D85" s="192" t="s">
        <v>72</v>
      </c>
      <c r="E85" s="193" t="s">
        <v>112</v>
      </c>
      <c r="F85" s="193" t="s">
        <v>113</v>
      </c>
      <c r="G85" s="191"/>
      <c r="H85" s="191"/>
      <c r="I85" s="194"/>
      <c r="J85" s="195">
        <f>BK85</f>
        <v>0</v>
      </c>
      <c r="K85" s="191"/>
      <c r="L85" s="196"/>
      <c r="M85" s="197"/>
      <c r="N85" s="198"/>
      <c r="O85" s="198"/>
      <c r="P85" s="199">
        <f>P86+P151+P212+P231</f>
        <v>0</v>
      </c>
      <c r="Q85" s="198"/>
      <c r="R85" s="199">
        <f>R86+R151+R212+R231</f>
        <v>3.85555</v>
      </c>
      <c r="S85" s="198"/>
      <c r="T85" s="200">
        <f>T86+T151+T212+T231</f>
        <v>309.79500000000002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81</v>
      </c>
      <c r="AT85" s="202" t="s">
        <v>72</v>
      </c>
      <c r="AU85" s="202" t="s">
        <v>73</v>
      </c>
      <c r="AY85" s="201" t="s">
        <v>114</v>
      </c>
      <c r="BK85" s="203">
        <f>BK86+BK151+BK212+BK231</f>
        <v>0</v>
      </c>
    </row>
    <row r="86" s="12" customFormat="1" ht="22.8" customHeight="1">
      <c r="A86" s="12"/>
      <c r="B86" s="190"/>
      <c r="C86" s="191"/>
      <c r="D86" s="192" t="s">
        <v>72</v>
      </c>
      <c r="E86" s="204" t="s">
        <v>81</v>
      </c>
      <c r="F86" s="204" t="s">
        <v>115</v>
      </c>
      <c r="G86" s="191"/>
      <c r="H86" s="191"/>
      <c r="I86" s="194"/>
      <c r="J86" s="205">
        <f>BK86</f>
        <v>0</v>
      </c>
      <c r="K86" s="191"/>
      <c r="L86" s="196"/>
      <c r="M86" s="197"/>
      <c r="N86" s="198"/>
      <c r="O86" s="198"/>
      <c r="P86" s="199">
        <f>SUM(P87:P150)</f>
        <v>0</v>
      </c>
      <c r="Q86" s="198"/>
      <c r="R86" s="199">
        <f>SUM(R87:R150)</f>
        <v>2.9199999999999999</v>
      </c>
      <c r="S86" s="198"/>
      <c r="T86" s="200">
        <f>SUM(T87:T150)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81</v>
      </c>
      <c r="AT86" s="202" t="s">
        <v>72</v>
      </c>
      <c r="AU86" s="202" t="s">
        <v>81</v>
      </c>
      <c r="AY86" s="201" t="s">
        <v>114</v>
      </c>
      <c r="BK86" s="203">
        <f>SUM(BK87:BK150)</f>
        <v>0</v>
      </c>
    </row>
    <row r="87" s="2" customFormat="1" ht="33" customHeight="1">
      <c r="A87" s="40"/>
      <c r="B87" s="41"/>
      <c r="C87" s="206" t="s">
        <v>81</v>
      </c>
      <c r="D87" s="206" t="s">
        <v>116</v>
      </c>
      <c r="E87" s="207" t="s">
        <v>117</v>
      </c>
      <c r="F87" s="208" t="s">
        <v>118</v>
      </c>
      <c r="G87" s="209" t="s">
        <v>119</v>
      </c>
      <c r="H87" s="210">
        <v>530</v>
      </c>
      <c r="I87" s="211"/>
      <c r="J87" s="212">
        <f>ROUND(I87*H87,2)</f>
        <v>0</v>
      </c>
      <c r="K87" s="208" t="s">
        <v>120</v>
      </c>
      <c r="L87" s="46"/>
      <c r="M87" s="213" t="s">
        <v>19</v>
      </c>
      <c r="N87" s="214" t="s">
        <v>44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121</v>
      </c>
      <c r="AT87" s="217" t="s">
        <v>116</v>
      </c>
      <c r="AU87" s="217" t="s">
        <v>83</v>
      </c>
      <c r="AY87" s="19" t="s">
        <v>114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81</v>
      </c>
      <c r="BK87" s="218">
        <f>ROUND(I87*H87,2)</f>
        <v>0</v>
      </c>
      <c r="BL87" s="19" t="s">
        <v>121</v>
      </c>
      <c r="BM87" s="217" t="s">
        <v>122</v>
      </c>
    </row>
    <row r="88" s="2" customFormat="1">
      <c r="A88" s="40"/>
      <c r="B88" s="41"/>
      <c r="C88" s="42"/>
      <c r="D88" s="219" t="s">
        <v>123</v>
      </c>
      <c r="E88" s="42"/>
      <c r="F88" s="220" t="s">
        <v>118</v>
      </c>
      <c r="G88" s="42"/>
      <c r="H88" s="42"/>
      <c r="I88" s="221"/>
      <c r="J88" s="42"/>
      <c r="K88" s="42"/>
      <c r="L88" s="46"/>
      <c r="M88" s="222"/>
      <c r="N88" s="223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123</v>
      </c>
      <c r="AU88" s="19" t="s">
        <v>83</v>
      </c>
    </row>
    <row r="89" s="2" customFormat="1">
      <c r="A89" s="40"/>
      <c r="B89" s="41"/>
      <c r="C89" s="42"/>
      <c r="D89" s="224" t="s">
        <v>124</v>
      </c>
      <c r="E89" s="42"/>
      <c r="F89" s="225" t="s">
        <v>125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124</v>
      </c>
      <c r="AU89" s="19" t="s">
        <v>83</v>
      </c>
    </row>
    <row r="90" s="2" customFormat="1" ht="44.25" customHeight="1">
      <c r="A90" s="40"/>
      <c r="B90" s="41"/>
      <c r="C90" s="206" t="s">
        <v>83</v>
      </c>
      <c r="D90" s="206" t="s">
        <v>116</v>
      </c>
      <c r="E90" s="207" t="s">
        <v>126</v>
      </c>
      <c r="F90" s="208" t="s">
        <v>127</v>
      </c>
      <c r="G90" s="209" t="s">
        <v>119</v>
      </c>
      <c r="H90" s="210">
        <v>19</v>
      </c>
      <c r="I90" s="211"/>
      <c r="J90" s="212">
        <f>ROUND(I90*H90,2)</f>
        <v>0</v>
      </c>
      <c r="K90" s="208" t="s">
        <v>120</v>
      </c>
      <c r="L90" s="46"/>
      <c r="M90" s="213" t="s">
        <v>19</v>
      </c>
      <c r="N90" s="214" t="s">
        <v>44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121</v>
      </c>
      <c r="AT90" s="217" t="s">
        <v>116</v>
      </c>
      <c r="AU90" s="217" t="s">
        <v>83</v>
      </c>
      <c r="AY90" s="19" t="s">
        <v>114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81</v>
      </c>
      <c r="BK90" s="218">
        <f>ROUND(I90*H90,2)</f>
        <v>0</v>
      </c>
      <c r="BL90" s="19" t="s">
        <v>121</v>
      </c>
      <c r="BM90" s="217" t="s">
        <v>128</v>
      </c>
    </row>
    <row r="91" s="2" customFormat="1">
      <c r="A91" s="40"/>
      <c r="B91" s="41"/>
      <c r="C91" s="42"/>
      <c r="D91" s="219" t="s">
        <v>123</v>
      </c>
      <c r="E91" s="42"/>
      <c r="F91" s="220" t="s">
        <v>127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123</v>
      </c>
      <c r="AU91" s="19" t="s">
        <v>83</v>
      </c>
    </row>
    <row r="92" s="2" customFormat="1">
      <c r="A92" s="40"/>
      <c r="B92" s="41"/>
      <c r="C92" s="42"/>
      <c r="D92" s="224" t="s">
        <v>124</v>
      </c>
      <c r="E92" s="42"/>
      <c r="F92" s="225" t="s">
        <v>129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124</v>
      </c>
      <c r="AU92" s="19" t="s">
        <v>83</v>
      </c>
    </row>
    <row r="93" s="2" customFormat="1" ht="37.8" customHeight="1">
      <c r="A93" s="40"/>
      <c r="B93" s="41"/>
      <c r="C93" s="206" t="s">
        <v>130</v>
      </c>
      <c r="D93" s="206" t="s">
        <v>116</v>
      </c>
      <c r="E93" s="207" t="s">
        <v>131</v>
      </c>
      <c r="F93" s="208" t="s">
        <v>132</v>
      </c>
      <c r="G93" s="209" t="s">
        <v>133</v>
      </c>
      <c r="H93" s="210">
        <v>5</v>
      </c>
      <c r="I93" s="211"/>
      <c r="J93" s="212">
        <f>ROUND(I93*H93,2)</f>
        <v>0</v>
      </c>
      <c r="K93" s="208" t="s">
        <v>120</v>
      </c>
      <c r="L93" s="46"/>
      <c r="M93" s="213" t="s">
        <v>19</v>
      </c>
      <c r="N93" s="214" t="s">
        <v>44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121</v>
      </c>
      <c r="AT93" s="217" t="s">
        <v>116</v>
      </c>
      <c r="AU93" s="217" t="s">
        <v>83</v>
      </c>
      <c r="AY93" s="19" t="s">
        <v>114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81</v>
      </c>
      <c r="BK93" s="218">
        <f>ROUND(I93*H93,2)</f>
        <v>0</v>
      </c>
      <c r="BL93" s="19" t="s">
        <v>121</v>
      </c>
      <c r="BM93" s="217" t="s">
        <v>134</v>
      </c>
    </row>
    <row r="94" s="2" customFormat="1">
      <c r="A94" s="40"/>
      <c r="B94" s="41"/>
      <c r="C94" s="42"/>
      <c r="D94" s="219" t="s">
        <v>123</v>
      </c>
      <c r="E94" s="42"/>
      <c r="F94" s="220" t="s">
        <v>132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123</v>
      </c>
      <c r="AU94" s="19" t="s">
        <v>83</v>
      </c>
    </row>
    <row r="95" s="2" customFormat="1">
      <c r="A95" s="40"/>
      <c r="B95" s="41"/>
      <c r="C95" s="42"/>
      <c r="D95" s="224" t="s">
        <v>124</v>
      </c>
      <c r="E95" s="42"/>
      <c r="F95" s="225" t="s">
        <v>135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124</v>
      </c>
      <c r="AU95" s="19" t="s">
        <v>83</v>
      </c>
    </row>
    <row r="96" s="2" customFormat="1" ht="37.8" customHeight="1">
      <c r="A96" s="40"/>
      <c r="B96" s="41"/>
      <c r="C96" s="206" t="s">
        <v>121</v>
      </c>
      <c r="D96" s="206" t="s">
        <v>116</v>
      </c>
      <c r="E96" s="207" t="s">
        <v>136</v>
      </c>
      <c r="F96" s="208" t="s">
        <v>137</v>
      </c>
      <c r="G96" s="209" t="s">
        <v>133</v>
      </c>
      <c r="H96" s="210">
        <v>1</v>
      </c>
      <c r="I96" s="211"/>
      <c r="J96" s="212">
        <f>ROUND(I96*H96,2)</f>
        <v>0</v>
      </c>
      <c r="K96" s="208" t="s">
        <v>120</v>
      </c>
      <c r="L96" s="46"/>
      <c r="M96" s="213" t="s">
        <v>19</v>
      </c>
      <c r="N96" s="214" t="s">
        <v>44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121</v>
      </c>
      <c r="AT96" s="217" t="s">
        <v>116</v>
      </c>
      <c r="AU96" s="217" t="s">
        <v>83</v>
      </c>
      <c r="AY96" s="19" t="s">
        <v>114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81</v>
      </c>
      <c r="BK96" s="218">
        <f>ROUND(I96*H96,2)</f>
        <v>0</v>
      </c>
      <c r="BL96" s="19" t="s">
        <v>121</v>
      </c>
      <c r="BM96" s="217" t="s">
        <v>138</v>
      </c>
    </row>
    <row r="97" s="2" customFormat="1">
      <c r="A97" s="40"/>
      <c r="B97" s="41"/>
      <c r="C97" s="42"/>
      <c r="D97" s="219" t="s">
        <v>123</v>
      </c>
      <c r="E97" s="42"/>
      <c r="F97" s="220" t="s">
        <v>137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123</v>
      </c>
      <c r="AU97" s="19" t="s">
        <v>83</v>
      </c>
    </row>
    <row r="98" s="2" customFormat="1">
      <c r="A98" s="40"/>
      <c r="B98" s="41"/>
      <c r="C98" s="42"/>
      <c r="D98" s="224" t="s">
        <v>124</v>
      </c>
      <c r="E98" s="42"/>
      <c r="F98" s="225" t="s">
        <v>139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124</v>
      </c>
      <c r="AU98" s="19" t="s">
        <v>83</v>
      </c>
    </row>
    <row r="99" s="2" customFormat="1" ht="37.8" customHeight="1">
      <c r="A99" s="40"/>
      <c r="B99" s="41"/>
      <c r="C99" s="206" t="s">
        <v>140</v>
      </c>
      <c r="D99" s="206" t="s">
        <v>116</v>
      </c>
      <c r="E99" s="207" t="s">
        <v>141</v>
      </c>
      <c r="F99" s="208" t="s">
        <v>142</v>
      </c>
      <c r="G99" s="209" t="s">
        <v>133</v>
      </c>
      <c r="H99" s="210">
        <v>1</v>
      </c>
      <c r="I99" s="211"/>
      <c r="J99" s="212">
        <f>ROUND(I99*H99,2)</f>
        <v>0</v>
      </c>
      <c r="K99" s="208" t="s">
        <v>120</v>
      </c>
      <c r="L99" s="46"/>
      <c r="M99" s="213" t="s">
        <v>19</v>
      </c>
      <c r="N99" s="214" t="s">
        <v>44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121</v>
      </c>
      <c r="AT99" s="217" t="s">
        <v>116</v>
      </c>
      <c r="AU99" s="217" t="s">
        <v>83</v>
      </c>
      <c r="AY99" s="19" t="s">
        <v>114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81</v>
      </c>
      <c r="BK99" s="218">
        <f>ROUND(I99*H99,2)</f>
        <v>0</v>
      </c>
      <c r="BL99" s="19" t="s">
        <v>121</v>
      </c>
      <c r="BM99" s="217" t="s">
        <v>143</v>
      </c>
    </row>
    <row r="100" s="2" customFormat="1">
      <c r="A100" s="40"/>
      <c r="B100" s="41"/>
      <c r="C100" s="42"/>
      <c r="D100" s="219" t="s">
        <v>123</v>
      </c>
      <c r="E100" s="42"/>
      <c r="F100" s="220" t="s">
        <v>142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123</v>
      </c>
      <c r="AU100" s="19" t="s">
        <v>83</v>
      </c>
    </row>
    <row r="101" s="2" customFormat="1">
      <c r="A101" s="40"/>
      <c r="B101" s="41"/>
      <c r="C101" s="42"/>
      <c r="D101" s="224" t="s">
        <v>124</v>
      </c>
      <c r="E101" s="42"/>
      <c r="F101" s="225" t="s">
        <v>144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124</v>
      </c>
      <c r="AU101" s="19" t="s">
        <v>83</v>
      </c>
    </row>
    <row r="102" s="2" customFormat="1" ht="37.8" customHeight="1">
      <c r="A102" s="40"/>
      <c r="B102" s="41"/>
      <c r="C102" s="206" t="s">
        <v>145</v>
      </c>
      <c r="D102" s="206" t="s">
        <v>116</v>
      </c>
      <c r="E102" s="207" t="s">
        <v>146</v>
      </c>
      <c r="F102" s="208" t="s">
        <v>147</v>
      </c>
      <c r="G102" s="209" t="s">
        <v>133</v>
      </c>
      <c r="H102" s="210">
        <v>1</v>
      </c>
      <c r="I102" s="211"/>
      <c r="J102" s="212">
        <f>ROUND(I102*H102,2)</f>
        <v>0</v>
      </c>
      <c r="K102" s="208" t="s">
        <v>120</v>
      </c>
      <c r="L102" s="46"/>
      <c r="M102" s="213" t="s">
        <v>19</v>
      </c>
      <c r="N102" s="214" t="s">
        <v>44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121</v>
      </c>
      <c r="AT102" s="217" t="s">
        <v>116</v>
      </c>
      <c r="AU102" s="217" t="s">
        <v>83</v>
      </c>
      <c r="AY102" s="19" t="s">
        <v>114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81</v>
      </c>
      <c r="BK102" s="218">
        <f>ROUND(I102*H102,2)</f>
        <v>0</v>
      </c>
      <c r="BL102" s="19" t="s">
        <v>121</v>
      </c>
      <c r="BM102" s="217" t="s">
        <v>148</v>
      </c>
    </row>
    <row r="103" s="2" customFormat="1">
      <c r="A103" s="40"/>
      <c r="B103" s="41"/>
      <c r="C103" s="42"/>
      <c r="D103" s="219" t="s">
        <v>123</v>
      </c>
      <c r="E103" s="42"/>
      <c r="F103" s="220" t="s">
        <v>147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123</v>
      </c>
      <c r="AU103" s="19" t="s">
        <v>83</v>
      </c>
    </row>
    <row r="104" s="2" customFormat="1">
      <c r="A104" s="40"/>
      <c r="B104" s="41"/>
      <c r="C104" s="42"/>
      <c r="D104" s="224" t="s">
        <v>124</v>
      </c>
      <c r="E104" s="42"/>
      <c r="F104" s="225" t="s">
        <v>149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124</v>
      </c>
      <c r="AU104" s="19" t="s">
        <v>83</v>
      </c>
    </row>
    <row r="105" s="2" customFormat="1" ht="37.8" customHeight="1">
      <c r="A105" s="40"/>
      <c r="B105" s="41"/>
      <c r="C105" s="206" t="s">
        <v>150</v>
      </c>
      <c r="D105" s="206" t="s">
        <v>116</v>
      </c>
      <c r="E105" s="207" t="s">
        <v>151</v>
      </c>
      <c r="F105" s="208" t="s">
        <v>152</v>
      </c>
      <c r="G105" s="209" t="s">
        <v>133</v>
      </c>
      <c r="H105" s="210">
        <v>1</v>
      </c>
      <c r="I105" s="211"/>
      <c r="J105" s="212">
        <f>ROUND(I105*H105,2)</f>
        <v>0</v>
      </c>
      <c r="K105" s="208" t="s">
        <v>120</v>
      </c>
      <c r="L105" s="46"/>
      <c r="M105" s="213" t="s">
        <v>19</v>
      </c>
      <c r="N105" s="214" t="s">
        <v>44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121</v>
      </c>
      <c r="AT105" s="217" t="s">
        <v>116</v>
      </c>
      <c r="AU105" s="217" t="s">
        <v>83</v>
      </c>
      <c r="AY105" s="19" t="s">
        <v>114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81</v>
      </c>
      <c r="BK105" s="218">
        <f>ROUND(I105*H105,2)</f>
        <v>0</v>
      </c>
      <c r="BL105" s="19" t="s">
        <v>121</v>
      </c>
      <c r="BM105" s="217" t="s">
        <v>153</v>
      </c>
    </row>
    <row r="106" s="2" customFormat="1">
      <c r="A106" s="40"/>
      <c r="B106" s="41"/>
      <c r="C106" s="42"/>
      <c r="D106" s="219" t="s">
        <v>123</v>
      </c>
      <c r="E106" s="42"/>
      <c r="F106" s="220" t="s">
        <v>152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123</v>
      </c>
      <c r="AU106" s="19" t="s">
        <v>83</v>
      </c>
    </row>
    <row r="107" s="2" customFormat="1">
      <c r="A107" s="40"/>
      <c r="B107" s="41"/>
      <c r="C107" s="42"/>
      <c r="D107" s="224" t="s">
        <v>124</v>
      </c>
      <c r="E107" s="42"/>
      <c r="F107" s="225" t="s">
        <v>154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124</v>
      </c>
      <c r="AU107" s="19" t="s">
        <v>83</v>
      </c>
    </row>
    <row r="108" s="2" customFormat="1" ht="33" customHeight="1">
      <c r="A108" s="40"/>
      <c r="B108" s="41"/>
      <c r="C108" s="206" t="s">
        <v>155</v>
      </c>
      <c r="D108" s="206" t="s">
        <v>116</v>
      </c>
      <c r="E108" s="207" t="s">
        <v>156</v>
      </c>
      <c r="F108" s="208" t="s">
        <v>157</v>
      </c>
      <c r="G108" s="209" t="s">
        <v>119</v>
      </c>
      <c r="H108" s="210">
        <v>2.5</v>
      </c>
      <c r="I108" s="211"/>
      <c r="J108" s="212">
        <f>ROUND(I108*H108,2)</f>
        <v>0</v>
      </c>
      <c r="K108" s="208" t="s">
        <v>120</v>
      </c>
      <c r="L108" s="46"/>
      <c r="M108" s="213" t="s">
        <v>19</v>
      </c>
      <c r="N108" s="214" t="s">
        <v>44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121</v>
      </c>
      <c r="AT108" s="217" t="s">
        <v>116</v>
      </c>
      <c r="AU108" s="217" t="s">
        <v>83</v>
      </c>
      <c r="AY108" s="19" t="s">
        <v>114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81</v>
      </c>
      <c r="BK108" s="218">
        <f>ROUND(I108*H108,2)</f>
        <v>0</v>
      </c>
      <c r="BL108" s="19" t="s">
        <v>121</v>
      </c>
      <c r="BM108" s="217" t="s">
        <v>158</v>
      </c>
    </row>
    <row r="109" s="2" customFormat="1">
      <c r="A109" s="40"/>
      <c r="B109" s="41"/>
      <c r="C109" s="42"/>
      <c r="D109" s="219" t="s">
        <v>123</v>
      </c>
      <c r="E109" s="42"/>
      <c r="F109" s="220" t="s">
        <v>157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123</v>
      </c>
      <c r="AU109" s="19" t="s">
        <v>83</v>
      </c>
    </row>
    <row r="110" s="2" customFormat="1">
      <c r="A110" s="40"/>
      <c r="B110" s="41"/>
      <c r="C110" s="42"/>
      <c r="D110" s="224" t="s">
        <v>124</v>
      </c>
      <c r="E110" s="42"/>
      <c r="F110" s="225" t="s">
        <v>159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124</v>
      </c>
      <c r="AU110" s="19" t="s">
        <v>83</v>
      </c>
    </row>
    <row r="111" s="13" customFormat="1">
      <c r="A111" s="13"/>
      <c r="B111" s="226"/>
      <c r="C111" s="227"/>
      <c r="D111" s="219" t="s">
        <v>160</v>
      </c>
      <c r="E111" s="228" t="s">
        <v>19</v>
      </c>
      <c r="F111" s="229" t="s">
        <v>161</v>
      </c>
      <c r="G111" s="227"/>
      <c r="H111" s="230">
        <v>2.5</v>
      </c>
      <c r="I111" s="231"/>
      <c r="J111" s="227"/>
      <c r="K111" s="227"/>
      <c r="L111" s="232"/>
      <c r="M111" s="233"/>
      <c r="N111" s="234"/>
      <c r="O111" s="234"/>
      <c r="P111" s="234"/>
      <c r="Q111" s="234"/>
      <c r="R111" s="234"/>
      <c r="S111" s="234"/>
      <c r="T111" s="235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6" t="s">
        <v>160</v>
      </c>
      <c r="AU111" s="236" t="s">
        <v>83</v>
      </c>
      <c r="AV111" s="13" t="s">
        <v>83</v>
      </c>
      <c r="AW111" s="13" t="s">
        <v>32</v>
      </c>
      <c r="AX111" s="13" t="s">
        <v>73</v>
      </c>
      <c r="AY111" s="236" t="s">
        <v>114</v>
      </c>
    </row>
    <row r="112" s="14" customFormat="1">
      <c r="A112" s="14"/>
      <c r="B112" s="237"/>
      <c r="C112" s="238"/>
      <c r="D112" s="219" t="s">
        <v>160</v>
      </c>
      <c r="E112" s="239" t="s">
        <v>19</v>
      </c>
      <c r="F112" s="240" t="s">
        <v>162</v>
      </c>
      <c r="G112" s="238"/>
      <c r="H112" s="241">
        <v>2.5</v>
      </c>
      <c r="I112" s="242"/>
      <c r="J112" s="238"/>
      <c r="K112" s="238"/>
      <c r="L112" s="243"/>
      <c r="M112" s="244"/>
      <c r="N112" s="245"/>
      <c r="O112" s="245"/>
      <c r="P112" s="245"/>
      <c r="Q112" s="245"/>
      <c r="R112" s="245"/>
      <c r="S112" s="245"/>
      <c r="T112" s="246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7" t="s">
        <v>160</v>
      </c>
      <c r="AU112" s="247" t="s">
        <v>83</v>
      </c>
      <c r="AV112" s="14" t="s">
        <v>121</v>
      </c>
      <c r="AW112" s="14" t="s">
        <v>32</v>
      </c>
      <c r="AX112" s="14" t="s">
        <v>81</v>
      </c>
      <c r="AY112" s="247" t="s">
        <v>114</v>
      </c>
    </row>
    <row r="113" s="2" customFormat="1" ht="37.8" customHeight="1">
      <c r="A113" s="40"/>
      <c r="B113" s="41"/>
      <c r="C113" s="206" t="s">
        <v>163</v>
      </c>
      <c r="D113" s="206" t="s">
        <v>116</v>
      </c>
      <c r="E113" s="207" t="s">
        <v>164</v>
      </c>
      <c r="F113" s="208" t="s">
        <v>165</v>
      </c>
      <c r="G113" s="209" t="s">
        <v>119</v>
      </c>
      <c r="H113" s="210">
        <v>0.69999999999999996</v>
      </c>
      <c r="I113" s="211"/>
      <c r="J113" s="212">
        <f>ROUND(I113*H113,2)</f>
        <v>0</v>
      </c>
      <c r="K113" s="208" t="s">
        <v>120</v>
      </c>
      <c r="L113" s="46"/>
      <c r="M113" s="213" t="s">
        <v>19</v>
      </c>
      <c r="N113" s="214" t="s">
        <v>44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121</v>
      </c>
      <c r="AT113" s="217" t="s">
        <v>116</v>
      </c>
      <c r="AU113" s="217" t="s">
        <v>83</v>
      </c>
      <c r="AY113" s="19" t="s">
        <v>114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81</v>
      </c>
      <c r="BK113" s="218">
        <f>ROUND(I113*H113,2)</f>
        <v>0</v>
      </c>
      <c r="BL113" s="19" t="s">
        <v>121</v>
      </c>
      <c r="BM113" s="217" t="s">
        <v>166</v>
      </c>
    </row>
    <row r="114" s="2" customFormat="1">
      <c r="A114" s="40"/>
      <c r="B114" s="41"/>
      <c r="C114" s="42"/>
      <c r="D114" s="219" t="s">
        <v>123</v>
      </c>
      <c r="E114" s="42"/>
      <c r="F114" s="220" t="s">
        <v>165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123</v>
      </c>
      <c r="AU114" s="19" t="s">
        <v>83</v>
      </c>
    </row>
    <row r="115" s="2" customFormat="1">
      <c r="A115" s="40"/>
      <c r="B115" s="41"/>
      <c r="C115" s="42"/>
      <c r="D115" s="224" t="s">
        <v>124</v>
      </c>
      <c r="E115" s="42"/>
      <c r="F115" s="225" t="s">
        <v>167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124</v>
      </c>
      <c r="AU115" s="19" t="s">
        <v>83</v>
      </c>
    </row>
    <row r="116" s="13" customFormat="1">
      <c r="A116" s="13"/>
      <c r="B116" s="226"/>
      <c r="C116" s="227"/>
      <c r="D116" s="219" t="s">
        <v>160</v>
      </c>
      <c r="E116" s="228" t="s">
        <v>19</v>
      </c>
      <c r="F116" s="229" t="s">
        <v>168</v>
      </c>
      <c r="G116" s="227"/>
      <c r="H116" s="230">
        <v>0.69999999999999996</v>
      </c>
      <c r="I116" s="231"/>
      <c r="J116" s="227"/>
      <c r="K116" s="227"/>
      <c r="L116" s="232"/>
      <c r="M116" s="233"/>
      <c r="N116" s="234"/>
      <c r="O116" s="234"/>
      <c r="P116" s="234"/>
      <c r="Q116" s="234"/>
      <c r="R116" s="234"/>
      <c r="S116" s="234"/>
      <c r="T116" s="235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6" t="s">
        <v>160</v>
      </c>
      <c r="AU116" s="236" t="s">
        <v>83</v>
      </c>
      <c r="AV116" s="13" t="s">
        <v>83</v>
      </c>
      <c r="AW116" s="13" t="s">
        <v>32</v>
      </c>
      <c r="AX116" s="13" t="s">
        <v>73</v>
      </c>
      <c r="AY116" s="236" t="s">
        <v>114</v>
      </c>
    </row>
    <row r="117" s="14" customFormat="1">
      <c r="A117" s="14"/>
      <c r="B117" s="237"/>
      <c r="C117" s="238"/>
      <c r="D117" s="219" t="s">
        <v>160</v>
      </c>
      <c r="E117" s="239" t="s">
        <v>19</v>
      </c>
      <c r="F117" s="240" t="s">
        <v>162</v>
      </c>
      <c r="G117" s="238"/>
      <c r="H117" s="241">
        <v>0.69999999999999996</v>
      </c>
      <c r="I117" s="242"/>
      <c r="J117" s="238"/>
      <c r="K117" s="238"/>
      <c r="L117" s="243"/>
      <c r="M117" s="244"/>
      <c r="N117" s="245"/>
      <c r="O117" s="245"/>
      <c r="P117" s="245"/>
      <c r="Q117" s="245"/>
      <c r="R117" s="245"/>
      <c r="S117" s="245"/>
      <c r="T117" s="246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7" t="s">
        <v>160</v>
      </c>
      <c r="AU117" s="247" t="s">
        <v>83</v>
      </c>
      <c r="AV117" s="14" t="s">
        <v>121</v>
      </c>
      <c r="AW117" s="14" t="s">
        <v>32</v>
      </c>
      <c r="AX117" s="14" t="s">
        <v>81</v>
      </c>
      <c r="AY117" s="247" t="s">
        <v>114</v>
      </c>
    </row>
    <row r="118" s="2" customFormat="1" ht="24.15" customHeight="1">
      <c r="A118" s="40"/>
      <c r="B118" s="41"/>
      <c r="C118" s="206" t="s">
        <v>169</v>
      </c>
      <c r="D118" s="206" t="s">
        <v>116</v>
      </c>
      <c r="E118" s="207" t="s">
        <v>170</v>
      </c>
      <c r="F118" s="208" t="s">
        <v>171</v>
      </c>
      <c r="G118" s="209" t="s">
        <v>119</v>
      </c>
      <c r="H118" s="210">
        <v>1.6000000000000001</v>
      </c>
      <c r="I118" s="211"/>
      <c r="J118" s="212">
        <f>ROUND(I118*H118,2)</f>
        <v>0</v>
      </c>
      <c r="K118" s="208" t="s">
        <v>19</v>
      </c>
      <c r="L118" s="46"/>
      <c r="M118" s="213" t="s">
        <v>19</v>
      </c>
      <c r="N118" s="214" t="s">
        <v>44</v>
      </c>
      <c r="O118" s="86"/>
      <c r="P118" s="215">
        <f>O118*H118</f>
        <v>0</v>
      </c>
      <c r="Q118" s="215">
        <v>0</v>
      </c>
      <c r="R118" s="215">
        <f>Q118*H118</f>
        <v>0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121</v>
      </c>
      <c r="AT118" s="217" t="s">
        <v>116</v>
      </c>
      <c r="AU118" s="217" t="s">
        <v>83</v>
      </c>
      <c r="AY118" s="19" t="s">
        <v>114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81</v>
      </c>
      <c r="BK118" s="218">
        <f>ROUND(I118*H118,2)</f>
        <v>0</v>
      </c>
      <c r="BL118" s="19" t="s">
        <v>121</v>
      </c>
      <c r="BM118" s="217" t="s">
        <v>172</v>
      </c>
    </row>
    <row r="119" s="2" customFormat="1">
      <c r="A119" s="40"/>
      <c r="B119" s="41"/>
      <c r="C119" s="42"/>
      <c r="D119" s="219" t="s">
        <v>123</v>
      </c>
      <c r="E119" s="42"/>
      <c r="F119" s="220" t="s">
        <v>171</v>
      </c>
      <c r="G119" s="42"/>
      <c r="H119" s="42"/>
      <c r="I119" s="221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123</v>
      </c>
      <c r="AU119" s="19" t="s">
        <v>83</v>
      </c>
    </row>
    <row r="120" s="13" customFormat="1">
      <c r="A120" s="13"/>
      <c r="B120" s="226"/>
      <c r="C120" s="227"/>
      <c r="D120" s="219" t="s">
        <v>160</v>
      </c>
      <c r="E120" s="228" t="s">
        <v>19</v>
      </c>
      <c r="F120" s="229" t="s">
        <v>173</v>
      </c>
      <c r="G120" s="227"/>
      <c r="H120" s="230">
        <v>1.6000000000000001</v>
      </c>
      <c r="I120" s="231"/>
      <c r="J120" s="227"/>
      <c r="K120" s="227"/>
      <c r="L120" s="232"/>
      <c r="M120" s="233"/>
      <c r="N120" s="234"/>
      <c r="O120" s="234"/>
      <c r="P120" s="234"/>
      <c r="Q120" s="234"/>
      <c r="R120" s="234"/>
      <c r="S120" s="234"/>
      <c r="T120" s="235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6" t="s">
        <v>160</v>
      </c>
      <c r="AU120" s="236" t="s">
        <v>83</v>
      </c>
      <c r="AV120" s="13" t="s">
        <v>83</v>
      </c>
      <c r="AW120" s="13" t="s">
        <v>32</v>
      </c>
      <c r="AX120" s="13" t="s">
        <v>73</v>
      </c>
      <c r="AY120" s="236" t="s">
        <v>114</v>
      </c>
    </row>
    <row r="121" s="14" customFormat="1">
      <c r="A121" s="14"/>
      <c r="B121" s="237"/>
      <c r="C121" s="238"/>
      <c r="D121" s="219" t="s">
        <v>160</v>
      </c>
      <c r="E121" s="239" t="s">
        <v>19</v>
      </c>
      <c r="F121" s="240" t="s">
        <v>162</v>
      </c>
      <c r="G121" s="238"/>
      <c r="H121" s="241">
        <v>1.6000000000000001</v>
      </c>
      <c r="I121" s="242"/>
      <c r="J121" s="238"/>
      <c r="K121" s="238"/>
      <c r="L121" s="243"/>
      <c r="M121" s="244"/>
      <c r="N121" s="245"/>
      <c r="O121" s="245"/>
      <c r="P121" s="245"/>
      <c r="Q121" s="245"/>
      <c r="R121" s="245"/>
      <c r="S121" s="245"/>
      <c r="T121" s="246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7" t="s">
        <v>160</v>
      </c>
      <c r="AU121" s="247" t="s">
        <v>83</v>
      </c>
      <c r="AV121" s="14" t="s">
        <v>121</v>
      </c>
      <c r="AW121" s="14" t="s">
        <v>32</v>
      </c>
      <c r="AX121" s="14" t="s">
        <v>81</v>
      </c>
      <c r="AY121" s="247" t="s">
        <v>114</v>
      </c>
    </row>
    <row r="122" s="2" customFormat="1" ht="24.15" customHeight="1">
      <c r="A122" s="40"/>
      <c r="B122" s="41"/>
      <c r="C122" s="206" t="s">
        <v>174</v>
      </c>
      <c r="D122" s="206" t="s">
        <v>116</v>
      </c>
      <c r="E122" s="207" t="s">
        <v>175</v>
      </c>
      <c r="F122" s="208" t="s">
        <v>176</v>
      </c>
      <c r="G122" s="209" t="s">
        <v>119</v>
      </c>
      <c r="H122" s="210">
        <v>2.5</v>
      </c>
      <c r="I122" s="211"/>
      <c r="J122" s="212">
        <f>ROUND(I122*H122,2)</f>
        <v>0</v>
      </c>
      <c r="K122" s="208" t="s">
        <v>19</v>
      </c>
      <c r="L122" s="46"/>
      <c r="M122" s="213" t="s">
        <v>19</v>
      </c>
      <c r="N122" s="214" t="s">
        <v>44</v>
      </c>
      <c r="O122" s="86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121</v>
      </c>
      <c r="AT122" s="217" t="s">
        <v>116</v>
      </c>
      <c r="AU122" s="217" t="s">
        <v>83</v>
      </c>
      <c r="AY122" s="19" t="s">
        <v>114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81</v>
      </c>
      <c r="BK122" s="218">
        <f>ROUND(I122*H122,2)</f>
        <v>0</v>
      </c>
      <c r="BL122" s="19" t="s">
        <v>121</v>
      </c>
      <c r="BM122" s="217" t="s">
        <v>177</v>
      </c>
    </row>
    <row r="123" s="2" customFormat="1">
      <c r="A123" s="40"/>
      <c r="B123" s="41"/>
      <c r="C123" s="42"/>
      <c r="D123" s="219" t="s">
        <v>123</v>
      </c>
      <c r="E123" s="42"/>
      <c r="F123" s="220" t="s">
        <v>176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123</v>
      </c>
      <c r="AU123" s="19" t="s">
        <v>83</v>
      </c>
    </row>
    <row r="124" s="13" customFormat="1">
      <c r="A124" s="13"/>
      <c r="B124" s="226"/>
      <c r="C124" s="227"/>
      <c r="D124" s="219" t="s">
        <v>160</v>
      </c>
      <c r="E124" s="228" t="s">
        <v>19</v>
      </c>
      <c r="F124" s="229" t="s">
        <v>178</v>
      </c>
      <c r="G124" s="227"/>
      <c r="H124" s="230">
        <v>1</v>
      </c>
      <c r="I124" s="231"/>
      <c r="J124" s="227"/>
      <c r="K124" s="227"/>
      <c r="L124" s="232"/>
      <c r="M124" s="233"/>
      <c r="N124" s="234"/>
      <c r="O124" s="234"/>
      <c r="P124" s="234"/>
      <c r="Q124" s="234"/>
      <c r="R124" s="234"/>
      <c r="S124" s="234"/>
      <c r="T124" s="235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6" t="s">
        <v>160</v>
      </c>
      <c r="AU124" s="236" t="s">
        <v>83</v>
      </c>
      <c r="AV124" s="13" t="s">
        <v>83</v>
      </c>
      <c r="AW124" s="13" t="s">
        <v>32</v>
      </c>
      <c r="AX124" s="13" t="s">
        <v>73</v>
      </c>
      <c r="AY124" s="236" t="s">
        <v>114</v>
      </c>
    </row>
    <row r="125" s="13" customFormat="1">
      <c r="A125" s="13"/>
      <c r="B125" s="226"/>
      <c r="C125" s="227"/>
      <c r="D125" s="219" t="s">
        <v>160</v>
      </c>
      <c r="E125" s="228" t="s">
        <v>19</v>
      </c>
      <c r="F125" s="229" t="s">
        <v>179</v>
      </c>
      <c r="G125" s="227"/>
      <c r="H125" s="230">
        <v>1.5</v>
      </c>
      <c r="I125" s="231"/>
      <c r="J125" s="227"/>
      <c r="K125" s="227"/>
      <c r="L125" s="232"/>
      <c r="M125" s="233"/>
      <c r="N125" s="234"/>
      <c r="O125" s="234"/>
      <c r="P125" s="234"/>
      <c r="Q125" s="234"/>
      <c r="R125" s="234"/>
      <c r="S125" s="234"/>
      <c r="T125" s="235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6" t="s">
        <v>160</v>
      </c>
      <c r="AU125" s="236" t="s">
        <v>83</v>
      </c>
      <c r="AV125" s="13" t="s">
        <v>83</v>
      </c>
      <c r="AW125" s="13" t="s">
        <v>32</v>
      </c>
      <c r="AX125" s="13" t="s">
        <v>73</v>
      </c>
      <c r="AY125" s="236" t="s">
        <v>114</v>
      </c>
    </row>
    <row r="126" s="14" customFormat="1">
      <c r="A126" s="14"/>
      <c r="B126" s="237"/>
      <c r="C126" s="238"/>
      <c r="D126" s="219" t="s">
        <v>160</v>
      </c>
      <c r="E126" s="239" t="s">
        <v>19</v>
      </c>
      <c r="F126" s="240" t="s">
        <v>162</v>
      </c>
      <c r="G126" s="238"/>
      <c r="H126" s="241">
        <v>2.5</v>
      </c>
      <c r="I126" s="242"/>
      <c r="J126" s="238"/>
      <c r="K126" s="238"/>
      <c r="L126" s="243"/>
      <c r="M126" s="244"/>
      <c r="N126" s="245"/>
      <c r="O126" s="245"/>
      <c r="P126" s="245"/>
      <c r="Q126" s="245"/>
      <c r="R126" s="245"/>
      <c r="S126" s="245"/>
      <c r="T126" s="246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7" t="s">
        <v>160</v>
      </c>
      <c r="AU126" s="247" t="s">
        <v>83</v>
      </c>
      <c r="AV126" s="14" t="s">
        <v>121</v>
      </c>
      <c r="AW126" s="14" t="s">
        <v>32</v>
      </c>
      <c r="AX126" s="14" t="s">
        <v>81</v>
      </c>
      <c r="AY126" s="247" t="s">
        <v>114</v>
      </c>
    </row>
    <row r="127" s="2" customFormat="1" ht="24.15" customHeight="1">
      <c r="A127" s="40"/>
      <c r="B127" s="41"/>
      <c r="C127" s="206" t="s">
        <v>180</v>
      </c>
      <c r="D127" s="206" t="s">
        <v>116</v>
      </c>
      <c r="E127" s="207" t="s">
        <v>181</v>
      </c>
      <c r="F127" s="208" t="s">
        <v>182</v>
      </c>
      <c r="G127" s="209" t="s">
        <v>119</v>
      </c>
      <c r="H127" s="210">
        <v>7.2999999999999998</v>
      </c>
      <c r="I127" s="211"/>
      <c r="J127" s="212">
        <f>ROUND(I127*H127,2)</f>
        <v>0</v>
      </c>
      <c r="K127" s="208" t="s">
        <v>120</v>
      </c>
      <c r="L127" s="46"/>
      <c r="M127" s="213" t="s">
        <v>19</v>
      </c>
      <c r="N127" s="214" t="s">
        <v>44</v>
      </c>
      <c r="O127" s="86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121</v>
      </c>
      <c r="AT127" s="217" t="s">
        <v>116</v>
      </c>
      <c r="AU127" s="217" t="s">
        <v>83</v>
      </c>
      <c r="AY127" s="19" t="s">
        <v>114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81</v>
      </c>
      <c r="BK127" s="218">
        <f>ROUND(I127*H127,2)</f>
        <v>0</v>
      </c>
      <c r="BL127" s="19" t="s">
        <v>121</v>
      </c>
      <c r="BM127" s="217" t="s">
        <v>183</v>
      </c>
    </row>
    <row r="128" s="2" customFormat="1">
      <c r="A128" s="40"/>
      <c r="B128" s="41"/>
      <c r="C128" s="42"/>
      <c r="D128" s="219" t="s">
        <v>123</v>
      </c>
      <c r="E128" s="42"/>
      <c r="F128" s="220" t="s">
        <v>182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123</v>
      </c>
      <c r="AU128" s="19" t="s">
        <v>83</v>
      </c>
    </row>
    <row r="129" s="2" customFormat="1">
      <c r="A129" s="40"/>
      <c r="B129" s="41"/>
      <c r="C129" s="42"/>
      <c r="D129" s="224" t="s">
        <v>124</v>
      </c>
      <c r="E129" s="42"/>
      <c r="F129" s="225" t="s">
        <v>184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124</v>
      </c>
      <c r="AU129" s="19" t="s">
        <v>83</v>
      </c>
    </row>
    <row r="130" s="2" customFormat="1" ht="24.15" customHeight="1">
      <c r="A130" s="40"/>
      <c r="B130" s="41"/>
      <c r="C130" s="206" t="s">
        <v>185</v>
      </c>
      <c r="D130" s="206" t="s">
        <v>116</v>
      </c>
      <c r="E130" s="207" t="s">
        <v>186</v>
      </c>
      <c r="F130" s="208" t="s">
        <v>187</v>
      </c>
      <c r="G130" s="209" t="s">
        <v>119</v>
      </c>
      <c r="H130" s="210">
        <v>7.2999999999999998</v>
      </c>
      <c r="I130" s="211"/>
      <c r="J130" s="212">
        <f>ROUND(I130*H130,2)</f>
        <v>0</v>
      </c>
      <c r="K130" s="208" t="s">
        <v>120</v>
      </c>
      <c r="L130" s="46"/>
      <c r="M130" s="213" t="s">
        <v>19</v>
      </c>
      <c r="N130" s="214" t="s">
        <v>44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121</v>
      </c>
      <c r="AT130" s="217" t="s">
        <v>116</v>
      </c>
      <c r="AU130" s="217" t="s">
        <v>83</v>
      </c>
      <c r="AY130" s="19" t="s">
        <v>114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81</v>
      </c>
      <c r="BK130" s="218">
        <f>ROUND(I130*H130,2)</f>
        <v>0</v>
      </c>
      <c r="BL130" s="19" t="s">
        <v>121</v>
      </c>
      <c r="BM130" s="217" t="s">
        <v>188</v>
      </c>
    </row>
    <row r="131" s="2" customFormat="1">
      <c r="A131" s="40"/>
      <c r="B131" s="41"/>
      <c r="C131" s="42"/>
      <c r="D131" s="219" t="s">
        <v>123</v>
      </c>
      <c r="E131" s="42"/>
      <c r="F131" s="220" t="s">
        <v>187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123</v>
      </c>
      <c r="AU131" s="19" t="s">
        <v>83</v>
      </c>
    </row>
    <row r="132" s="2" customFormat="1">
      <c r="A132" s="40"/>
      <c r="B132" s="41"/>
      <c r="C132" s="42"/>
      <c r="D132" s="224" t="s">
        <v>124</v>
      </c>
      <c r="E132" s="42"/>
      <c r="F132" s="225" t="s">
        <v>189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124</v>
      </c>
      <c r="AU132" s="19" t="s">
        <v>83</v>
      </c>
    </row>
    <row r="133" s="2" customFormat="1" ht="16.5" customHeight="1">
      <c r="A133" s="40"/>
      <c r="B133" s="41"/>
      <c r="C133" s="248" t="s">
        <v>190</v>
      </c>
      <c r="D133" s="248" t="s">
        <v>191</v>
      </c>
      <c r="E133" s="249" t="s">
        <v>192</v>
      </c>
      <c r="F133" s="250" t="s">
        <v>193</v>
      </c>
      <c r="G133" s="251" t="s">
        <v>194</v>
      </c>
      <c r="H133" s="252">
        <v>2.9199999999999999</v>
      </c>
      <c r="I133" s="253"/>
      <c r="J133" s="254">
        <f>ROUND(I133*H133,2)</f>
        <v>0</v>
      </c>
      <c r="K133" s="250" t="s">
        <v>120</v>
      </c>
      <c r="L133" s="255"/>
      <c r="M133" s="256" t="s">
        <v>19</v>
      </c>
      <c r="N133" s="257" t="s">
        <v>44</v>
      </c>
      <c r="O133" s="86"/>
      <c r="P133" s="215">
        <f>O133*H133</f>
        <v>0</v>
      </c>
      <c r="Q133" s="215">
        <v>1</v>
      </c>
      <c r="R133" s="215">
        <f>Q133*H133</f>
        <v>2.9199999999999999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155</v>
      </c>
      <c r="AT133" s="217" t="s">
        <v>191</v>
      </c>
      <c r="AU133" s="217" t="s">
        <v>83</v>
      </c>
      <c r="AY133" s="19" t="s">
        <v>114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81</v>
      </c>
      <c r="BK133" s="218">
        <f>ROUND(I133*H133,2)</f>
        <v>0</v>
      </c>
      <c r="BL133" s="19" t="s">
        <v>121</v>
      </c>
      <c r="BM133" s="217" t="s">
        <v>195</v>
      </c>
    </row>
    <row r="134" s="2" customFormat="1">
      <c r="A134" s="40"/>
      <c r="B134" s="41"/>
      <c r="C134" s="42"/>
      <c r="D134" s="219" t="s">
        <v>123</v>
      </c>
      <c r="E134" s="42"/>
      <c r="F134" s="220" t="s">
        <v>193</v>
      </c>
      <c r="G134" s="42"/>
      <c r="H134" s="42"/>
      <c r="I134" s="221"/>
      <c r="J134" s="42"/>
      <c r="K134" s="42"/>
      <c r="L134" s="46"/>
      <c r="M134" s="222"/>
      <c r="N134" s="223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123</v>
      </c>
      <c r="AU134" s="19" t="s">
        <v>83</v>
      </c>
    </row>
    <row r="135" s="2" customFormat="1">
      <c r="A135" s="40"/>
      <c r="B135" s="41"/>
      <c r="C135" s="42"/>
      <c r="D135" s="219" t="s">
        <v>196</v>
      </c>
      <c r="E135" s="42"/>
      <c r="F135" s="258" t="s">
        <v>197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196</v>
      </c>
      <c r="AU135" s="19" t="s">
        <v>83</v>
      </c>
    </row>
    <row r="136" s="13" customFormat="1">
      <c r="A136" s="13"/>
      <c r="B136" s="226"/>
      <c r="C136" s="227"/>
      <c r="D136" s="219" t="s">
        <v>160</v>
      </c>
      <c r="E136" s="228" t="s">
        <v>19</v>
      </c>
      <c r="F136" s="229" t="s">
        <v>198</v>
      </c>
      <c r="G136" s="227"/>
      <c r="H136" s="230">
        <v>2.9199999999999999</v>
      </c>
      <c r="I136" s="231"/>
      <c r="J136" s="227"/>
      <c r="K136" s="227"/>
      <c r="L136" s="232"/>
      <c r="M136" s="233"/>
      <c r="N136" s="234"/>
      <c r="O136" s="234"/>
      <c r="P136" s="234"/>
      <c r="Q136" s="234"/>
      <c r="R136" s="234"/>
      <c r="S136" s="234"/>
      <c r="T136" s="23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6" t="s">
        <v>160</v>
      </c>
      <c r="AU136" s="236" t="s">
        <v>83</v>
      </c>
      <c r="AV136" s="13" t="s">
        <v>83</v>
      </c>
      <c r="AW136" s="13" t="s">
        <v>32</v>
      </c>
      <c r="AX136" s="13" t="s">
        <v>73</v>
      </c>
      <c r="AY136" s="236" t="s">
        <v>114</v>
      </c>
    </row>
    <row r="137" s="14" customFormat="1">
      <c r="A137" s="14"/>
      <c r="B137" s="237"/>
      <c r="C137" s="238"/>
      <c r="D137" s="219" t="s">
        <v>160</v>
      </c>
      <c r="E137" s="239" t="s">
        <v>19</v>
      </c>
      <c r="F137" s="240" t="s">
        <v>162</v>
      </c>
      <c r="G137" s="238"/>
      <c r="H137" s="241">
        <v>2.9199999999999999</v>
      </c>
      <c r="I137" s="242"/>
      <c r="J137" s="238"/>
      <c r="K137" s="238"/>
      <c r="L137" s="243"/>
      <c r="M137" s="244"/>
      <c r="N137" s="245"/>
      <c r="O137" s="245"/>
      <c r="P137" s="245"/>
      <c r="Q137" s="245"/>
      <c r="R137" s="245"/>
      <c r="S137" s="245"/>
      <c r="T137" s="246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7" t="s">
        <v>160</v>
      </c>
      <c r="AU137" s="247" t="s">
        <v>83</v>
      </c>
      <c r="AV137" s="14" t="s">
        <v>121</v>
      </c>
      <c r="AW137" s="14" t="s">
        <v>32</v>
      </c>
      <c r="AX137" s="14" t="s">
        <v>81</v>
      </c>
      <c r="AY137" s="247" t="s">
        <v>114</v>
      </c>
    </row>
    <row r="138" s="2" customFormat="1" ht="16.5" customHeight="1">
      <c r="A138" s="40"/>
      <c r="B138" s="41"/>
      <c r="C138" s="206" t="s">
        <v>8</v>
      </c>
      <c r="D138" s="206" t="s">
        <v>116</v>
      </c>
      <c r="E138" s="207" t="s">
        <v>199</v>
      </c>
      <c r="F138" s="208" t="s">
        <v>200</v>
      </c>
      <c r="G138" s="209" t="s">
        <v>133</v>
      </c>
      <c r="H138" s="210">
        <v>9</v>
      </c>
      <c r="I138" s="211"/>
      <c r="J138" s="212">
        <f>ROUND(I138*H138,2)</f>
        <v>0</v>
      </c>
      <c r="K138" s="208" t="s">
        <v>19</v>
      </c>
      <c r="L138" s="46"/>
      <c r="M138" s="213" t="s">
        <v>19</v>
      </c>
      <c r="N138" s="214" t="s">
        <v>44</v>
      </c>
      <c r="O138" s="86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201</v>
      </c>
      <c r="AT138" s="217" t="s">
        <v>116</v>
      </c>
      <c r="AU138" s="217" t="s">
        <v>83</v>
      </c>
      <c r="AY138" s="19" t="s">
        <v>114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81</v>
      </c>
      <c r="BK138" s="218">
        <f>ROUND(I138*H138,2)</f>
        <v>0</v>
      </c>
      <c r="BL138" s="19" t="s">
        <v>201</v>
      </c>
      <c r="BM138" s="217" t="s">
        <v>202</v>
      </c>
    </row>
    <row r="139" s="2" customFormat="1">
      <c r="A139" s="40"/>
      <c r="B139" s="41"/>
      <c r="C139" s="42"/>
      <c r="D139" s="219" t="s">
        <v>123</v>
      </c>
      <c r="E139" s="42"/>
      <c r="F139" s="220" t="s">
        <v>200</v>
      </c>
      <c r="G139" s="42"/>
      <c r="H139" s="42"/>
      <c r="I139" s="221"/>
      <c r="J139" s="42"/>
      <c r="K139" s="42"/>
      <c r="L139" s="46"/>
      <c r="M139" s="222"/>
      <c r="N139" s="223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123</v>
      </c>
      <c r="AU139" s="19" t="s">
        <v>83</v>
      </c>
    </row>
    <row r="140" s="2" customFormat="1" ht="44.25" customHeight="1">
      <c r="A140" s="40"/>
      <c r="B140" s="41"/>
      <c r="C140" s="206" t="s">
        <v>203</v>
      </c>
      <c r="D140" s="206" t="s">
        <v>116</v>
      </c>
      <c r="E140" s="207" t="s">
        <v>204</v>
      </c>
      <c r="F140" s="208" t="s">
        <v>205</v>
      </c>
      <c r="G140" s="209" t="s">
        <v>133</v>
      </c>
      <c r="H140" s="210">
        <v>19</v>
      </c>
      <c r="I140" s="211"/>
      <c r="J140" s="212">
        <f>ROUND(I140*H140,2)</f>
        <v>0</v>
      </c>
      <c r="K140" s="208" t="s">
        <v>120</v>
      </c>
      <c r="L140" s="46"/>
      <c r="M140" s="213" t="s">
        <v>19</v>
      </c>
      <c r="N140" s="214" t="s">
        <v>44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201</v>
      </c>
      <c r="AT140" s="217" t="s">
        <v>116</v>
      </c>
      <c r="AU140" s="217" t="s">
        <v>83</v>
      </c>
      <c r="AY140" s="19" t="s">
        <v>114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81</v>
      </c>
      <c r="BK140" s="218">
        <f>ROUND(I140*H140,2)</f>
        <v>0</v>
      </c>
      <c r="BL140" s="19" t="s">
        <v>201</v>
      </c>
      <c r="BM140" s="217" t="s">
        <v>206</v>
      </c>
    </row>
    <row r="141" s="2" customFormat="1">
      <c r="A141" s="40"/>
      <c r="B141" s="41"/>
      <c r="C141" s="42"/>
      <c r="D141" s="219" t="s">
        <v>123</v>
      </c>
      <c r="E141" s="42"/>
      <c r="F141" s="220" t="s">
        <v>205</v>
      </c>
      <c r="G141" s="42"/>
      <c r="H141" s="42"/>
      <c r="I141" s="221"/>
      <c r="J141" s="42"/>
      <c r="K141" s="42"/>
      <c r="L141" s="46"/>
      <c r="M141" s="222"/>
      <c r="N141" s="22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123</v>
      </c>
      <c r="AU141" s="19" t="s">
        <v>83</v>
      </c>
    </row>
    <row r="142" s="2" customFormat="1">
      <c r="A142" s="40"/>
      <c r="B142" s="41"/>
      <c r="C142" s="42"/>
      <c r="D142" s="224" t="s">
        <v>124</v>
      </c>
      <c r="E142" s="42"/>
      <c r="F142" s="225" t="s">
        <v>207</v>
      </c>
      <c r="G142" s="42"/>
      <c r="H142" s="42"/>
      <c r="I142" s="221"/>
      <c r="J142" s="42"/>
      <c r="K142" s="42"/>
      <c r="L142" s="46"/>
      <c r="M142" s="222"/>
      <c r="N142" s="223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124</v>
      </c>
      <c r="AU142" s="19" t="s">
        <v>83</v>
      </c>
    </row>
    <row r="143" s="2" customFormat="1" ht="24.15" customHeight="1">
      <c r="A143" s="40"/>
      <c r="B143" s="41"/>
      <c r="C143" s="206" t="s">
        <v>208</v>
      </c>
      <c r="D143" s="206" t="s">
        <v>116</v>
      </c>
      <c r="E143" s="207" t="s">
        <v>209</v>
      </c>
      <c r="F143" s="208" t="s">
        <v>210</v>
      </c>
      <c r="G143" s="209" t="s">
        <v>133</v>
      </c>
      <c r="H143" s="210">
        <v>9</v>
      </c>
      <c r="I143" s="211"/>
      <c r="J143" s="212">
        <f>ROUND(I143*H143,2)</f>
        <v>0</v>
      </c>
      <c r="K143" s="208" t="s">
        <v>19</v>
      </c>
      <c r="L143" s="46"/>
      <c r="M143" s="213" t="s">
        <v>19</v>
      </c>
      <c r="N143" s="214" t="s">
        <v>44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201</v>
      </c>
      <c r="AT143" s="217" t="s">
        <v>116</v>
      </c>
      <c r="AU143" s="217" t="s">
        <v>83</v>
      </c>
      <c r="AY143" s="19" t="s">
        <v>114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81</v>
      </c>
      <c r="BK143" s="218">
        <f>ROUND(I143*H143,2)</f>
        <v>0</v>
      </c>
      <c r="BL143" s="19" t="s">
        <v>201</v>
      </c>
      <c r="BM143" s="217" t="s">
        <v>211</v>
      </c>
    </row>
    <row r="144" s="2" customFormat="1">
      <c r="A144" s="40"/>
      <c r="B144" s="41"/>
      <c r="C144" s="42"/>
      <c r="D144" s="219" t="s">
        <v>123</v>
      </c>
      <c r="E144" s="42"/>
      <c r="F144" s="220" t="s">
        <v>210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123</v>
      </c>
      <c r="AU144" s="19" t="s">
        <v>83</v>
      </c>
    </row>
    <row r="145" s="2" customFormat="1" ht="16.5" customHeight="1">
      <c r="A145" s="40"/>
      <c r="B145" s="41"/>
      <c r="C145" s="206" t="s">
        <v>212</v>
      </c>
      <c r="D145" s="206" t="s">
        <v>116</v>
      </c>
      <c r="E145" s="207" t="s">
        <v>213</v>
      </c>
      <c r="F145" s="208" t="s">
        <v>214</v>
      </c>
      <c r="G145" s="209" t="s">
        <v>215</v>
      </c>
      <c r="H145" s="210">
        <v>1</v>
      </c>
      <c r="I145" s="211"/>
      <c r="J145" s="212">
        <f>ROUND(I145*H145,2)</f>
        <v>0</v>
      </c>
      <c r="K145" s="208" t="s">
        <v>19</v>
      </c>
      <c r="L145" s="46"/>
      <c r="M145" s="213" t="s">
        <v>19</v>
      </c>
      <c r="N145" s="214" t="s">
        <v>44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201</v>
      </c>
      <c r="AT145" s="217" t="s">
        <v>116</v>
      </c>
      <c r="AU145" s="217" t="s">
        <v>83</v>
      </c>
      <c r="AY145" s="19" t="s">
        <v>114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81</v>
      </c>
      <c r="BK145" s="218">
        <f>ROUND(I145*H145,2)</f>
        <v>0</v>
      </c>
      <c r="BL145" s="19" t="s">
        <v>201</v>
      </c>
      <c r="BM145" s="217" t="s">
        <v>216</v>
      </c>
    </row>
    <row r="146" s="2" customFormat="1">
      <c r="A146" s="40"/>
      <c r="B146" s="41"/>
      <c r="C146" s="42"/>
      <c r="D146" s="219" t="s">
        <v>123</v>
      </c>
      <c r="E146" s="42"/>
      <c r="F146" s="220" t="s">
        <v>214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123</v>
      </c>
      <c r="AU146" s="19" t="s">
        <v>83</v>
      </c>
    </row>
    <row r="147" s="2" customFormat="1" ht="44.25" customHeight="1">
      <c r="A147" s="40"/>
      <c r="B147" s="41"/>
      <c r="C147" s="206" t="s">
        <v>217</v>
      </c>
      <c r="D147" s="206" t="s">
        <v>116</v>
      </c>
      <c r="E147" s="207" t="s">
        <v>218</v>
      </c>
      <c r="F147" s="208" t="s">
        <v>219</v>
      </c>
      <c r="G147" s="209" t="s">
        <v>194</v>
      </c>
      <c r="H147" s="210">
        <v>20</v>
      </c>
      <c r="I147" s="211"/>
      <c r="J147" s="212">
        <f>ROUND(I147*H147,2)</f>
        <v>0</v>
      </c>
      <c r="K147" s="208" t="s">
        <v>120</v>
      </c>
      <c r="L147" s="46"/>
      <c r="M147" s="213" t="s">
        <v>19</v>
      </c>
      <c r="N147" s="214" t="s">
        <v>44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121</v>
      </c>
      <c r="AT147" s="217" t="s">
        <v>116</v>
      </c>
      <c r="AU147" s="217" t="s">
        <v>83</v>
      </c>
      <c r="AY147" s="19" t="s">
        <v>114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81</v>
      </c>
      <c r="BK147" s="218">
        <f>ROUND(I147*H147,2)</f>
        <v>0</v>
      </c>
      <c r="BL147" s="19" t="s">
        <v>121</v>
      </c>
      <c r="BM147" s="217" t="s">
        <v>220</v>
      </c>
    </row>
    <row r="148" s="2" customFormat="1">
      <c r="A148" s="40"/>
      <c r="B148" s="41"/>
      <c r="C148" s="42"/>
      <c r="D148" s="219" t="s">
        <v>123</v>
      </c>
      <c r="E148" s="42"/>
      <c r="F148" s="220" t="s">
        <v>219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123</v>
      </c>
      <c r="AU148" s="19" t="s">
        <v>83</v>
      </c>
    </row>
    <row r="149" s="2" customFormat="1">
      <c r="A149" s="40"/>
      <c r="B149" s="41"/>
      <c r="C149" s="42"/>
      <c r="D149" s="224" t="s">
        <v>124</v>
      </c>
      <c r="E149" s="42"/>
      <c r="F149" s="225" t="s">
        <v>221</v>
      </c>
      <c r="G149" s="42"/>
      <c r="H149" s="42"/>
      <c r="I149" s="221"/>
      <c r="J149" s="42"/>
      <c r="K149" s="42"/>
      <c r="L149" s="46"/>
      <c r="M149" s="222"/>
      <c r="N149" s="223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124</v>
      </c>
      <c r="AU149" s="19" t="s">
        <v>83</v>
      </c>
    </row>
    <row r="150" s="2" customFormat="1">
      <c r="A150" s="40"/>
      <c r="B150" s="41"/>
      <c r="C150" s="42"/>
      <c r="D150" s="219" t="s">
        <v>196</v>
      </c>
      <c r="E150" s="42"/>
      <c r="F150" s="258" t="s">
        <v>222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196</v>
      </c>
      <c r="AU150" s="19" t="s">
        <v>83</v>
      </c>
    </row>
    <row r="151" s="12" customFormat="1" ht="22.8" customHeight="1">
      <c r="A151" s="12"/>
      <c r="B151" s="190"/>
      <c r="C151" s="191"/>
      <c r="D151" s="192" t="s">
        <v>72</v>
      </c>
      <c r="E151" s="204" t="s">
        <v>83</v>
      </c>
      <c r="F151" s="204" t="s">
        <v>223</v>
      </c>
      <c r="G151" s="191"/>
      <c r="H151" s="191"/>
      <c r="I151" s="194"/>
      <c r="J151" s="205">
        <f>BK151</f>
        <v>0</v>
      </c>
      <c r="K151" s="191"/>
      <c r="L151" s="196"/>
      <c r="M151" s="197"/>
      <c r="N151" s="198"/>
      <c r="O151" s="198"/>
      <c r="P151" s="199">
        <f>SUM(P152:P211)</f>
        <v>0</v>
      </c>
      <c r="Q151" s="198"/>
      <c r="R151" s="199">
        <f>SUM(R152:R211)</f>
        <v>0</v>
      </c>
      <c r="S151" s="198"/>
      <c r="T151" s="200">
        <f>SUM(T152:T211)</f>
        <v>302.85000000000002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01" t="s">
        <v>81</v>
      </c>
      <c r="AT151" s="202" t="s">
        <v>72</v>
      </c>
      <c r="AU151" s="202" t="s">
        <v>81</v>
      </c>
      <c r="AY151" s="201" t="s">
        <v>114</v>
      </c>
      <c r="BK151" s="203">
        <f>SUM(BK152:BK211)</f>
        <v>0</v>
      </c>
    </row>
    <row r="152" s="2" customFormat="1" ht="55.5" customHeight="1">
      <c r="A152" s="40"/>
      <c r="B152" s="41"/>
      <c r="C152" s="206" t="s">
        <v>224</v>
      </c>
      <c r="D152" s="206" t="s">
        <v>116</v>
      </c>
      <c r="E152" s="207" t="s">
        <v>225</v>
      </c>
      <c r="F152" s="208" t="s">
        <v>226</v>
      </c>
      <c r="G152" s="209" t="s">
        <v>119</v>
      </c>
      <c r="H152" s="210">
        <v>1680</v>
      </c>
      <c r="I152" s="211"/>
      <c r="J152" s="212">
        <f>ROUND(I152*H152,2)</f>
        <v>0</v>
      </c>
      <c r="K152" s="208" t="s">
        <v>120</v>
      </c>
      <c r="L152" s="46"/>
      <c r="M152" s="213" t="s">
        <v>19</v>
      </c>
      <c r="N152" s="214" t="s">
        <v>44</v>
      </c>
      <c r="O152" s="86"/>
      <c r="P152" s="215">
        <f>O152*H152</f>
        <v>0</v>
      </c>
      <c r="Q152" s="215">
        <v>0</v>
      </c>
      <c r="R152" s="215">
        <f>Q152*H152</f>
        <v>0</v>
      </c>
      <c r="S152" s="215">
        <v>0.098000000000000004</v>
      </c>
      <c r="T152" s="216">
        <f>S152*H152</f>
        <v>164.64000000000002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121</v>
      </c>
      <c r="AT152" s="217" t="s">
        <v>116</v>
      </c>
      <c r="AU152" s="217" t="s">
        <v>83</v>
      </c>
      <c r="AY152" s="19" t="s">
        <v>114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81</v>
      </c>
      <c r="BK152" s="218">
        <f>ROUND(I152*H152,2)</f>
        <v>0</v>
      </c>
      <c r="BL152" s="19" t="s">
        <v>121</v>
      </c>
      <c r="BM152" s="217" t="s">
        <v>227</v>
      </c>
    </row>
    <row r="153" s="2" customFormat="1">
      <c r="A153" s="40"/>
      <c r="B153" s="41"/>
      <c r="C153" s="42"/>
      <c r="D153" s="219" t="s">
        <v>123</v>
      </c>
      <c r="E153" s="42"/>
      <c r="F153" s="220" t="s">
        <v>226</v>
      </c>
      <c r="G153" s="42"/>
      <c r="H153" s="42"/>
      <c r="I153" s="221"/>
      <c r="J153" s="42"/>
      <c r="K153" s="42"/>
      <c r="L153" s="46"/>
      <c r="M153" s="222"/>
      <c r="N153" s="223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123</v>
      </c>
      <c r="AU153" s="19" t="s">
        <v>83</v>
      </c>
    </row>
    <row r="154" s="2" customFormat="1">
      <c r="A154" s="40"/>
      <c r="B154" s="41"/>
      <c r="C154" s="42"/>
      <c r="D154" s="224" t="s">
        <v>124</v>
      </c>
      <c r="E154" s="42"/>
      <c r="F154" s="225" t="s">
        <v>228</v>
      </c>
      <c r="G154" s="42"/>
      <c r="H154" s="42"/>
      <c r="I154" s="221"/>
      <c r="J154" s="42"/>
      <c r="K154" s="42"/>
      <c r="L154" s="46"/>
      <c r="M154" s="222"/>
      <c r="N154" s="223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124</v>
      </c>
      <c r="AU154" s="19" t="s">
        <v>83</v>
      </c>
    </row>
    <row r="155" s="2" customFormat="1">
      <c r="A155" s="40"/>
      <c r="B155" s="41"/>
      <c r="C155" s="42"/>
      <c r="D155" s="219" t="s">
        <v>196</v>
      </c>
      <c r="E155" s="42"/>
      <c r="F155" s="258" t="s">
        <v>229</v>
      </c>
      <c r="G155" s="42"/>
      <c r="H155" s="42"/>
      <c r="I155" s="221"/>
      <c r="J155" s="42"/>
      <c r="K155" s="42"/>
      <c r="L155" s="46"/>
      <c r="M155" s="222"/>
      <c r="N155" s="223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196</v>
      </c>
      <c r="AU155" s="19" t="s">
        <v>83</v>
      </c>
    </row>
    <row r="156" s="2" customFormat="1" ht="44.25" customHeight="1">
      <c r="A156" s="40"/>
      <c r="B156" s="41"/>
      <c r="C156" s="206" t="s">
        <v>7</v>
      </c>
      <c r="D156" s="206" t="s">
        <v>116</v>
      </c>
      <c r="E156" s="207" t="s">
        <v>230</v>
      </c>
      <c r="F156" s="208" t="s">
        <v>231</v>
      </c>
      <c r="G156" s="209" t="s">
        <v>194</v>
      </c>
      <c r="H156" s="210">
        <v>164.63999999999999</v>
      </c>
      <c r="I156" s="211"/>
      <c r="J156" s="212">
        <f>ROUND(I156*H156,2)</f>
        <v>0</v>
      </c>
      <c r="K156" s="208" t="s">
        <v>120</v>
      </c>
      <c r="L156" s="46"/>
      <c r="M156" s="213" t="s">
        <v>19</v>
      </c>
      <c r="N156" s="214" t="s">
        <v>44</v>
      </c>
      <c r="O156" s="86"/>
      <c r="P156" s="215">
        <f>O156*H156</f>
        <v>0</v>
      </c>
      <c r="Q156" s="215">
        <v>0</v>
      </c>
      <c r="R156" s="215">
        <f>Q156*H156</f>
        <v>0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121</v>
      </c>
      <c r="AT156" s="217" t="s">
        <v>116</v>
      </c>
      <c r="AU156" s="217" t="s">
        <v>83</v>
      </c>
      <c r="AY156" s="19" t="s">
        <v>114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81</v>
      </c>
      <c r="BK156" s="218">
        <f>ROUND(I156*H156,2)</f>
        <v>0</v>
      </c>
      <c r="BL156" s="19" t="s">
        <v>121</v>
      </c>
      <c r="BM156" s="217" t="s">
        <v>232</v>
      </c>
    </row>
    <row r="157" s="2" customFormat="1">
      <c r="A157" s="40"/>
      <c r="B157" s="41"/>
      <c r="C157" s="42"/>
      <c r="D157" s="219" t="s">
        <v>123</v>
      </c>
      <c r="E157" s="42"/>
      <c r="F157" s="220" t="s">
        <v>231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123</v>
      </c>
      <c r="AU157" s="19" t="s">
        <v>83</v>
      </c>
    </row>
    <row r="158" s="2" customFormat="1">
      <c r="A158" s="40"/>
      <c r="B158" s="41"/>
      <c r="C158" s="42"/>
      <c r="D158" s="224" t="s">
        <v>124</v>
      </c>
      <c r="E158" s="42"/>
      <c r="F158" s="225" t="s">
        <v>233</v>
      </c>
      <c r="G158" s="42"/>
      <c r="H158" s="42"/>
      <c r="I158" s="221"/>
      <c r="J158" s="42"/>
      <c r="K158" s="42"/>
      <c r="L158" s="46"/>
      <c r="M158" s="222"/>
      <c r="N158" s="223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124</v>
      </c>
      <c r="AU158" s="19" t="s">
        <v>83</v>
      </c>
    </row>
    <row r="159" s="2" customFormat="1" ht="44.25" customHeight="1">
      <c r="A159" s="40"/>
      <c r="B159" s="41"/>
      <c r="C159" s="206" t="s">
        <v>234</v>
      </c>
      <c r="D159" s="206" t="s">
        <v>116</v>
      </c>
      <c r="E159" s="207" t="s">
        <v>235</v>
      </c>
      <c r="F159" s="208" t="s">
        <v>236</v>
      </c>
      <c r="G159" s="209" t="s">
        <v>237</v>
      </c>
      <c r="H159" s="210">
        <v>43</v>
      </c>
      <c r="I159" s="211"/>
      <c r="J159" s="212">
        <f>ROUND(I159*H159,2)</f>
        <v>0</v>
      </c>
      <c r="K159" s="208" t="s">
        <v>120</v>
      </c>
      <c r="L159" s="46"/>
      <c r="M159" s="213" t="s">
        <v>19</v>
      </c>
      <c r="N159" s="214" t="s">
        <v>44</v>
      </c>
      <c r="O159" s="86"/>
      <c r="P159" s="215">
        <f>O159*H159</f>
        <v>0</v>
      </c>
      <c r="Q159" s="215">
        <v>0</v>
      </c>
      <c r="R159" s="215">
        <f>Q159*H159</f>
        <v>0</v>
      </c>
      <c r="S159" s="215">
        <v>1.8999999999999999</v>
      </c>
      <c r="T159" s="216">
        <f>S159*H159</f>
        <v>81.700000000000003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7" t="s">
        <v>121</v>
      </c>
      <c r="AT159" s="217" t="s">
        <v>116</v>
      </c>
      <c r="AU159" s="217" t="s">
        <v>83</v>
      </c>
      <c r="AY159" s="19" t="s">
        <v>114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9" t="s">
        <v>81</v>
      </c>
      <c r="BK159" s="218">
        <f>ROUND(I159*H159,2)</f>
        <v>0</v>
      </c>
      <c r="BL159" s="19" t="s">
        <v>121</v>
      </c>
      <c r="BM159" s="217" t="s">
        <v>238</v>
      </c>
    </row>
    <row r="160" s="2" customFormat="1">
      <c r="A160" s="40"/>
      <c r="B160" s="41"/>
      <c r="C160" s="42"/>
      <c r="D160" s="219" t="s">
        <v>123</v>
      </c>
      <c r="E160" s="42"/>
      <c r="F160" s="220" t="s">
        <v>236</v>
      </c>
      <c r="G160" s="42"/>
      <c r="H160" s="42"/>
      <c r="I160" s="221"/>
      <c r="J160" s="42"/>
      <c r="K160" s="42"/>
      <c r="L160" s="46"/>
      <c r="M160" s="222"/>
      <c r="N160" s="223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123</v>
      </c>
      <c r="AU160" s="19" t="s">
        <v>83</v>
      </c>
    </row>
    <row r="161" s="2" customFormat="1">
      <c r="A161" s="40"/>
      <c r="B161" s="41"/>
      <c r="C161" s="42"/>
      <c r="D161" s="224" t="s">
        <v>124</v>
      </c>
      <c r="E161" s="42"/>
      <c r="F161" s="225" t="s">
        <v>239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124</v>
      </c>
      <c r="AU161" s="19" t="s">
        <v>83</v>
      </c>
    </row>
    <row r="162" s="2" customFormat="1">
      <c r="A162" s="40"/>
      <c r="B162" s="41"/>
      <c r="C162" s="42"/>
      <c r="D162" s="219" t="s">
        <v>196</v>
      </c>
      <c r="E162" s="42"/>
      <c r="F162" s="258" t="s">
        <v>240</v>
      </c>
      <c r="G162" s="42"/>
      <c r="H162" s="42"/>
      <c r="I162" s="221"/>
      <c r="J162" s="42"/>
      <c r="K162" s="42"/>
      <c r="L162" s="46"/>
      <c r="M162" s="222"/>
      <c r="N162" s="223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196</v>
      </c>
      <c r="AU162" s="19" t="s">
        <v>83</v>
      </c>
    </row>
    <row r="163" s="13" customFormat="1">
      <c r="A163" s="13"/>
      <c r="B163" s="226"/>
      <c r="C163" s="227"/>
      <c r="D163" s="219" t="s">
        <v>160</v>
      </c>
      <c r="E163" s="228" t="s">
        <v>19</v>
      </c>
      <c r="F163" s="229" t="s">
        <v>241</v>
      </c>
      <c r="G163" s="227"/>
      <c r="H163" s="230">
        <v>43</v>
      </c>
      <c r="I163" s="231"/>
      <c r="J163" s="227"/>
      <c r="K163" s="227"/>
      <c r="L163" s="232"/>
      <c r="M163" s="233"/>
      <c r="N163" s="234"/>
      <c r="O163" s="234"/>
      <c r="P163" s="234"/>
      <c r="Q163" s="234"/>
      <c r="R163" s="234"/>
      <c r="S163" s="234"/>
      <c r="T163" s="23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6" t="s">
        <v>160</v>
      </c>
      <c r="AU163" s="236" t="s">
        <v>83</v>
      </c>
      <c r="AV163" s="13" t="s">
        <v>83</v>
      </c>
      <c r="AW163" s="13" t="s">
        <v>32</v>
      </c>
      <c r="AX163" s="13" t="s">
        <v>73</v>
      </c>
      <c r="AY163" s="236" t="s">
        <v>114</v>
      </c>
    </row>
    <row r="164" s="14" customFormat="1">
      <c r="A164" s="14"/>
      <c r="B164" s="237"/>
      <c r="C164" s="238"/>
      <c r="D164" s="219" t="s">
        <v>160</v>
      </c>
      <c r="E164" s="239" t="s">
        <v>19</v>
      </c>
      <c r="F164" s="240" t="s">
        <v>162</v>
      </c>
      <c r="G164" s="238"/>
      <c r="H164" s="241">
        <v>43</v>
      </c>
      <c r="I164" s="242"/>
      <c r="J164" s="238"/>
      <c r="K164" s="238"/>
      <c r="L164" s="243"/>
      <c r="M164" s="244"/>
      <c r="N164" s="245"/>
      <c r="O164" s="245"/>
      <c r="P164" s="245"/>
      <c r="Q164" s="245"/>
      <c r="R164" s="245"/>
      <c r="S164" s="245"/>
      <c r="T164" s="246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7" t="s">
        <v>160</v>
      </c>
      <c r="AU164" s="247" t="s">
        <v>83</v>
      </c>
      <c r="AV164" s="14" t="s">
        <v>121</v>
      </c>
      <c r="AW164" s="14" t="s">
        <v>32</v>
      </c>
      <c r="AX164" s="14" t="s">
        <v>81</v>
      </c>
      <c r="AY164" s="247" t="s">
        <v>114</v>
      </c>
    </row>
    <row r="165" s="2" customFormat="1" ht="44.25" customHeight="1">
      <c r="A165" s="40"/>
      <c r="B165" s="41"/>
      <c r="C165" s="206" t="s">
        <v>242</v>
      </c>
      <c r="D165" s="206" t="s">
        <v>116</v>
      </c>
      <c r="E165" s="207" t="s">
        <v>243</v>
      </c>
      <c r="F165" s="208" t="s">
        <v>244</v>
      </c>
      <c r="G165" s="209" t="s">
        <v>194</v>
      </c>
      <c r="H165" s="210">
        <v>77.400000000000006</v>
      </c>
      <c r="I165" s="211"/>
      <c r="J165" s="212">
        <f>ROUND(I165*H165,2)</f>
        <v>0</v>
      </c>
      <c r="K165" s="208" t="s">
        <v>120</v>
      </c>
      <c r="L165" s="46"/>
      <c r="M165" s="213" t="s">
        <v>19</v>
      </c>
      <c r="N165" s="214" t="s">
        <v>44</v>
      </c>
      <c r="O165" s="86"/>
      <c r="P165" s="215">
        <f>O165*H165</f>
        <v>0</v>
      </c>
      <c r="Q165" s="215">
        <v>0</v>
      </c>
      <c r="R165" s="215">
        <f>Q165*H165</f>
        <v>0</v>
      </c>
      <c r="S165" s="215">
        <v>0</v>
      </c>
      <c r="T165" s="216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7" t="s">
        <v>121</v>
      </c>
      <c r="AT165" s="217" t="s">
        <v>116</v>
      </c>
      <c r="AU165" s="217" t="s">
        <v>83</v>
      </c>
      <c r="AY165" s="19" t="s">
        <v>114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9" t="s">
        <v>81</v>
      </c>
      <c r="BK165" s="218">
        <f>ROUND(I165*H165,2)</f>
        <v>0</v>
      </c>
      <c r="BL165" s="19" t="s">
        <v>121</v>
      </c>
      <c r="BM165" s="217" t="s">
        <v>245</v>
      </c>
    </row>
    <row r="166" s="2" customFormat="1">
      <c r="A166" s="40"/>
      <c r="B166" s="41"/>
      <c r="C166" s="42"/>
      <c r="D166" s="219" t="s">
        <v>123</v>
      </c>
      <c r="E166" s="42"/>
      <c r="F166" s="220" t="s">
        <v>244</v>
      </c>
      <c r="G166" s="42"/>
      <c r="H166" s="42"/>
      <c r="I166" s="221"/>
      <c r="J166" s="42"/>
      <c r="K166" s="42"/>
      <c r="L166" s="46"/>
      <c r="M166" s="222"/>
      <c r="N166" s="223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123</v>
      </c>
      <c r="AU166" s="19" t="s">
        <v>83</v>
      </c>
    </row>
    <row r="167" s="2" customFormat="1">
      <c r="A167" s="40"/>
      <c r="B167" s="41"/>
      <c r="C167" s="42"/>
      <c r="D167" s="224" t="s">
        <v>124</v>
      </c>
      <c r="E167" s="42"/>
      <c r="F167" s="225" t="s">
        <v>246</v>
      </c>
      <c r="G167" s="42"/>
      <c r="H167" s="42"/>
      <c r="I167" s="221"/>
      <c r="J167" s="42"/>
      <c r="K167" s="42"/>
      <c r="L167" s="46"/>
      <c r="M167" s="222"/>
      <c r="N167" s="223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124</v>
      </c>
      <c r="AU167" s="19" t="s">
        <v>83</v>
      </c>
    </row>
    <row r="168" s="13" customFormat="1">
      <c r="A168" s="13"/>
      <c r="B168" s="226"/>
      <c r="C168" s="227"/>
      <c r="D168" s="219" t="s">
        <v>160</v>
      </c>
      <c r="E168" s="228" t="s">
        <v>19</v>
      </c>
      <c r="F168" s="229" t="s">
        <v>247</v>
      </c>
      <c r="G168" s="227"/>
      <c r="H168" s="230">
        <v>77.400000000000006</v>
      </c>
      <c r="I168" s="231"/>
      <c r="J168" s="227"/>
      <c r="K168" s="227"/>
      <c r="L168" s="232"/>
      <c r="M168" s="233"/>
      <c r="N168" s="234"/>
      <c r="O168" s="234"/>
      <c r="P168" s="234"/>
      <c r="Q168" s="234"/>
      <c r="R168" s="234"/>
      <c r="S168" s="234"/>
      <c r="T168" s="23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6" t="s">
        <v>160</v>
      </c>
      <c r="AU168" s="236" t="s">
        <v>83</v>
      </c>
      <c r="AV168" s="13" t="s">
        <v>83</v>
      </c>
      <c r="AW168" s="13" t="s">
        <v>32</v>
      </c>
      <c r="AX168" s="13" t="s">
        <v>73</v>
      </c>
      <c r="AY168" s="236" t="s">
        <v>114</v>
      </c>
    </row>
    <row r="169" s="14" customFormat="1">
      <c r="A169" s="14"/>
      <c r="B169" s="237"/>
      <c r="C169" s="238"/>
      <c r="D169" s="219" t="s">
        <v>160</v>
      </c>
      <c r="E169" s="239" t="s">
        <v>19</v>
      </c>
      <c r="F169" s="240" t="s">
        <v>162</v>
      </c>
      <c r="G169" s="238"/>
      <c r="H169" s="241">
        <v>77.400000000000006</v>
      </c>
      <c r="I169" s="242"/>
      <c r="J169" s="238"/>
      <c r="K169" s="238"/>
      <c r="L169" s="243"/>
      <c r="M169" s="244"/>
      <c r="N169" s="245"/>
      <c r="O169" s="245"/>
      <c r="P169" s="245"/>
      <c r="Q169" s="245"/>
      <c r="R169" s="245"/>
      <c r="S169" s="245"/>
      <c r="T169" s="246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7" t="s">
        <v>160</v>
      </c>
      <c r="AU169" s="247" t="s">
        <v>83</v>
      </c>
      <c r="AV169" s="14" t="s">
        <v>121</v>
      </c>
      <c r="AW169" s="14" t="s">
        <v>32</v>
      </c>
      <c r="AX169" s="14" t="s">
        <v>81</v>
      </c>
      <c r="AY169" s="247" t="s">
        <v>114</v>
      </c>
    </row>
    <row r="170" s="2" customFormat="1" ht="66.75" customHeight="1">
      <c r="A170" s="40"/>
      <c r="B170" s="41"/>
      <c r="C170" s="206" t="s">
        <v>248</v>
      </c>
      <c r="D170" s="206" t="s">
        <v>116</v>
      </c>
      <c r="E170" s="207" t="s">
        <v>249</v>
      </c>
      <c r="F170" s="208" t="s">
        <v>250</v>
      </c>
      <c r="G170" s="209" t="s">
        <v>119</v>
      </c>
      <c r="H170" s="210">
        <v>41</v>
      </c>
      <c r="I170" s="211"/>
      <c r="J170" s="212">
        <f>ROUND(I170*H170,2)</f>
        <v>0</v>
      </c>
      <c r="K170" s="208" t="s">
        <v>120</v>
      </c>
      <c r="L170" s="46"/>
      <c r="M170" s="213" t="s">
        <v>19</v>
      </c>
      <c r="N170" s="214" t="s">
        <v>44</v>
      </c>
      <c r="O170" s="86"/>
      <c r="P170" s="215">
        <f>O170*H170</f>
        <v>0</v>
      </c>
      <c r="Q170" s="215">
        <v>0</v>
      </c>
      <c r="R170" s="215">
        <f>Q170*H170</f>
        <v>0</v>
      </c>
      <c r="S170" s="215">
        <v>0.29499999999999998</v>
      </c>
      <c r="T170" s="216">
        <f>S170*H170</f>
        <v>12.094999999999999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121</v>
      </c>
      <c r="AT170" s="217" t="s">
        <v>116</v>
      </c>
      <c r="AU170" s="217" t="s">
        <v>83</v>
      </c>
      <c r="AY170" s="19" t="s">
        <v>114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81</v>
      </c>
      <c r="BK170" s="218">
        <f>ROUND(I170*H170,2)</f>
        <v>0</v>
      </c>
      <c r="BL170" s="19" t="s">
        <v>121</v>
      </c>
      <c r="BM170" s="217" t="s">
        <v>251</v>
      </c>
    </row>
    <row r="171" s="2" customFormat="1">
      <c r="A171" s="40"/>
      <c r="B171" s="41"/>
      <c r="C171" s="42"/>
      <c r="D171" s="219" t="s">
        <v>123</v>
      </c>
      <c r="E171" s="42"/>
      <c r="F171" s="220" t="s">
        <v>250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123</v>
      </c>
      <c r="AU171" s="19" t="s">
        <v>83</v>
      </c>
    </row>
    <row r="172" s="2" customFormat="1">
      <c r="A172" s="40"/>
      <c r="B172" s="41"/>
      <c r="C172" s="42"/>
      <c r="D172" s="224" t="s">
        <v>124</v>
      </c>
      <c r="E172" s="42"/>
      <c r="F172" s="225" t="s">
        <v>252</v>
      </c>
      <c r="G172" s="42"/>
      <c r="H172" s="42"/>
      <c r="I172" s="221"/>
      <c r="J172" s="42"/>
      <c r="K172" s="42"/>
      <c r="L172" s="46"/>
      <c r="M172" s="222"/>
      <c r="N172" s="223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124</v>
      </c>
      <c r="AU172" s="19" t="s">
        <v>83</v>
      </c>
    </row>
    <row r="173" s="2" customFormat="1">
      <c r="A173" s="40"/>
      <c r="B173" s="41"/>
      <c r="C173" s="42"/>
      <c r="D173" s="219" t="s">
        <v>196</v>
      </c>
      <c r="E173" s="42"/>
      <c r="F173" s="258" t="s">
        <v>253</v>
      </c>
      <c r="G173" s="42"/>
      <c r="H173" s="42"/>
      <c r="I173" s="221"/>
      <c r="J173" s="42"/>
      <c r="K173" s="42"/>
      <c r="L173" s="46"/>
      <c r="M173" s="222"/>
      <c r="N173" s="223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196</v>
      </c>
      <c r="AU173" s="19" t="s">
        <v>83</v>
      </c>
    </row>
    <row r="174" s="2" customFormat="1" ht="49.05" customHeight="1">
      <c r="A174" s="40"/>
      <c r="B174" s="41"/>
      <c r="C174" s="206" t="s">
        <v>254</v>
      </c>
      <c r="D174" s="206" t="s">
        <v>116</v>
      </c>
      <c r="E174" s="207" t="s">
        <v>255</v>
      </c>
      <c r="F174" s="208" t="s">
        <v>256</v>
      </c>
      <c r="G174" s="209" t="s">
        <v>257</v>
      </c>
      <c r="H174" s="210">
        <v>63</v>
      </c>
      <c r="I174" s="211"/>
      <c r="J174" s="212">
        <f>ROUND(I174*H174,2)</f>
        <v>0</v>
      </c>
      <c r="K174" s="208" t="s">
        <v>120</v>
      </c>
      <c r="L174" s="46"/>
      <c r="M174" s="213" t="s">
        <v>19</v>
      </c>
      <c r="N174" s="214" t="s">
        <v>44</v>
      </c>
      <c r="O174" s="86"/>
      <c r="P174" s="215">
        <f>O174*H174</f>
        <v>0</v>
      </c>
      <c r="Q174" s="215">
        <v>0</v>
      </c>
      <c r="R174" s="215">
        <f>Q174*H174</f>
        <v>0</v>
      </c>
      <c r="S174" s="215">
        <v>0.20499999999999999</v>
      </c>
      <c r="T174" s="216">
        <f>S174*H174</f>
        <v>12.914999999999999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121</v>
      </c>
      <c r="AT174" s="217" t="s">
        <v>116</v>
      </c>
      <c r="AU174" s="217" t="s">
        <v>83</v>
      </c>
      <c r="AY174" s="19" t="s">
        <v>114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81</v>
      </c>
      <c r="BK174" s="218">
        <f>ROUND(I174*H174,2)</f>
        <v>0</v>
      </c>
      <c r="BL174" s="19" t="s">
        <v>121</v>
      </c>
      <c r="BM174" s="217" t="s">
        <v>258</v>
      </c>
    </row>
    <row r="175" s="2" customFormat="1">
      <c r="A175" s="40"/>
      <c r="B175" s="41"/>
      <c r="C175" s="42"/>
      <c r="D175" s="219" t="s">
        <v>123</v>
      </c>
      <c r="E175" s="42"/>
      <c r="F175" s="220" t="s">
        <v>256</v>
      </c>
      <c r="G175" s="42"/>
      <c r="H175" s="42"/>
      <c r="I175" s="221"/>
      <c r="J175" s="42"/>
      <c r="K175" s="42"/>
      <c r="L175" s="46"/>
      <c r="M175" s="222"/>
      <c r="N175" s="223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123</v>
      </c>
      <c r="AU175" s="19" t="s">
        <v>83</v>
      </c>
    </row>
    <row r="176" s="2" customFormat="1">
      <c r="A176" s="40"/>
      <c r="B176" s="41"/>
      <c r="C176" s="42"/>
      <c r="D176" s="224" t="s">
        <v>124</v>
      </c>
      <c r="E176" s="42"/>
      <c r="F176" s="225" t="s">
        <v>259</v>
      </c>
      <c r="G176" s="42"/>
      <c r="H176" s="42"/>
      <c r="I176" s="221"/>
      <c r="J176" s="42"/>
      <c r="K176" s="42"/>
      <c r="L176" s="46"/>
      <c r="M176" s="222"/>
      <c r="N176" s="223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124</v>
      </c>
      <c r="AU176" s="19" t="s">
        <v>83</v>
      </c>
    </row>
    <row r="177" s="2" customFormat="1" ht="55.5" customHeight="1">
      <c r="A177" s="40"/>
      <c r="B177" s="41"/>
      <c r="C177" s="206" t="s">
        <v>260</v>
      </c>
      <c r="D177" s="206" t="s">
        <v>116</v>
      </c>
      <c r="E177" s="207" t="s">
        <v>261</v>
      </c>
      <c r="F177" s="208" t="s">
        <v>262</v>
      </c>
      <c r="G177" s="209" t="s">
        <v>119</v>
      </c>
      <c r="H177" s="210">
        <v>50</v>
      </c>
      <c r="I177" s="211"/>
      <c r="J177" s="212">
        <f>ROUND(I177*H177,2)</f>
        <v>0</v>
      </c>
      <c r="K177" s="208" t="s">
        <v>120</v>
      </c>
      <c r="L177" s="46"/>
      <c r="M177" s="213" t="s">
        <v>19</v>
      </c>
      <c r="N177" s="214" t="s">
        <v>44</v>
      </c>
      <c r="O177" s="86"/>
      <c r="P177" s="215">
        <f>O177*H177</f>
        <v>0</v>
      </c>
      <c r="Q177" s="215">
        <v>0</v>
      </c>
      <c r="R177" s="215">
        <f>Q177*H177</f>
        <v>0</v>
      </c>
      <c r="S177" s="215">
        <v>0.63</v>
      </c>
      <c r="T177" s="216">
        <f>S177*H177</f>
        <v>31.5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121</v>
      </c>
      <c r="AT177" s="217" t="s">
        <v>116</v>
      </c>
      <c r="AU177" s="217" t="s">
        <v>83</v>
      </c>
      <c r="AY177" s="19" t="s">
        <v>114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81</v>
      </c>
      <c r="BK177" s="218">
        <f>ROUND(I177*H177,2)</f>
        <v>0</v>
      </c>
      <c r="BL177" s="19" t="s">
        <v>121</v>
      </c>
      <c r="BM177" s="217" t="s">
        <v>263</v>
      </c>
    </row>
    <row r="178" s="2" customFormat="1">
      <c r="A178" s="40"/>
      <c r="B178" s="41"/>
      <c r="C178" s="42"/>
      <c r="D178" s="219" t="s">
        <v>123</v>
      </c>
      <c r="E178" s="42"/>
      <c r="F178" s="220" t="s">
        <v>262</v>
      </c>
      <c r="G178" s="42"/>
      <c r="H178" s="42"/>
      <c r="I178" s="221"/>
      <c r="J178" s="42"/>
      <c r="K178" s="42"/>
      <c r="L178" s="46"/>
      <c r="M178" s="222"/>
      <c r="N178" s="223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123</v>
      </c>
      <c r="AU178" s="19" t="s">
        <v>83</v>
      </c>
    </row>
    <row r="179" s="2" customFormat="1">
      <c r="A179" s="40"/>
      <c r="B179" s="41"/>
      <c r="C179" s="42"/>
      <c r="D179" s="224" t="s">
        <v>124</v>
      </c>
      <c r="E179" s="42"/>
      <c r="F179" s="225" t="s">
        <v>264</v>
      </c>
      <c r="G179" s="42"/>
      <c r="H179" s="42"/>
      <c r="I179" s="221"/>
      <c r="J179" s="42"/>
      <c r="K179" s="42"/>
      <c r="L179" s="46"/>
      <c r="M179" s="222"/>
      <c r="N179" s="223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124</v>
      </c>
      <c r="AU179" s="19" t="s">
        <v>83</v>
      </c>
    </row>
    <row r="180" s="2" customFormat="1">
      <c r="A180" s="40"/>
      <c r="B180" s="41"/>
      <c r="C180" s="42"/>
      <c r="D180" s="219" t="s">
        <v>196</v>
      </c>
      <c r="E180" s="42"/>
      <c r="F180" s="258" t="s">
        <v>265</v>
      </c>
      <c r="G180" s="42"/>
      <c r="H180" s="42"/>
      <c r="I180" s="221"/>
      <c r="J180" s="42"/>
      <c r="K180" s="42"/>
      <c r="L180" s="46"/>
      <c r="M180" s="222"/>
      <c r="N180" s="223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196</v>
      </c>
      <c r="AU180" s="19" t="s">
        <v>83</v>
      </c>
    </row>
    <row r="181" s="2" customFormat="1" ht="44.25" customHeight="1">
      <c r="A181" s="40"/>
      <c r="B181" s="41"/>
      <c r="C181" s="206" t="s">
        <v>266</v>
      </c>
      <c r="D181" s="206" t="s">
        <v>116</v>
      </c>
      <c r="E181" s="207" t="s">
        <v>267</v>
      </c>
      <c r="F181" s="208" t="s">
        <v>268</v>
      </c>
      <c r="G181" s="209" t="s">
        <v>194</v>
      </c>
      <c r="H181" s="210">
        <v>55.200000000000003</v>
      </c>
      <c r="I181" s="211"/>
      <c r="J181" s="212">
        <f>ROUND(I181*H181,2)</f>
        <v>0</v>
      </c>
      <c r="K181" s="208" t="s">
        <v>120</v>
      </c>
      <c r="L181" s="46"/>
      <c r="M181" s="213" t="s">
        <v>19</v>
      </c>
      <c r="N181" s="214" t="s">
        <v>44</v>
      </c>
      <c r="O181" s="86"/>
      <c r="P181" s="215">
        <f>O181*H181</f>
        <v>0</v>
      </c>
      <c r="Q181" s="215">
        <v>0</v>
      </c>
      <c r="R181" s="215">
        <f>Q181*H181</f>
        <v>0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121</v>
      </c>
      <c r="AT181" s="217" t="s">
        <v>116</v>
      </c>
      <c r="AU181" s="217" t="s">
        <v>83</v>
      </c>
      <c r="AY181" s="19" t="s">
        <v>114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81</v>
      </c>
      <c r="BK181" s="218">
        <f>ROUND(I181*H181,2)</f>
        <v>0</v>
      </c>
      <c r="BL181" s="19" t="s">
        <v>121</v>
      </c>
      <c r="BM181" s="217" t="s">
        <v>269</v>
      </c>
    </row>
    <row r="182" s="2" customFormat="1">
      <c r="A182" s="40"/>
      <c r="B182" s="41"/>
      <c r="C182" s="42"/>
      <c r="D182" s="219" t="s">
        <v>123</v>
      </c>
      <c r="E182" s="42"/>
      <c r="F182" s="220" t="s">
        <v>268</v>
      </c>
      <c r="G182" s="42"/>
      <c r="H182" s="42"/>
      <c r="I182" s="221"/>
      <c r="J182" s="42"/>
      <c r="K182" s="42"/>
      <c r="L182" s="46"/>
      <c r="M182" s="222"/>
      <c r="N182" s="223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123</v>
      </c>
      <c r="AU182" s="19" t="s">
        <v>83</v>
      </c>
    </row>
    <row r="183" s="2" customFormat="1">
      <c r="A183" s="40"/>
      <c r="B183" s="41"/>
      <c r="C183" s="42"/>
      <c r="D183" s="224" t="s">
        <v>124</v>
      </c>
      <c r="E183" s="42"/>
      <c r="F183" s="225" t="s">
        <v>270</v>
      </c>
      <c r="G183" s="42"/>
      <c r="H183" s="42"/>
      <c r="I183" s="221"/>
      <c r="J183" s="42"/>
      <c r="K183" s="42"/>
      <c r="L183" s="46"/>
      <c r="M183" s="222"/>
      <c r="N183" s="223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124</v>
      </c>
      <c r="AU183" s="19" t="s">
        <v>83</v>
      </c>
    </row>
    <row r="184" s="15" customFormat="1">
      <c r="A184" s="15"/>
      <c r="B184" s="259"/>
      <c r="C184" s="260"/>
      <c r="D184" s="219" t="s">
        <v>160</v>
      </c>
      <c r="E184" s="261" t="s">
        <v>19</v>
      </c>
      <c r="F184" s="262" t="s">
        <v>271</v>
      </c>
      <c r="G184" s="260"/>
      <c r="H184" s="261" t="s">
        <v>19</v>
      </c>
      <c r="I184" s="263"/>
      <c r="J184" s="260"/>
      <c r="K184" s="260"/>
      <c r="L184" s="264"/>
      <c r="M184" s="265"/>
      <c r="N184" s="266"/>
      <c r="O184" s="266"/>
      <c r="P184" s="266"/>
      <c r="Q184" s="266"/>
      <c r="R184" s="266"/>
      <c r="S184" s="266"/>
      <c r="T184" s="267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68" t="s">
        <v>160</v>
      </c>
      <c r="AU184" s="268" t="s">
        <v>83</v>
      </c>
      <c r="AV184" s="15" t="s">
        <v>81</v>
      </c>
      <c r="AW184" s="15" t="s">
        <v>32</v>
      </c>
      <c r="AX184" s="15" t="s">
        <v>73</v>
      </c>
      <c r="AY184" s="268" t="s">
        <v>114</v>
      </c>
    </row>
    <row r="185" s="13" customFormat="1">
      <c r="A185" s="13"/>
      <c r="B185" s="226"/>
      <c r="C185" s="227"/>
      <c r="D185" s="219" t="s">
        <v>160</v>
      </c>
      <c r="E185" s="228" t="s">
        <v>19</v>
      </c>
      <c r="F185" s="229" t="s">
        <v>272</v>
      </c>
      <c r="G185" s="227"/>
      <c r="H185" s="230">
        <v>33.600000000000001</v>
      </c>
      <c r="I185" s="231"/>
      <c r="J185" s="227"/>
      <c r="K185" s="227"/>
      <c r="L185" s="232"/>
      <c r="M185" s="233"/>
      <c r="N185" s="234"/>
      <c r="O185" s="234"/>
      <c r="P185" s="234"/>
      <c r="Q185" s="234"/>
      <c r="R185" s="234"/>
      <c r="S185" s="234"/>
      <c r="T185" s="235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6" t="s">
        <v>160</v>
      </c>
      <c r="AU185" s="236" t="s">
        <v>83</v>
      </c>
      <c r="AV185" s="13" t="s">
        <v>83</v>
      </c>
      <c r="AW185" s="13" t="s">
        <v>32</v>
      </c>
      <c r="AX185" s="13" t="s">
        <v>73</v>
      </c>
      <c r="AY185" s="236" t="s">
        <v>114</v>
      </c>
    </row>
    <row r="186" s="15" customFormat="1">
      <c r="A186" s="15"/>
      <c r="B186" s="259"/>
      <c r="C186" s="260"/>
      <c r="D186" s="219" t="s">
        <v>160</v>
      </c>
      <c r="E186" s="261" t="s">
        <v>19</v>
      </c>
      <c r="F186" s="262" t="s">
        <v>273</v>
      </c>
      <c r="G186" s="260"/>
      <c r="H186" s="261" t="s">
        <v>19</v>
      </c>
      <c r="I186" s="263"/>
      <c r="J186" s="260"/>
      <c r="K186" s="260"/>
      <c r="L186" s="264"/>
      <c r="M186" s="265"/>
      <c r="N186" s="266"/>
      <c r="O186" s="266"/>
      <c r="P186" s="266"/>
      <c r="Q186" s="266"/>
      <c r="R186" s="266"/>
      <c r="S186" s="266"/>
      <c r="T186" s="267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68" t="s">
        <v>160</v>
      </c>
      <c r="AU186" s="268" t="s">
        <v>83</v>
      </c>
      <c r="AV186" s="15" t="s">
        <v>81</v>
      </c>
      <c r="AW186" s="15" t="s">
        <v>32</v>
      </c>
      <c r="AX186" s="15" t="s">
        <v>73</v>
      </c>
      <c r="AY186" s="268" t="s">
        <v>114</v>
      </c>
    </row>
    <row r="187" s="13" customFormat="1">
      <c r="A187" s="13"/>
      <c r="B187" s="226"/>
      <c r="C187" s="227"/>
      <c r="D187" s="219" t="s">
        <v>160</v>
      </c>
      <c r="E187" s="228" t="s">
        <v>19</v>
      </c>
      <c r="F187" s="229" t="s">
        <v>274</v>
      </c>
      <c r="G187" s="227"/>
      <c r="H187" s="230">
        <v>1.6000000000000001</v>
      </c>
      <c r="I187" s="231"/>
      <c r="J187" s="227"/>
      <c r="K187" s="227"/>
      <c r="L187" s="232"/>
      <c r="M187" s="233"/>
      <c r="N187" s="234"/>
      <c r="O187" s="234"/>
      <c r="P187" s="234"/>
      <c r="Q187" s="234"/>
      <c r="R187" s="234"/>
      <c r="S187" s="234"/>
      <c r="T187" s="23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6" t="s">
        <v>160</v>
      </c>
      <c r="AU187" s="236" t="s">
        <v>83</v>
      </c>
      <c r="AV187" s="13" t="s">
        <v>83</v>
      </c>
      <c r="AW187" s="13" t="s">
        <v>32</v>
      </c>
      <c r="AX187" s="13" t="s">
        <v>73</v>
      </c>
      <c r="AY187" s="236" t="s">
        <v>114</v>
      </c>
    </row>
    <row r="188" s="15" customFormat="1">
      <c r="A188" s="15"/>
      <c r="B188" s="259"/>
      <c r="C188" s="260"/>
      <c r="D188" s="219" t="s">
        <v>160</v>
      </c>
      <c r="E188" s="261" t="s">
        <v>19</v>
      </c>
      <c r="F188" s="262" t="s">
        <v>275</v>
      </c>
      <c r="G188" s="260"/>
      <c r="H188" s="261" t="s">
        <v>19</v>
      </c>
      <c r="I188" s="263"/>
      <c r="J188" s="260"/>
      <c r="K188" s="260"/>
      <c r="L188" s="264"/>
      <c r="M188" s="265"/>
      <c r="N188" s="266"/>
      <c r="O188" s="266"/>
      <c r="P188" s="266"/>
      <c r="Q188" s="266"/>
      <c r="R188" s="266"/>
      <c r="S188" s="266"/>
      <c r="T188" s="267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68" t="s">
        <v>160</v>
      </c>
      <c r="AU188" s="268" t="s">
        <v>83</v>
      </c>
      <c r="AV188" s="15" t="s">
        <v>81</v>
      </c>
      <c r="AW188" s="15" t="s">
        <v>32</v>
      </c>
      <c r="AX188" s="15" t="s">
        <v>73</v>
      </c>
      <c r="AY188" s="268" t="s">
        <v>114</v>
      </c>
    </row>
    <row r="189" s="13" customFormat="1">
      <c r="A189" s="13"/>
      <c r="B189" s="226"/>
      <c r="C189" s="227"/>
      <c r="D189" s="219" t="s">
        <v>160</v>
      </c>
      <c r="E189" s="228" t="s">
        <v>19</v>
      </c>
      <c r="F189" s="229" t="s">
        <v>276</v>
      </c>
      <c r="G189" s="227"/>
      <c r="H189" s="230">
        <v>20</v>
      </c>
      <c r="I189" s="231"/>
      <c r="J189" s="227"/>
      <c r="K189" s="227"/>
      <c r="L189" s="232"/>
      <c r="M189" s="233"/>
      <c r="N189" s="234"/>
      <c r="O189" s="234"/>
      <c r="P189" s="234"/>
      <c r="Q189" s="234"/>
      <c r="R189" s="234"/>
      <c r="S189" s="234"/>
      <c r="T189" s="23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6" t="s">
        <v>160</v>
      </c>
      <c r="AU189" s="236" t="s">
        <v>83</v>
      </c>
      <c r="AV189" s="13" t="s">
        <v>83</v>
      </c>
      <c r="AW189" s="13" t="s">
        <v>32</v>
      </c>
      <c r="AX189" s="13" t="s">
        <v>73</v>
      </c>
      <c r="AY189" s="236" t="s">
        <v>114</v>
      </c>
    </row>
    <row r="190" s="14" customFormat="1">
      <c r="A190" s="14"/>
      <c r="B190" s="237"/>
      <c r="C190" s="238"/>
      <c r="D190" s="219" t="s">
        <v>160</v>
      </c>
      <c r="E190" s="239" t="s">
        <v>19</v>
      </c>
      <c r="F190" s="240" t="s">
        <v>162</v>
      </c>
      <c r="G190" s="238"/>
      <c r="H190" s="241">
        <v>55.200000000000003</v>
      </c>
      <c r="I190" s="242"/>
      <c r="J190" s="238"/>
      <c r="K190" s="238"/>
      <c r="L190" s="243"/>
      <c r="M190" s="244"/>
      <c r="N190" s="245"/>
      <c r="O190" s="245"/>
      <c r="P190" s="245"/>
      <c r="Q190" s="245"/>
      <c r="R190" s="245"/>
      <c r="S190" s="245"/>
      <c r="T190" s="246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7" t="s">
        <v>160</v>
      </c>
      <c r="AU190" s="247" t="s">
        <v>83</v>
      </c>
      <c r="AV190" s="14" t="s">
        <v>121</v>
      </c>
      <c r="AW190" s="14" t="s">
        <v>32</v>
      </c>
      <c r="AX190" s="14" t="s">
        <v>81</v>
      </c>
      <c r="AY190" s="247" t="s">
        <v>114</v>
      </c>
    </row>
    <row r="191" s="2" customFormat="1" ht="24.15" customHeight="1">
      <c r="A191" s="40"/>
      <c r="B191" s="41"/>
      <c r="C191" s="206" t="s">
        <v>277</v>
      </c>
      <c r="D191" s="206" t="s">
        <v>116</v>
      </c>
      <c r="E191" s="207" t="s">
        <v>278</v>
      </c>
      <c r="F191" s="208" t="s">
        <v>279</v>
      </c>
      <c r="G191" s="209" t="s">
        <v>119</v>
      </c>
      <c r="H191" s="210">
        <v>217</v>
      </c>
      <c r="I191" s="211"/>
      <c r="J191" s="212">
        <f>ROUND(I191*H191,2)</f>
        <v>0</v>
      </c>
      <c r="K191" s="208" t="s">
        <v>19</v>
      </c>
      <c r="L191" s="46"/>
      <c r="M191" s="213" t="s">
        <v>19</v>
      </c>
      <c r="N191" s="214" t="s">
        <v>44</v>
      </c>
      <c r="O191" s="86"/>
      <c r="P191" s="215">
        <f>O191*H191</f>
        <v>0</v>
      </c>
      <c r="Q191" s="215">
        <v>0</v>
      </c>
      <c r="R191" s="215">
        <f>Q191*H191</f>
        <v>0</v>
      </c>
      <c r="S191" s="215">
        <v>0</v>
      </c>
      <c r="T191" s="216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7" t="s">
        <v>121</v>
      </c>
      <c r="AT191" s="217" t="s">
        <v>116</v>
      </c>
      <c r="AU191" s="217" t="s">
        <v>83</v>
      </c>
      <c r="AY191" s="19" t="s">
        <v>114</v>
      </c>
      <c r="BE191" s="218">
        <f>IF(N191="základní",J191,0)</f>
        <v>0</v>
      </c>
      <c r="BF191" s="218">
        <f>IF(N191="snížená",J191,0)</f>
        <v>0</v>
      </c>
      <c r="BG191" s="218">
        <f>IF(N191="zákl. přenesená",J191,0)</f>
        <v>0</v>
      </c>
      <c r="BH191" s="218">
        <f>IF(N191="sníž. přenesená",J191,0)</f>
        <v>0</v>
      </c>
      <c r="BI191" s="218">
        <f>IF(N191="nulová",J191,0)</f>
        <v>0</v>
      </c>
      <c r="BJ191" s="19" t="s">
        <v>81</v>
      </c>
      <c r="BK191" s="218">
        <f>ROUND(I191*H191,2)</f>
        <v>0</v>
      </c>
      <c r="BL191" s="19" t="s">
        <v>121</v>
      </c>
      <c r="BM191" s="217" t="s">
        <v>280</v>
      </c>
    </row>
    <row r="192" s="2" customFormat="1">
      <c r="A192" s="40"/>
      <c r="B192" s="41"/>
      <c r="C192" s="42"/>
      <c r="D192" s="219" t="s">
        <v>123</v>
      </c>
      <c r="E192" s="42"/>
      <c r="F192" s="220" t="s">
        <v>279</v>
      </c>
      <c r="G192" s="42"/>
      <c r="H192" s="42"/>
      <c r="I192" s="221"/>
      <c r="J192" s="42"/>
      <c r="K192" s="42"/>
      <c r="L192" s="46"/>
      <c r="M192" s="222"/>
      <c r="N192" s="223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123</v>
      </c>
      <c r="AU192" s="19" t="s">
        <v>83</v>
      </c>
    </row>
    <row r="193" s="2" customFormat="1">
      <c r="A193" s="40"/>
      <c r="B193" s="41"/>
      <c r="C193" s="42"/>
      <c r="D193" s="219" t="s">
        <v>196</v>
      </c>
      <c r="E193" s="42"/>
      <c r="F193" s="258" t="s">
        <v>281</v>
      </c>
      <c r="G193" s="42"/>
      <c r="H193" s="42"/>
      <c r="I193" s="221"/>
      <c r="J193" s="42"/>
      <c r="K193" s="42"/>
      <c r="L193" s="46"/>
      <c r="M193" s="222"/>
      <c r="N193" s="223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196</v>
      </c>
      <c r="AU193" s="19" t="s">
        <v>83</v>
      </c>
    </row>
    <row r="194" s="2" customFormat="1" ht="44.25" customHeight="1">
      <c r="A194" s="40"/>
      <c r="B194" s="41"/>
      <c r="C194" s="206" t="s">
        <v>282</v>
      </c>
      <c r="D194" s="206" t="s">
        <v>116</v>
      </c>
      <c r="E194" s="207" t="s">
        <v>243</v>
      </c>
      <c r="F194" s="208" t="s">
        <v>244</v>
      </c>
      <c r="G194" s="209" t="s">
        <v>194</v>
      </c>
      <c r="H194" s="210">
        <v>78.120000000000005</v>
      </c>
      <c r="I194" s="211"/>
      <c r="J194" s="212">
        <f>ROUND(I194*H194,2)</f>
        <v>0</v>
      </c>
      <c r="K194" s="208" t="s">
        <v>120</v>
      </c>
      <c r="L194" s="46"/>
      <c r="M194" s="213" t="s">
        <v>19</v>
      </c>
      <c r="N194" s="214" t="s">
        <v>44</v>
      </c>
      <c r="O194" s="86"/>
      <c r="P194" s="215">
        <f>O194*H194</f>
        <v>0</v>
      </c>
      <c r="Q194" s="215">
        <v>0</v>
      </c>
      <c r="R194" s="215">
        <f>Q194*H194</f>
        <v>0</v>
      </c>
      <c r="S194" s="215">
        <v>0</v>
      </c>
      <c r="T194" s="216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7" t="s">
        <v>121</v>
      </c>
      <c r="AT194" s="217" t="s">
        <v>116</v>
      </c>
      <c r="AU194" s="217" t="s">
        <v>83</v>
      </c>
      <c r="AY194" s="19" t="s">
        <v>114</v>
      </c>
      <c r="BE194" s="218">
        <f>IF(N194="základní",J194,0)</f>
        <v>0</v>
      </c>
      <c r="BF194" s="218">
        <f>IF(N194="snížená",J194,0)</f>
        <v>0</v>
      </c>
      <c r="BG194" s="218">
        <f>IF(N194="zákl. přenesená",J194,0)</f>
        <v>0</v>
      </c>
      <c r="BH194" s="218">
        <f>IF(N194="sníž. přenesená",J194,0)</f>
        <v>0</v>
      </c>
      <c r="BI194" s="218">
        <f>IF(N194="nulová",J194,0)</f>
        <v>0</v>
      </c>
      <c r="BJ194" s="19" t="s">
        <v>81</v>
      </c>
      <c r="BK194" s="218">
        <f>ROUND(I194*H194,2)</f>
        <v>0</v>
      </c>
      <c r="BL194" s="19" t="s">
        <v>121</v>
      </c>
      <c r="BM194" s="217" t="s">
        <v>283</v>
      </c>
    </row>
    <row r="195" s="2" customFormat="1">
      <c r="A195" s="40"/>
      <c r="B195" s="41"/>
      <c r="C195" s="42"/>
      <c r="D195" s="219" t="s">
        <v>123</v>
      </c>
      <c r="E195" s="42"/>
      <c r="F195" s="220" t="s">
        <v>244</v>
      </c>
      <c r="G195" s="42"/>
      <c r="H195" s="42"/>
      <c r="I195" s="221"/>
      <c r="J195" s="42"/>
      <c r="K195" s="42"/>
      <c r="L195" s="46"/>
      <c r="M195" s="222"/>
      <c r="N195" s="223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123</v>
      </c>
      <c r="AU195" s="19" t="s">
        <v>83</v>
      </c>
    </row>
    <row r="196" s="2" customFormat="1">
      <c r="A196" s="40"/>
      <c r="B196" s="41"/>
      <c r="C196" s="42"/>
      <c r="D196" s="224" t="s">
        <v>124</v>
      </c>
      <c r="E196" s="42"/>
      <c r="F196" s="225" t="s">
        <v>246</v>
      </c>
      <c r="G196" s="42"/>
      <c r="H196" s="42"/>
      <c r="I196" s="221"/>
      <c r="J196" s="42"/>
      <c r="K196" s="42"/>
      <c r="L196" s="46"/>
      <c r="M196" s="222"/>
      <c r="N196" s="223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124</v>
      </c>
      <c r="AU196" s="19" t="s">
        <v>83</v>
      </c>
    </row>
    <row r="197" s="2" customFormat="1">
      <c r="A197" s="40"/>
      <c r="B197" s="41"/>
      <c r="C197" s="42"/>
      <c r="D197" s="219" t="s">
        <v>196</v>
      </c>
      <c r="E197" s="42"/>
      <c r="F197" s="258" t="s">
        <v>284</v>
      </c>
      <c r="G197" s="42"/>
      <c r="H197" s="42"/>
      <c r="I197" s="221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196</v>
      </c>
      <c r="AU197" s="19" t="s">
        <v>83</v>
      </c>
    </row>
    <row r="198" s="13" customFormat="1">
      <c r="A198" s="13"/>
      <c r="B198" s="226"/>
      <c r="C198" s="227"/>
      <c r="D198" s="219" t="s">
        <v>160</v>
      </c>
      <c r="E198" s="228" t="s">
        <v>19</v>
      </c>
      <c r="F198" s="229" t="s">
        <v>285</v>
      </c>
      <c r="G198" s="227"/>
      <c r="H198" s="230">
        <v>78.120000000000005</v>
      </c>
      <c r="I198" s="231"/>
      <c r="J198" s="227"/>
      <c r="K198" s="227"/>
      <c r="L198" s="232"/>
      <c r="M198" s="233"/>
      <c r="N198" s="234"/>
      <c r="O198" s="234"/>
      <c r="P198" s="234"/>
      <c r="Q198" s="234"/>
      <c r="R198" s="234"/>
      <c r="S198" s="234"/>
      <c r="T198" s="23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6" t="s">
        <v>160</v>
      </c>
      <c r="AU198" s="236" t="s">
        <v>83</v>
      </c>
      <c r="AV198" s="13" t="s">
        <v>83</v>
      </c>
      <c r="AW198" s="13" t="s">
        <v>32</v>
      </c>
      <c r="AX198" s="13" t="s">
        <v>73</v>
      </c>
      <c r="AY198" s="236" t="s">
        <v>114</v>
      </c>
    </row>
    <row r="199" s="14" customFormat="1">
      <c r="A199" s="14"/>
      <c r="B199" s="237"/>
      <c r="C199" s="238"/>
      <c r="D199" s="219" t="s">
        <v>160</v>
      </c>
      <c r="E199" s="239" t="s">
        <v>19</v>
      </c>
      <c r="F199" s="240" t="s">
        <v>162</v>
      </c>
      <c r="G199" s="238"/>
      <c r="H199" s="241">
        <v>78.120000000000005</v>
      </c>
      <c r="I199" s="242"/>
      <c r="J199" s="238"/>
      <c r="K199" s="238"/>
      <c r="L199" s="243"/>
      <c r="M199" s="244"/>
      <c r="N199" s="245"/>
      <c r="O199" s="245"/>
      <c r="P199" s="245"/>
      <c r="Q199" s="245"/>
      <c r="R199" s="245"/>
      <c r="S199" s="245"/>
      <c r="T199" s="246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7" t="s">
        <v>160</v>
      </c>
      <c r="AU199" s="247" t="s">
        <v>83</v>
      </c>
      <c r="AV199" s="14" t="s">
        <v>121</v>
      </c>
      <c r="AW199" s="14" t="s">
        <v>32</v>
      </c>
      <c r="AX199" s="14" t="s">
        <v>81</v>
      </c>
      <c r="AY199" s="247" t="s">
        <v>114</v>
      </c>
    </row>
    <row r="200" s="2" customFormat="1" ht="37.8" customHeight="1">
      <c r="A200" s="40"/>
      <c r="B200" s="41"/>
      <c r="C200" s="206" t="s">
        <v>286</v>
      </c>
      <c r="D200" s="206" t="s">
        <v>116</v>
      </c>
      <c r="E200" s="207" t="s">
        <v>287</v>
      </c>
      <c r="F200" s="208" t="s">
        <v>288</v>
      </c>
      <c r="G200" s="209" t="s">
        <v>194</v>
      </c>
      <c r="H200" s="210">
        <v>375.36000000000001</v>
      </c>
      <c r="I200" s="211"/>
      <c r="J200" s="212">
        <f>ROUND(I200*H200,2)</f>
        <v>0</v>
      </c>
      <c r="K200" s="208" t="s">
        <v>120</v>
      </c>
      <c r="L200" s="46"/>
      <c r="M200" s="213" t="s">
        <v>19</v>
      </c>
      <c r="N200" s="214" t="s">
        <v>44</v>
      </c>
      <c r="O200" s="86"/>
      <c r="P200" s="215">
        <f>O200*H200</f>
        <v>0</v>
      </c>
      <c r="Q200" s="215">
        <v>0</v>
      </c>
      <c r="R200" s="215">
        <f>Q200*H200</f>
        <v>0</v>
      </c>
      <c r="S200" s="215">
        <v>0</v>
      </c>
      <c r="T200" s="216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17" t="s">
        <v>121</v>
      </c>
      <c r="AT200" s="217" t="s">
        <v>116</v>
      </c>
      <c r="AU200" s="217" t="s">
        <v>83</v>
      </c>
      <c r="AY200" s="19" t="s">
        <v>114</v>
      </c>
      <c r="BE200" s="218">
        <f>IF(N200="základní",J200,0)</f>
        <v>0</v>
      </c>
      <c r="BF200" s="218">
        <f>IF(N200="snížená",J200,0)</f>
        <v>0</v>
      </c>
      <c r="BG200" s="218">
        <f>IF(N200="zákl. přenesená",J200,0)</f>
        <v>0</v>
      </c>
      <c r="BH200" s="218">
        <f>IF(N200="sníž. přenesená",J200,0)</f>
        <v>0</v>
      </c>
      <c r="BI200" s="218">
        <f>IF(N200="nulová",J200,0)</f>
        <v>0</v>
      </c>
      <c r="BJ200" s="19" t="s">
        <v>81</v>
      </c>
      <c r="BK200" s="218">
        <f>ROUND(I200*H200,2)</f>
        <v>0</v>
      </c>
      <c r="BL200" s="19" t="s">
        <v>121</v>
      </c>
      <c r="BM200" s="217" t="s">
        <v>289</v>
      </c>
    </row>
    <row r="201" s="2" customFormat="1">
      <c r="A201" s="40"/>
      <c r="B201" s="41"/>
      <c r="C201" s="42"/>
      <c r="D201" s="219" t="s">
        <v>123</v>
      </c>
      <c r="E201" s="42"/>
      <c r="F201" s="220" t="s">
        <v>288</v>
      </c>
      <c r="G201" s="42"/>
      <c r="H201" s="42"/>
      <c r="I201" s="221"/>
      <c r="J201" s="42"/>
      <c r="K201" s="42"/>
      <c r="L201" s="46"/>
      <c r="M201" s="222"/>
      <c r="N201" s="223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123</v>
      </c>
      <c r="AU201" s="19" t="s">
        <v>83</v>
      </c>
    </row>
    <row r="202" s="2" customFormat="1">
      <c r="A202" s="40"/>
      <c r="B202" s="41"/>
      <c r="C202" s="42"/>
      <c r="D202" s="224" t="s">
        <v>124</v>
      </c>
      <c r="E202" s="42"/>
      <c r="F202" s="225" t="s">
        <v>290</v>
      </c>
      <c r="G202" s="42"/>
      <c r="H202" s="42"/>
      <c r="I202" s="221"/>
      <c r="J202" s="42"/>
      <c r="K202" s="42"/>
      <c r="L202" s="46"/>
      <c r="M202" s="222"/>
      <c r="N202" s="223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124</v>
      </c>
      <c r="AU202" s="19" t="s">
        <v>83</v>
      </c>
    </row>
    <row r="203" s="15" customFormat="1">
      <c r="A203" s="15"/>
      <c r="B203" s="259"/>
      <c r="C203" s="260"/>
      <c r="D203" s="219" t="s">
        <v>160</v>
      </c>
      <c r="E203" s="261" t="s">
        <v>19</v>
      </c>
      <c r="F203" s="262" t="s">
        <v>291</v>
      </c>
      <c r="G203" s="260"/>
      <c r="H203" s="261" t="s">
        <v>19</v>
      </c>
      <c r="I203" s="263"/>
      <c r="J203" s="260"/>
      <c r="K203" s="260"/>
      <c r="L203" s="264"/>
      <c r="M203" s="265"/>
      <c r="N203" s="266"/>
      <c r="O203" s="266"/>
      <c r="P203" s="266"/>
      <c r="Q203" s="266"/>
      <c r="R203" s="266"/>
      <c r="S203" s="266"/>
      <c r="T203" s="267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68" t="s">
        <v>160</v>
      </c>
      <c r="AU203" s="268" t="s">
        <v>83</v>
      </c>
      <c r="AV203" s="15" t="s">
        <v>81</v>
      </c>
      <c r="AW203" s="15" t="s">
        <v>32</v>
      </c>
      <c r="AX203" s="15" t="s">
        <v>73</v>
      </c>
      <c r="AY203" s="268" t="s">
        <v>114</v>
      </c>
    </row>
    <row r="204" s="13" customFormat="1">
      <c r="A204" s="13"/>
      <c r="B204" s="226"/>
      <c r="C204" s="227"/>
      <c r="D204" s="219" t="s">
        <v>160</v>
      </c>
      <c r="E204" s="228" t="s">
        <v>19</v>
      </c>
      <c r="F204" s="229" t="s">
        <v>292</v>
      </c>
      <c r="G204" s="227"/>
      <c r="H204" s="230">
        <v>164.63999999999999</v>
      </c>
      <c r="I204" s="231"/>
      <c r="J204" s="227"/>
      <c r="K204" s="227"/>
      <c r="L204" s="232"/>
      <c r="M204" s="233"/>
      <c r="N204" s="234"/>
      <c r="O204" s="234"/>
      <c r="P204" s="234"/>
      <c r="Q204" s="234"/>
      <c r="R204" s="234"/>
      <c r="S204" s="234"/>
      <c r="T204" s="235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6" t="s">
        <v>160</v>
      </c>
      <c r="AU204" s="236" t="s">
        <v>83</v>
      </c>
      <c r="AV204" s="13" t="s">
        <v>83</v>
      </c>
      <c r="AW204" s="13" t="s">
        <v>32</v>
      </c>
      <c r="AX204" s="13" t="s">
        <v>73</v>
      </c>
      <c r="AY204" s="236" t="s">
        <v>114</v>
      </c>
    </row>
    <row r="205" s="15" customFormat="1">
      <c r="A205" s="15"/>
      <c r="B205" s="259"/>
      <c r="C205" s="260"/>
      <c r="D205" s="219" t="s">
        <v>160</v>
      </c>
      <c r="E205" s="261" t="s">
        <v>19</v>
      </c>
      <c r="F205" s="262" t="s">
        <v>293</v>
      </c>
      <c r="G205" s="260"/>
      <c r="H205" s="261" t="s">
        <v>19</v>
      </c>
      <c r="I205" s="263"/>
      <c r="J205" s="260"/>
      <c r="K205" s="260"/>
      <c r="L205" s="264"/>
      <c r="M205" s="265"/>
      <c r="N205" s="266"/>
      <c r="O205" s="266"/>
      <c r="P205" s="266"/>
      <c r="Q205" s="266"/>
      <c r="R205" s="266"/>
      <c r="S205" s="266"/>
      <c r="T205" s="267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68" t="s">
        <v>160</v>
      </c>
      <c r="AU205" s="268" t="s">
        <v>83</v>
      </c>
      <c r="AV205" s="15" t="s">
        <v>81</v>
      </c>
      <c r="AW205" s="15" t="s">
        <v>32</v>
      </c>
      <c r="AX205" s="15" t="s">
        <v>73</v>
      </c>
      <c r="AY205" s="268" t="s">
        <v>114</v>
      </c>
    </row>
    <row r="206" s="13" customFormat="1">
      <c r="A206" s="13"/>
      <c r="B206" s="226"/>
      <c r="C206" s="227"/>
      <c r="D206" s="219" t="s">
        <v>160</v>
      </c>
      <c r="E206" s="228" t="s">
        <v>19</v>
      </c>
      <c r="F206" s="229" t="s">
        <v>294</v>
      </c>
      <c r="G206" s="227"/>
      <c r="H206" s="230">
        <v>77.400000000000006</v>
      </c>
      <c r="I206" s="231"/>
      <c r="J206" s="227"/>
      <c r="K206" s="227"/>
      <c r="L206" s="232"/>
      <c r="M206" s="233"/>
      <c r="N206" s="234"/>
      <c r="O206" s="234"/>
      <c r="P206" s="234"/>
      <c r="Q206" s="234"/>
      <c r="R206" s="234"/>
      <c r="S206" s="234"/>
      <c r="T206" s="235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6" t="s">
        <v>160</v>
      </c>
      <c r="AU206" s="236" t="s">
        <v>83</v>
      </c>
      <c r="AV206" s="13" t="s">
        <v>83</v>
      </c>
      <c r="AW206" s="13" t="s">
        <v>32</v>
      </c>
      <c r="AX206" s="13" t="s">
        <v>73</v>
      </c>
      <c r="AY206" s="236" t="s">
        <v>114</v>
      </c>
    </row>
    <row r="207" s="15" customFormat="1">
      <c r="A207" s="15"/>
      <c r="B207" s="259"/>
      <c r="C207" s="260"/>
      <c r="D207" s="219" t="s">
        <v>160</v>
      </c>
      <c r="E207" s="261" t="s">
        <v>19</v>
      </c>
      <c r="F207" s="262" t="s">
        <v>295</v>
      </c>
      <c r="G207" s="260"/>
      <c r="H207" s="261" t="s">
        <v>19</v>
      </c>
      <c r="I207" s="263"/>
      <c r="J207" s="260"/>
      <c r="K207" s="260"/>
      <c r="L207" s="264"/>
      <c r="M207" s="265"/>
      <c r="N207" s="266"/>
      <c r="O207" s="266"/>
      <c r="P207" s="266"/>
      <c r="Q207" s="266"/>
      <c r="R207" s="266"/>
      <c r="S207" s="266"/>
      <c r="T207" s="267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68" t="s">
        <v>160</v>
      </c>
      <c r="AU207" s="268" t="s">
        <v>83</v>
      </c>
      <c r="AV207" s="15" t="s">
        <v>81</v>
      </c>
      <c r="AW207" s="15" t="s">
        <v>32</v>
      </c>
      <c r="AX207" s="15" t="s">
        <v>73</v>
      </c>
      <c r="AY207" s="268" t="s">
        <v>114</v>
      </c>
    </row>
    <row r="208" s="13" customFormat="1">
      <c r="A208" s="13"/>
      <c r="B208" s="226"/>
      <c r="C208" s="227"/>
      <c r="D208" s="219" t="s">
        <v>160</v>
      </c>
      <c r="E208" s="228" t="s">
        <v>19</v>
      </c>
      <c r="F208" s="229" t="s">
        <v>296</v>
      </c>
      <c r="G208" s="227"/>
      <c r="H208" s="230">
        <v>55.200000000000003</v>
      </c>
      <c r="I208" s="231"/>
      <c r="J208" s="227"/>
      <c r="K208" s="227"/>
      <c r="L208" s="232"/>
      <c r="M208" s="233"/>
      <c r="N208" s="234"/>
      <c r="O208" s="234"/>
      <c r="P208" s="234"/>
      <c r="Q208" s="234"/>
      <c r="R208" s="234"/>
      <c r="S208" s="234"/>
      <c r="T208" s="235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6" t="s">
        <v>160</v>
      </c>
      <c r="AU208" s="236" t="s">
        <v>83</v>
      </c>
      <c r="AV208" s="13" t="s">
        <v>83</v>
      </c>
      <c r="AW208" s="13" t="s">
        <v>32</v>
      </c>
      <c r="AX208" s="13" t="s">
        <v>73</v>
      </c>
      <c r="AY208" s="236" t="s">
        <v>114</v>
      </c>
    </row>
    <row r="209" s="15" customFormat="1">
      <c r="A209" s="15"/>
      <c r="B209" s="259"/>
      <c r="C209" s="260"/>
      <c r="D209" s="219" t="s">
        <v>160</v>
      </c>
      <c r="E209" s="261" t="s">
        <v>19</v>
      </c>
      <c r="F209" s="262" t="s">
        <v>297</v>
      </c>
      <c r="G209" s="260"/>
      <c r="H209" s="261" t="s">
        <v>19</v>
      </c>
      <c r="I209" s="263"/>
      <c r="J209" s="260"/>
      <c r="K209" s="260"/>
      <c r="L209" s="264"/>
      <c r="M209" s="265"/>
      <c r="N209" s="266"/>
      <c r="O209" s="266"/>
      <c r="P209" s="266"/>
      <c r="Q209" s="266"/>
      <c r="R209" s="266"/>
      <c r="S209" s="266"/>
      <c r="T209" s="267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68" t="s">
        <v>160</v>
      </c>
      <c r="AU209" s="268" t="s">
        <v>83</v>
      </c>
      <c r="AV209" s="15" t="s">
        <v>81</v>
      </c>
      <c r="AW209" s="15" t="s">
        <v>32</v>
      </c>
      <c r="AX209" s="15" t="s">
        <v>73</v>
      </c>
      <c r="AY209" s="268" t="s">
        <v>114</v>
      </c>
    </row>
    <row r="210" s="13" customFormat="1">
      <c r="A210" s="13"/>
      <c r="B210" s="226"/>
      <c r="C210" s="227"/>
      <c r="D210" s="219" t="s">
        <v>160</v>
      </c>
      <c r="E210" s="228" t="s">
        <v>19</v>
      </c>
      <c r="F210" s="229" t="s">
        <v>298</v>
      </c>
      <c r="G210" s="227"/>
      <c r="H210" s="230">
        <v>78.120000000000005</v>
      </c>
      <c r="I210" s="231"/>
      <c r="J210" s="227"/>
      <c r="K210" s="227"/>
      <c r="L210" s="232"/>
      <c r="M210" s="233"/>
      <c r="N210" s="234"/>
      <c r="O210" s="234"/>
      <c r="P210" s="234"/>
      <c r="Q210" s="234"/>
      <c r="R210" s="234"/>
      <c r="S210" s="234"/>
      <c r="T210" s="235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6" t="s">
        <v>160</v>
      </c>
      <c r="AU210" s="236" t="s">
        <v>83</v>
      </c>
      <c r="AV210" s="13" t="s">
        <v>83</v>
      </c>
      <c r="AW210" s="13" t="s">
        <v>32</v>
      </c>
      <c r="AX210" s="13" t="s">
        <v>73</v>
      </c>
      <c r="AY210" s="236" t="s">
        <v>114</v>
      </c>
    </row>
    <row r="211" s="14" customFormat="1">
      <c r="A211" s="14"/>
      <c r="B211" s="237"/>
      <c r="C211" s="238"/>
      <c r="D211" s="219" t="s">
        <v>160</v>
      </c>
      <c r="E211" s="239" t="s">
        <v>19</v>
      </c>
      <c r="F211" s="240" t="s">
        <v>162</v>
      </c>
      <c r="G211" s="238"/>
      <c r="H211" s="241">
        <v>375.36000000000001</v>
      </c>
      <c r="I211" s="242"/>
      <c r="J211" s="238"/>
      <c r="K211" s="238"/>
      <c r="L211" s="243"/>
      <c r="M211" s="244"/>
      <c r="N211" s="245"/>
      <c r="O211" s="245"/>
      <c r="P211" s="245"/>
      <c r="Q211" s="245"/>
      <c r="R211" s="245"/>
      <c r="S211" s="245"/>
      <c r="T211" s="246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7" t="s">
        <v>160</v>
      </c>
      <c r="AU211" s="247" t="s">
        <v>83</v>
      </c>
      <c r="AV211" s="14" t="s">
        <v>121</v>
      </c>
      <c r="AW211" s="14" t="s">
        <v>32</v>
      </c>
      <c r="AX211" s="14" t="s">
        <v>81</v>
      </c>
      <c r="AY211" s="247" t="s">
        <v>114</v>
      </c>
    </row>
    <row r="212" s="12" customFormat="1" ht="22.8" customHeight="1">
      <c r="A212" s="12"/>
      <c r="B212" s="190"/>
      <c r="C212" s="191"/>
      <c r="D212" s="192" t="s">
        <v>72</v>
      </c>
      <c r="E212" s="204" t="s">
        <v>130</v>
      </c>
      <c r="F212" s="204" t="s">
        <v>299</v>
      </c>
      <c r="G212" s="191"/>
      <c r="H212" s="191"/>
      <c r="I212" s="194"/>
      <c r="J212" s="205">
        <f>BK212</f>
        <v>0</v>
      </c>
      <c r="K212" s="191"/>
      <c r="L212" s="196"/>
      <c r="M212" s="197"/>
      <c r="N212" s="198"/>
      <c r="O212" s="198"/>
      <c r="P212" s="199">
        <f>SUM(P213:P230)</f>
        <v>0</v>
      </c>
      <c r="Q212" s="198"/>
      <c r="R212" s="199">
        <f>SUM(R213:R230)</f>
        <v>0</v>
      </c>
      <c r="S212" s="198"/>
      <c r="T212" s="200">
        <f>SUM(T213:T230)</f>
        <v>6.9450000000000003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01" t="s">
        <v>81</v>
      </c>
      <c r="AT212" s="202" t="s">
        <v>72</v>
      </c>
      <c r="AU212" s="202" t="s">
        <v>81</v>
      </c>
      <c r="AY212" s="201" t="s">
        <v>114</v>
      </c>
      <c r="BK212" s="203">
        <f>SUM(BK213:BK230)</f>
        <v>0</v>
      </c>
    </row>
    <row r="213" s="2" customFormat="1" ht="16.5" customHeight="1">
      <c r="A213" s="40"/>
      <c r="B213" s="41"/>
      <c r="C213" s="206" t="s">
        <v>300</v>
      </c>
      <c r="D213" s="206" t="s">
        <v>116</v>
      </c>
      <c r="E213" s="207" t="s">
        <v>301</v>
      </c>
      <c r="F213" s="208" t="s">
        <v>302</v>
      </c>
      <c r="G213" s="209" t="s">
        <v>133</v>
      </c>
      <c r="H213" s="210">
        <v>4</v>
      </c>
      <c r="I213" s="211"/>
      <c r="J213" s="212">
        <f>ROUND(I213*H213,2)</f>
        <v>0</v>
      </c>
      <c r="K213" s="208" t="s">
        <v>120</v>
      </c>
      <c r="L213" s="46"/>
      <c r="M213" s="213" t="s">
        <v>19</v>
      </c>
      <c r="N213" s="214" t="s">
        <v>44</v>
      </c>
      <c r="O213" s="86"/>
      <c r="P213" s="215">
        <f>O213*H213</f>
        <v>0</v>
      </c>
      <c r="Q213" s="215">
        <v>0</v>
      </c>
      <c r="R213" s="215">
        <f>Q213*H213</f>
        <v>0</v>
      </c>
      <c r="S213" s="215">
        <v>0.48199999999999998</v>
      </c>
      <c r="T213" s="216">
        <f>S213*H213</f>
        <v>1.9279999999999999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17" t="s">
        <v>121</v>
      </c>
      <c r="AT213" s="217" t="s">
        <v>116</v>
      </c>
      <c r="AU213" s="217" t="s">
        <v>83</v>
      </c>
      <c r="AY213" s="19" t="s">
        <v>114</v>
      </c>
      <c r="BE213" s="218">
        <f>IF(N213="základní",J213,0)</f>
        <v>0</v>
      </c>
      <c r="BF213" s="218">
        <f>IF(N213="snížená",J213,0)</f>
        <v>0</v>
      </c>
      <c r="BG213" s="218">
        <f>IF(N213="zákl. přenesená",J213,0)</f>
        <v>0</v>
      </c>
      <c r="BH213" s="218">
        <f>IF(N213="sníž. přenesená",J213,0)</f>
        <v>0</v>
      </c>
      <c r="BI213" s="218">
        <f>IF(N213="nulová",J213,0)</f>
        <v>0</v>
      </c>
      <c r="BJ213" s="19" t="s">
        <v>81</v>
      </c>
      <c r="BK213" s="218">
        <f>ROUND(I213*H213,2)</f>
        <v>0</v>
      </c>
      <c r="BL213" s="19" t="s">
        <v>121</v>
      </c>
      <c r="BM213" s="217" t="s">
        <v>303</v>
      </c>
    </row>
    <row r="214" s="2" customFormat="1">
      <c r="A214" s="40"/>
      <c r="B214" s="41"/>
      <c r="C214" s="42"/>
      <c r="D214" s="219" t="s">
        <v>123</v>
      </c>
      <c r="E214" s="42"/>
      <c r="F214" s="220" t="s">
        <v>302</v>
      </c>
      <c r="G214" s="42"/>
      <c r="H214" s="42"/>
      <c r="I214" s="221"/>
      <c r="J214" s="42"/>
      <c r="K214" s="42"/>
      <c r="L214" s="46"/>
      <c r="M214" s="222"/>
      <c r="N214" s="223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123</v>
      </c>
      <c r="AU214" s="19" t="s">
        <v>83</v>
      </c>
    </row>
    <row r="215" s="2" customFormat="1">
      <c r="A215" s="40"/>
      <c r="B215" s="41"/>
      <c r="C215" s="42"/>
      <c r="D215" s="224" t="s">
        <v>124</v>
      </c>
      <c r="E215" s="42"/>
      <c r="F215" s="225" t="s">
        <v>304</v>
      </c>
      <c r="G215" s="42"/>
      <c r="H215" s="42"/>
      <c r="I215" s="221"/>
      <c r="J215" s="42"/>
      <c r="K215" s="42"/>
      <c r="L215" s="46"/>
      <c r="M215" s="222"/>
      <c r="N215" s="223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124</v>
      </c>
      <c r="AU215" s="19" t="s">
        <v>83</v>
      </c>
    </row>
    <row r="216" s="2" customFormat="1">
      <c r="A216" s="40"/>
      <c r="B216" s="41"/>
      <c r="C216" s="42"/>
      <c r="D216" s="219" t="s">
        <v>196</v>
      </c>
      <c r="E216" s="42"/>
      <c r="F216" s="258" t="s">
        <v>305</v>
      </c>
      <c r="G216" s="42"/>
      <c r="H216" s="42"/>
      <c r="I216" s="221"/>
      <c r="J216" s="42"/>
      <c r="K216" s="42"/>
      <c r="L216" s="46"/>
      <c r="M216" s="222"/>
      <c r="N216" s="223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196</v>
      </c>
      <c r="AU216" s="19" t="s">
        <v>83</v>
      </c>
    </row>
    <row r="217" s="2" customFormat="1" ht="21.75" customHeight="1">
      <c r="A217" s="40"/>
      <c r="B217" s="41"/>
      <c r="C217" s="206" t="s">
        <v>306</v>
      </c>
      <c r="D217" s="206" t="s">
        <v>116</v>
      </c>
      <c r="E217" s="207" t="s">
        <v>307</v>
      </c>
      <c r="F217" s="208" t="s">
        <v>308</v>
      </c>
      <c r="G217" s="209" t="s">
        <v>133</v>
      </c>
      <c r="H217" s="210">
        <v>1</v>
      </c>
      <c r="I217" s="211"/>
      <c r="J217" s="212">
        <f>ROUND(I217*H217,2)</f>
        <v>0</v>
      </c>
      <c r="K217" s="208" t="s">
        <v>120</v>
      </c>
      <c r="L217" s="46"/>
      <c r="M217" s="213" t="s">
        <v>19</v>
      </c>
      <c r="N217" s="214" t="s">
        <v>44</v>
      </c>
      <c r="O217" s="86"/>
      <c r="P217" s="215">
        <f>O217*H217</f>
        <v>0</v>
      </c>
      <c r="Q217" s="215">
        <v>0</v>
      </c>
      <c r="R217" s="215">
        <f>Q217*H217</f>
        <v>0</v>
      </c>
      <c r="S217" s="215">
        <v>0.086999999999999994</v>
      </c>
      <c r="T217" s="216">
        <f>S217*H217</f>
        <v>0.086999999999999994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17" t="s">
        <v>121</v>
      </c>
      <c r="AT217" s="217" t="s">
        <v>116</v>
      </c>
      <c r="AU217" s="217" t="s">
        <v>83</v>
      </c>
      <c r="AY217" s="19" t="s">
        <v>114</v>
      </c>
      <c r="BE217" s="218">
        <f>IF(N217="základní",J217,0)</f>
        <v>0</v>
      </c>
      <c r="BF217" s="218">
        <f>IF(N217="snížená",J217,0)</f>
        <v>0</v>
      </c>
      <c r="BG217" s="218">
        <f>IF(N217="zákl. přenesená",J217,0)</f>
        <v>0</v>
      </c>
      <c r="BH217" s="218">
        <f>IF(N217="sníž. přenesená",J217,0)</f>
        <v>0</v>
      </c>
      <c r="BI217" s="218">
        <f>IF(N217="nulová",J217,0)</f>
        <v>0</v>
      </c>
      <c r="BJ217" s="19" t="s">
        <v>81</v>
      </c>
      <c r="BK217" s="218">
        <f>ROUND(I217*H217,2)</f>
        <v>0</v>
      </c>
      <c r="BL217" s="19" t="s">
        <v>121</v>
      </c>
      <c r="BM217" s="217" t="s">
        <v>309</v>
      </c>
    </row>
    <row r="218" s="2" customFormat="1">
      <c r="A218" s="40"/>
      <c r="B218" s="41"/>
      <c r="C218" s="42"/>
      <c r="D218" s="219" t="s">
        <v>123</v>
      </c>
      <c r="E218" s="42"/>
      <c r="F218" s="220" t="s">
        <v>308</v>
      </c>
      <c r="G218" s="42"/>
      <c r="H218" s="42"/>
      <c r="I218" s="221"/>
      <c r="J218" s="42"/>
      <c r="K218" s="42"/>
      <c r="L218" s="46"/>
      <c r="M218" s="222"/>
      <c r="N218" s="223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123</v>
      </c>
      <c r="AU218" s="19" t="s">
        <v>83</v>
      </c>
    </row>
    <row r="219" s="2" customFormat="1">
      <c r="A219" s="40"/>
      <c r="B219" s="41"/>
      <c r="C219" s="42"/>
      <c r="D219" s="224" t="s">
        <v>124</v>
      </c>
      <c r="E219" s="42"/>
      <c r="F219" s="225" t="s">
        <v>310</v>
      </c>
      <c r="G219" s="42"/>
      <c r="H219" s="42"/>
      <c r="I219" s="221"/>
      <c r="J219" s="42"/>
      <c r="K219" s="42"/>
      <c r="L219" s="46"/>
      <c r="M219" s="222"/>
      <c r="N219" s="223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124</v>
      </c>
      <c r="AU219" s="19" t="s">
        <v>83</v>
      </c>
    </row>
    <row r="220" s="2" customFormat="1" ht="16.5" customHeight="1">
      <c r="A220" s="40"/>
      <c r="B220" s="41"/>
      <c r="C220" s="206" t="s">
        <v>311</v>
      </c>
      <c r="D220" s="206" t="s">
        <v>116</v>
      </c>
      <c r="E220" s="207" t="s">
        <v>312</v>
      </c>
      <c r="F220" s="208" t="s">
        <v>313</v>
      </c>
      <c r="G220" s="209" t="s">
        <v>133</v>
      </c>
      <c r="H220" s="210">
        <v>5</v>
      </c>
      <c r="I220" s="211"/>
      <c r="J220" s="212">
        <f>ROUND(I220*H220,2)</f>
        <v>0</v>
      </c>
      <c r="K220" s="208" t="s">
        <v>19</v>
      </c>
      <c r="L220" s="46"/>
      <c r="M220" s="213" t="s">
        <v>19</v>
      </c>
      <c r="N220" s="214" t="s">
        <v>44</v>
      </c>
      <c r="O220" s="86"/>
      <c r="P220" s="215">
        <f>O220*H220</f>
        <v>0</v>
      </c>
      <c r="Q220" s="215">
        <v>0</v>
      </c>
      <c r="R220" s="215">
        <f>Q220*H220</f>
        <v>0</v>
      </c>
      <c r="S220" s="215">
        <v>0.48199999999999998</v>
      </c>
      <c r="T220" s="216">
        <f>S220*H220</f>
        <v>2.4100000000000001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17" t="s">
        <v>121</v>
      </c>
      <c r="AT220" s="217" t="s">
        <v>116</v>
      </c>
      <c r="AU220" s="217" t="s">
        <v>83</v>
      </c>
      <c r="AY220" s="19" t="s">
        <v>114</v>
      </c>
      <c r="BE220" s="218">
        <f>IF(N220="základní",J220,0)</f>
        <v>0</v>
      </c>
      <c r="BF220" s="218">
        <f>IF(N220="snížená",J220,0)</f>
        <v>0</v>
      </c>
      <c r="BG220" s="218">
        <f>IF(N220="zákl. přenesená",J220,0)</f>
        <v>0</v>
      </c>
      <c r="BH220" s="218">
        <f>IF(N220="sníž. přenesená",J220,0)</f>
        <v>0</v>
      </c>
      <c r="BI220" s="218">
        <f>IF(N220="nulová",J220,0)</f>
        <v>0</v>
      </c>
      <c r="BJ220" s="19" t="s">
        <v>81</v>
      </c>
      <c r="BK220" s="218">
        <f>ROUND(I220*H220,2)</f>
        <v>0</v>
      </c>
      <c r="BL220" s="19" t="s">
        <v>121</v>
      </c>
      <c r="BM220" s="217" t="s">
        <v>314</v>
      </c>
    </row>
    <row r="221" s="2" customFormat="1">
      <c r="A221" s="40"/>
      <c r="B221" s="41"/>
      <c r="C221" s="42"/>
      <c r="D221" s="219" t="s">
        <v>123</v>
      </c>
      <c r="E221" s="42"/>
      <c r="F221" s="220" t="s">
        <v>313</v>
      </c>
      <c r="G221" s="42"/>
      <c r="H221" s="42"/>
      <c r="I221" s="221"/>
      <c r="J221" s="42"/>
      <c r="K221" s="42"/>
      <c r="L221" s="46"/>
      <c r="M221" s="222"/>
      <c r="N221" s="223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123</v>
      </c>
      <c r="AU221" s="19" t="s">
        <v>83</v>
      </c>
    </row>
    <row r="222" s="2" customFormat="1" ht="16.5" customHeight="1">
      <c r="A222" s="40"/>
      <c r="B222" s="41"/>
      <c r="C222" s="206" t="s">
        <v>315</v>
      </c>
      <c r="D222" s="206" t="s">
        <v>116</v>
      </c>
      <c r="E222" s="207" t="s">
        <v>316</v>
      </c>
      <c r="F222" s="208" t="s">
        <v>317</v>
      </c>
      <c r="G222" s="209" t="s">
        <v>133</v>
      </c>
      <c r="H222" s="210">
        <v>6</v>
      </c>
      <c r="I222" s="211"/>
      <c r="J222" s="212">
        <f>ROUND(I222*H222,2)</f>
        <v>0</v>
      </c>
      <c r="K222" s="208" t="s">
        <v>19</v>
      </c>
      <c r="L222" s="46"/>
      <c r="M222" s="213" t="s">
        <v>19</v>
      </c>
      <c r="N222" s="214" t="s">
        <v>44</v>
      </c>
      <c r="O222" s="86"/>
      <c r="P222" s="215">
        <f>O222*H222</f>
        <v>0</v>
      </c>
      <c r="Q222" s="215">
        <v>0</v>
      </c>
      <c r="R222" s="215">
        <f>Q222*H222</f>
        <v>0</v>
      </c>
      <c r="S222" s="215">
        <v>0.41999999999999998</v>
      </c>
      <c r="T222" s="216">
        <f>S222*H222</f>
        <v>2.52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7" t="s">
        <v>121</v>
      </c>
      <c r="AT222" s="217" t="s">
        <v>116</v>
      </c>
      <c r="AU222" s="217" t="s">
        <v>83</v>
      </c>
      <c r="AY222" s="19" t="s">
        <v>114</v>
      </c>
      <c r="BE222" s="218">
        <f>IF(N222="základní",J222,0)</f>
        <v>0</v>
      </c>
      <c r="BF222" s="218">
        <f>IF(N222="snížená",J222,0)</f>
        <v>0</v>
      </c>
      <c r="BG222" s="218">
        <f>IF(N222="zákl. přenesená",J222,0)</f>
        <v>0</v>
      </c>
      <c r="BH222" s="218">
        <f>IF(N222="sníž. přenesená",J222,0)</f>
        <v>0</v>
      </c>
      <c r="BI222" s="218">
        <f>IF(N222="nulová",J222,0)</f>
        <v>0</v>
      </c>
      <c r="BJ222" s="19" t="s">
        <v>81</v>
      </c>
      <c r="BK222" s="218">
        <f>ROUND(I222*H222,2)</f>
        <v>0</v>
      </c>
      <c r="BL222" s="19" t="s">
        <v>121</v>
      </c>
      <c r="BM222" s="217" t="s">
        <v>318</v>
      </c>
    </row>
    <row r="223" s="2" customFormat="1">
      <c r="A223" s="40"/>
      <c r="B223" s="41"/>
      <c r="C223" s="42"/>
      <c r="D223" s="219" t="s">
        <v>123</v>
      </c>
      <c r="E223" s="42"/>
      <c r="F223" s="220" t="s">
        <v>317</v>
      </c>
      <c r="G223" s="42"/>
      <c r="H223" s="42"/>
      <c r="I223" s="221"/>
      <c r="J223" s="42"/>
      <c r="K223" s="42"/>
      <c r="L223" s="46"/>
      <c r="M223" s="222"/>
      <c r="N223" s="223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123</v>
      </c>
      <c r="AU223" s="19" t="s">
        <v>83</v>
      </c>
    </row>
    <row r="224" s="2" customFormat="1" ht="44.25" customHeight="1">
      <c r="A224" s="40"/>
      <c r="B224" s="41"/>
      <c r="C224" s="206" t="s">
        <v>319</v>
      </c>
      <c r="D224" s="206" t="s">
        <v>116</v>
      </c>
      <c r="E224" s="207" t="s">
        <v>320</v>
      </c>
      <c r="F224" s="208" t="s">
        <v>268</v>
      </c>
      <c r="G224" s="209" t="s">
        <v>194</v>
      </c>
      <c r="H224" s="210">
        <v>15</v>
      </c>
      <c r="I224" s="211"/>
      <c r="J224" s="212">
        <f>ROUND(I224*H224,2)</f>
        <v>0</v>
      </c>
      <c r="K224" s="208" t="s">
        <v>120</v>
      </c>
      <c r="L224" s="46"/>
      <c r="M224" s="213" t="s">
        <v>19</v>
      </c>
      <c r="N224" s="214" t="s">
        <v>44</v>
      </c>
      <c r="O224" s="86"/>
      <c r="P224" s="215">
        <f>O224*H224</f>
        <v>0</v>
      </c>
      <c r="Q224" s="215">
        <v>0</v>
      </c>
      <c r="R224" s="215">
        <f>Q224*H224</f>
        <v>0</v>
      </c>
      <c r="S224" s="215">
        <v>0</v>
      </c>
      <c r="T224" s="216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17" t="s">
        <v>121</v>
      </c>
      <c r="AT224" s="217" t="s">
        <v>116</v>
      </c>
      <c r="AU224" s="217" t="s">
        <v>83</v>
      </c>
      <c r="AY224" s="19" t="s">
        <v>114</v>
      </c>
      <c r="BE224" s="218">
        <f>IF(N224="základní",J224,0)</f>
        <v>0</v>
      </c>
      <c r="BF224" s="218">
        <f>IF(N224="snížená",J224,0)</f>
        <v>0</v>
      </c>
      <c r="BG224" s="218">
        <f>IF(N224="zákl. přenesená",J224,0)</f>
        <v>0</v>
      </c>
      <c r="BH224" s="218">
        <f>IF(N224="sníž. přenesená",J224,0)</f>
        <v>0</v>
      </c>
      <c r="BI224" s="218">
        <f>IF(N224="nulová",J224,0)</f>
        <v>0</v>
      </c>
      <c r="BJ224" s="19" t="s">
        <v>81</v>
      </c>
      <c r="BK224" s="218">
        <f>ROUND(I224*H224,2)</f>
        <v>0</v>
      </c>
      <c r="BL224" s="19" t="s">
        <v>121</v>
      </c>
      <c r="BM224" s="217" t="s">
        <v>321</v>
      </c>
    </row>
    <row r="225" s="2" customFormat="1">
      <c r="A225" s="40"/>
      <c r="B225" s="41"/>
      <c r="C225" s="42"/>
      <c r="D225" s="219" t="s">
        <v>123</v>
      </c>
      <c r="E225" s="42"/>
      <c r="F225" s="220" t="s">
        <v>268</v>
      </c>
      <c r="G225" s="42"/>
      <c r="H225" s="42"/>
      <c r="I225" s="221"/>
      <c r="J225" s="42"/>
      <c r="K225" s="42"/>
      <c r="L225" s="46"/>
      <c r="M225" s="222"/>
      <c r="N225" s="223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123</v>
      </c>
      <c r="AU225" s="19" t="s">
        <v>83</v>
      </c>
    </row>
    <row r="226" s="2" customFormat="1">
      <c r="A226" s="40"/>
      <c r="B226" s="41"/>
      <c r="C226" s="42"/>
      <c r="D226" s="224" t="s">
        <v>124</v>
      </c>
      <c r="E226" s="42"/>
      <c r="F226" s="225" t="s">
        <v>322</v>
      </c>
      <c r="G226" s="42"/>
      <c r="H226" s="42"/>
      <c r="I226" s="221"/>
      <c r="J226" s="42"/>
      <c r="K226" s="42"/>
      <c r="L226" s="46"/>
      <c r="M226" s="222"/>
      <c r="N226" s="223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124</v>
      </c>
      <c r="AU226" s="19" t="s">
        <v>83</v>
      </c>
    </row>
    <row r="227" s="2" customFormat="1">
      <c r="A227" s="40"/>
      <c r="B227" s="41"/>
      <c r="C227" s="42"/>
      <c r="D227" s="219" t="s">
        <v>196</v>
      </c>
      <c r="E227" s="42"/>
      <c r="F227" s="258" t="s">
        <v>323</v>
      </c>
      <c r="G227" s="42"/>
      <c r="H227" s="42"/>
      <c r="I227" s="221"/>
      <c r="J227" s="42"/>
      <c r="K227" s="42"/>
      <c r="L227" s="46"/>
      <c r="M227" s="222"/>
      <c r="N227" s="223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196</v>
      </c>
      <c r="AU227" s="19" t="s">
        <v>83</v>
      </c>
    </row>
    <row r="228" s="2" customFormat="1" ht="37.8" customHeight="1">
      <c r="A228" s="40"/>
      <c r="B228" s="41"/>
      <c r="C228" s="206" t="s">
        <v>324</v>
      </c>
      <c r="D228" s="206" t="s">
        <v>116</v>
      </c>
      <c r="E228" s="207" t="s">
        <v>287</v>
      </c>
      <c r="F228" s="208" t="s">
        <v>288</v>
      </c>
      <c r="G228" s="209" t="s">
        <v>194</v>
      </c>
      <c r="H228" s="210">
        <v>15</v>
      </c>
      <c r="I228" s="211"/>
      <c r="J228" s="212">
        <f>ROUND(I228*H228,2)</f>
        <v>0</v>
      </c>
      <c r="K228" s="208" t="s">
        <v>120</v>
      </c>
      <c r="L228" s="46"/>
      <c r="M228" s="213" t="s">
        <v>19</v>
      </c>
      <c r="N228" s="214" t="s">
        <v>44</v>
      </c>
      <c r="O228" s="86"/>
      <c r="P228" s="215">
        <f>O228*H228</f>
        <v>0</v>
      </c>
      <c r="Q228" s="215">
        <v>0</v>
      </c>
      <c r="R228" s="215">
        <f>Q228*H228</f>
        <v>0</v>
      </c>
      <c r="S228" s="215">
        <v>0</v>
      </c>
      <c r="T228" s="216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17" t="s">
        <v>121</v>
      </c>
      <c r="AT228" s="217" t="s">
        <v>116</v>
      </c>
      <c r="AU228" s="217" t="s">
        <v>83</v>
      </c>
      <c r="AY228" s="19" t="s">
        <v>114</v>
      </c>
      <c r="BE228" s="218">
        <f>IF(N228="základní",J228,0)</f>
        <v>0</v>
      </c>
      <c r="BF228" s="218">
        <f>IF(N228="snížená",J228,0)</f>
        <v>0</v>
      </c>
      <c r="BG228" s="218">
        <f>IF(N228="zákl. přenesená",J228,0)</f>
        <v>0</v>
      </c>
      <c r="BH228" s="218">
        <f>IF(N228="sníž. přenesená",J228,0)</f>
        <v>0</v>
      </c>
      <c r="BI228" s="218">
        <f>IF(N228="nulová",J228,0)</f>
        <v>0</v>
      </c>
      <c r="BJ228" s="19" t="s">
        <v>81</v>
      </c>
      <c r="BK228" s="218">
        <f>ROUND(I228*H228,2)</f>
        <v>0</v>
      </c>
      <c r="BL228" s="19" t="s">
        <v>121</v>
      </c>
      <c r="BM228" s="217" t="s">
        <v>325</v>
      </c>
    </row>
    <row r="229" s="2" customFormat="1">
      <c r="A229" s="40"/>
      <c r="B229" s="41"/>
      <c r="C229" s="42"/>
      <c r="D229" s="219" t="s">
        <v>123</v>
      </c>
      <c r="E229" s="42"/>
      <c r="F229" s="220" t="s">
        <v>288</v>
      </c>
      <c r="G229" s="42"/>
      <c r="H229" s="42"/>
      <c r="I229" s="221"/>
      <c r="J229" s="42"/>
      <c r="K229" s="42"/>
      <c r="L229" s="46"/>
      <c r="M229" s="222"/>
      <c r="N229" s="223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123</v>
      </c>
      <c r="AU229" s="19" t="s">
        <v>83</v>
      </c>
    </row>
    <row r="230" s="2" customFormat="1">
      <c r="A230" s="40"/>
      <c r="B230" s="41"/>
      <c r="C230" s="42"/>
      <c r="D230" s="224" t="s">
        <v>124</v>
      </c>
      <c r="E230" s="42"/>
      <c r="F230" s="225" t="s">
        <v>290</v>
      </c>
      <c r="G230" s="42"/>
      <c r="H230" s="42"/>
      <c r="I230" s="221"/>
      <c r="J230" s="42"/>
      <c r="K230" s="42"/>
      <c r="L230" s="46"/>
      <c r="M230" s="222"/>
      <c r="N230" s="223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124</v>
      </c>
      <c r="AU230" s="19" t="s">
        <v>83</v>
      </c>
    </row>
    <row r="231" s="12" customFormat="1" ht="22.8" customHeight="1">
      <c r="A231" s="12"/>
      <c r="B231" s="190"/>
      <c r="C231" s="191"/>
      <c r="D231" s="192" t="s">
        <v>72</v>
      </c>
      <c r="E231" s="204" t="s">
        <v>121</v>
      </c>
      <c r="F231" s="204" t="s">
        <v>326</v>
      </c>
      <c r="G231" s="191"/>
      <c r="H231" s="191"/>
      <c r="I231" s="194"/>
      <c r="J231" s="205">
        <f>BK231</f>
        <v>0</v>
      </c>
      <c r="K231" s="191"/>
      <c r="L231" s="196"/>
      <c r="M231" s="197"/>
      <c r="N231" s="198"/>
      <c r="O231" s="198"/>
      <c r="P231" s="199">
        <f>SUM(P232:P297)</f>
        <v>0</v>
      </c>
      <c r="Q231" s="198"/>
      <c r="R231" s="199">
        <f>SUM(R232:R297)</f>
        <v>0.93554999999999988</v>
      </c>
      <c r="S231" s="198"/>
      <c r="T231" s="200">
        <f>SUM(T232:T297)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01" t="s">
        <v>81</v>
      </c>
      <c r="AT231" s="202" t="s">
        <v>72</v>
      </c>
      <c r="AU231" s="202" t="s">
        <v>81</v>
      </c>
      <c r="AY231" s="201" t="s">
        <v>114</v>
      </c>
      <c r="BK231" s="203">
        <f>SUM(BK232:BK297)</f>
        <v>0</v>
      </c>
    </row>
    <row r="232" s="2" customFormat="1" ht="33" customHeight="1">
      <c r="A232" s="40"/>
      <c r="B232" s="41"/>
      <c r="C232" s="206" t="s">
        <v>327</v>
      </c>
      <c r="D232" s="206" t="s">
        <v>116</v>
      </c>
      <c r="E232" s="207" t="s">
        <v>328</v>
      </c>
      <c r="F232" s="208" t="s">
        <v>329</v>
      </c>
      <c r="G232" s="209" t="s">
        <v>133</v>
      </c>
      <c r="H232" s="210">
        <v>2</v>
      </c>
      <c r="I232" s="211"/>
      <c r="J232" s="212">
        <f>ROUND(I232*H232,2)</f>
        <v>0</v>
      </c>
      <c r="K232" s="208" t="s">
        <v>120</v>
      </c>
      <c r="L232" s="46"/>
      <c r="M232" s="213" t="s">
        <v>19</v>
      </c>
      <c r="N232" s="214" t="s">
        <v>44</v>
      </c>
      <c r="O232" s="86"/>
      <c r="P232" s="215">
        <f>O232*H232</f>
        <v>0</v>
      </c>
      <c r="Q232" s="215">
        <v>0</v>
      </c>
      <c r="R232" s="215">
        <f>Q232*H232</f>
        <v>0</v>
      </c>
      <c r="S232" s="215">
        <v>0</v>
      </c>
      <c r="T232" s="216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17" t="s">
        <v>121</v>
      </c>
      <c r="AT232" s="217" t="s">
        <v>116</v>
      </c>
      <c r="AU232" s="217" t="s">
        <v>83</v>
      </c>
      <c r="AY232" s="19" t="s">
        <v>114</v>
      </c>
      <c r="BE232" s="218">
        <f>IF(N232="základní",J232,0)</f>
        <v>0</v>
      </c>
      <c r="BF232" s="218">
        <f>IF(N232="snížená",J232,0)</f>
        <v>0</v>
      </c>
      <c r="BG232" s="218">
        <f>IF(N232="zákl. přenesená",J232,0)</f>
        <v>0</v>
      </c>
      <c r="BH232" s="218">
        <f>IF(N232="sníž. přenesená",J232,0)</f>
        <v>0</v>
      </c>
      <c r="BI232" s="218">
        <f>IF(N232="nulová",J232,0)</f>
        <v>0</v>
      </c>
      <c r="BJ232" s="19" t="s">
        <v>81</v>
      </c>
      <c r="BK232" s="218">
        <f>ROUND(I232*H232,2)</f>
        <v>0</v>
      </c>
      <c r="BL232" s="19" t="s">
        <v>121</v>
      </c>
      <c r="BM232" s="217" t="s">
        <v>330</v>
      </c>
    </row>
    <row r="233" s="2" customFormat="1">
      <c r="A233" s="40"/>
      <c r="B233" s="41"/>
      <c r="C233" s="42"/>
      <c r="D233" s="219" t="s">
        <v>123</v>
      </c>
      <c r="E233" s="42"/>
      <c r="F233" s="220" t="s">
        <v>329</v>
      </c>
      <c r="G233" s="42"/>
      <c r="H233" s="42"/>
      <c r="I233" s="221"/>
      <c r="J233" s="42"/>
      <c r="K233" s="42"/>
      <c r="L233" s="46"/>
      <c r="M233" s="222"/>
      <c r="N233" s="223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123</v>
      </c>
      <c r="AU233" s="19" t="s">
        <v>83</v>
      </c>
    </row>
    <row r="234" s="2" customFormat="1">
      <c r="A234" s="40"/>
      <c r="B234" s="41"/>
      <c r="C234" s="42"/>
      <c r="D234" s="224" t="s">
        <v>124</v>
      </c>
      <c r="E234" s="42"/>
      <c r="F234" s="225" t="s">
        <v>331</v>
      </c>
      <c r="G234" s="42"/>
      <c r="H234" s="42"/>
      <c r="I234" s="221"/>
      <c r="J234" s="42"/>
      <c r="K234" s="42"/>
      <c r="L234" s="46"/>
      <c r="M234" s="222"/>
      <c r="N234" s="223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124</v>
      </c>
      <c r="AU234" s="19" t="s">
        <v>83</v>
      </c>
    </row>
    <row r="235" s="2" customFormat="1">
      <c r="A235" s="40"/>
      <c r="B235" s="41"/>
      <c r="C235" s="42"/>
      <c r="D235" s="219" t="s">
        <v>196</v>
      </c>
      <c r="E235" s="42"/>
      <c r="F235" s="258" t="s">
        <v>332</v>
      </c>
      <c r="G235" s="42"/>
      <c r="H235" s="42"/>
      <c r="I235" s="221"/>
      <c r="J235" s="42"/>
      <c r="K235" s="42"/>
      <c r="L235" s="46"/>
      <c r="M235" s="222"/>
      <c r="N235" s="223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196</v>
      </c>
      <c r="AU235" s="19" t="s">
        <v>83</v>
      </c>
    </row>
    <row r="236" s="2" customFormat="1" ht="33" customHeight="1">
      <c r="A236" s="40"/>
      <c r="B236" s="41"/>
      <c r="C236" s="206" t="s">
        <v>333</v>
      </c>
      <c r="D236" s="206" t="s">
        <v>116</v>
      </c>
      <c r="E236" s="207" t="s">
        <v>334</v>
      </c>
      <c r="F236" s="208" t="s">
        <v>335</v>
      </c>
      <c r="G236" s="209" t="s">
        <v>133</v>
      </c>
      <c r="H236" s="210">
        <v>2</v>
      </c>
      <c r="I236" s="211"/>
      <c r="J236" s="212">
        <f>ROUND(I236*H236,2)</f>
        <v>0</v>
      </c>
      <c r="K236" s="208" t="s">
        <v>120</v>
      </c>
      <c r="L236" s="46"/>
      <c r="M236" s="213" t="s">
        <v>19</v>
      </c>
      <c r="N236" s="214" t="s">
        <v>44</v>
      </c>
      <c r="O236" s="86"/>
      <c r="P236" s="215">
        <f>O236*H236</f>
        <v>0</v>
      </c>
      <c r="Q236" s="215">
        <v>0</v>
      </c>
      <c r="R236" s="215">
        <f>Q236*H236</f>
        <v>0</v>
      </c>
      <c r="S236" s="215">
        <v>0</v>
      </c>
      <c r="T236" s="216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17" t="s">
        <v>121</v>
      </c>
      <c r="AT236" s="217" t="s">
        <v>116</v>
      </c>
      <c r="AU236" s="217" t="s">
        <v>83</v>
      </c>
      <c r="AY236" s="19" t="s">
        <v>114</v>
      </c>
      <c r="BE236" s="218">
        <f>IF(N236="základní",J236,0)</f>
        <v>0</v>
      </c>
      <c r="BF236" s="218">
        <f>IF(N236="snížená",J236,0)</f>
        <v>0</v>
      </c>
      <c r="BG236" s="218">
        <f>IF(N236="zákl. přenesená",J236,0)</f>
        <v>0</v>
      </c>
      <c r="BH236" s="218">
        <f>IF(N236="sníž. přenesená",J236,0)</f>
        <v>0</v>
      </c>
      <c r="BI236" s="218">
        <f>IF(N236="nulová",J236,0)</f>
        <v>0</v>
      </c>
      <c r="BJ236" s="19" t="s">
        <v>81</v>
      </c>
      <c r="BK236" s="218">
        <f>ROUND(I236*H236,2)</f>
        <v>0</v>
      </c>
      <c r="BL236" s="19" t="s">
        <v>121</v>
      </c>
      <c r="BM236" s="217" t="s">
        <v>336</v>
      </c>
    </row>
    <row r="237" s="2" customFormat="1">
      <c r="A237" s="40"/>
      <c r="B237" s="41"/>
      <c r="C237" s="42"/>
      <c r="D237" s="219" t="s">
        <v>123</v>
      </c>
      <c r="E237" s="42"/>
      <c r="F237" s="220" t="s">
        <v>335</v>
      </c>
      <c r="G237" s="42"/>
      <c r="H237" s="42"/>
      <c r="I237" s="221"/>
      <c r="J237" s="42"/>
      <c r="K237" s="42"/>
      <c r="L237" s="46"/>
      <c r="M237" s="222"/>
      <c r="N237" s="223"/>
      <c r="O237" s="86"/>
      <c r="P237" s="86"/>
      <c r="Q237" s="86"/>
      <c r="R237" s="86"/>
      <c r="S237" s="86"/>
      <c r="T237" s="87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19" t="s">
        <v>123</v>
      </c>
      <c r="AU237" s="19" t="s">
        <v>83</v>
      </c>
    </row>
    <row r="238" s="2" customFormat="1">
      <c r="A238" s="40"/>
      <c r="B238" s="41"/>
      <c r="C238" s="42"/>
      <c r="D238" s="224" t="s">
        <v>124</v>
      </c>
      <c r="E238" s="42"/>
      <c r="F238" s="225" t="s">
        <v>337</v>
      </c>
      <c r="G238" s="42"/>
      <c r="H238" s="42"/>
      <c r="I238" s="221"/>
      <c r="J238" s="42"/>
      <c r="K238" s="42"/>
      <c r="L238" s="46"/>
      <c r="M238" s="222"/>
      <c r="N238" s="223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124</v>
      </c>
      <c r="AU238" s="19" t="s">
        <v>83</v>
      </c>
    </row>
    <row r="239" s="2" customFormat="1">
      <c r="A239" s="40"/>
      <c r="B239" s="41"/>
      <c r="C239" s="42"/>
      <c r="D239" s="219" t="s">
        <v>196</v>
      </c>
      <c r="E239" s="42"/>
      <c r="F239" s="258" t="s">
        <v>338</v>
      </c>
      <c r="G239" s="42"/>
      <c r="H239" s="42"/>
      <c r="I239" s="221"/>
      <c r="J239" s="42"/>
      <c r="K239" s="42"/>
      <c r="L239" s="46"/>
      <c r="M239" s="222"/>
      <c r="N239" s="223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9" t="s">
        <v>196</v>
      </c>
      <c r="AU239" s="19" t="s">
        <v>83</v>
      </c>
    </row>
    <row r="240" s="2" customFormat="1" ht="33" customHeight="1">
      <c r="A240" s="40"/>
      <c r="B240" s="41"/>
      <c r="C240" s="206" t="s">
        <v>339</v>
      </c>
      <c r="D240" s="206" t="s">
        <v>116</v>
      </c>
      <c r="E240" s="207" t="s">
        <v>340</v>
      </c>
      <c r="F240" s="208" t="s">
        <v>341</v>
      </c>
      <c r="G240" s="209" t="s">
        <v>133</v>
      </c>
      <c r="H240" s="210">
        <v>1</v>
      </c>
      <c r="I240" s="211"/>
      <c r="J240" s="212">
        <f>ROUND(I240*H240,2)</f>
        <v>0</v>
      </c>
      <c r="K240" s="208" t="s">
        <v>120</v>
      </c>
      <c r="L240" s="46"/>
      <c r="M240" s="213" t="s">
        <v>19</v>
      </c>
      <c r="N240" s="214" t="s">
        <v>44</v>
      </c>
      <c r="O240" s="86"/>
      <c r="P240" s="215">
        <f>O240*H240</f>
        <v>0</v>
      </c>
      <c r="Q240" s="215">
        <v>0</v>
      </c>
      <c r="R240" s="215">
        <f>Q240*H240</f>
        <v>0</v>
      </c>
      <c r="S240" s="215">
        <v>0</v>
      </c>
      <c r="T240" s="216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17" t="s">
        <v>121</v>
      </c>
      <c r="AT240" s="217" t="s">
        <v>116</v>
      </c>
      <c r="AU240" s="217" t="s">
        <v>83</v>
      </c>
      <c r="AY240" s="19" t="s">
        <v>114</v>
      </c>
      <c r="BE240" s="218">
        <f>IF(N240="základní",J240,0)</f>
        <v>0</v>
      </c>
      <c r="BF240" s="218">
        <f>IF(N240="snížená",J240,0)</f>
        <v>0</v>
      </c>
      <c r="BG240" s="218">
        <f>IF(N240="zákl. přenesená",J240,0)</f>
        <v>0</v>
      </c>
      <c r="BH240" s="218">
        <f>IF(N240="sníž. přenesená",J240,0)</f>
        <v>0</v>
      </c>
      <c r="BI240" s="218">
        <f>IF(N240="nulová",J240,0)</f>
        <v>0</v>
      </c>
      <c r="BJ240" s="19" t="s">
        <v>81</v>
      </c>
      <c r="BK240" s="218">
        <f>ROUND(I240*H240,2)</f>
        <v>0</v>
      </c>
      <c r="BL240" s="19" t="s">
        <v>121</v>
      </c>
      <c r="BM240" s="217" t="s">
        <v>342</v>
      </c>
    </row>
    <row r="241" s="2" customFormat="1">
      <c r="A241" s="40"/>
      <c r="B241" s="41"/>
      <c r="C241" s="42"/>
      <c r="D241" s="219" t="s">
        <v>123</v>
      </c>
      <c r="E241" s="42"/>
      <c r="F241" s="220" t="s">
        <v>341</v>
      </c>
      <c r="G241" s="42"/>
      <c r="H241" s="42"/>
      <c r="I241" s="221"/>
      <c r="J241" s="42"/>
      <c r="K241" s="42"/>
      <c r="L241" s="46"/>
      <c r="M241" s="222"/>
      <c r="N241" s="223"/>
      <c r="O241" s="86"/>
      <c r="P241" s="86"/>
      <c r="Q241" s="86"/>
      <c r="R241" s="86"/>
      <c r="S241" s="86"/>
      <c r="T241" s="87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9" t="s">
        <v>123</v>
      </c>
      <c r="AU241" s="19" t="s">
        <v>83</v>
      </c>
    </row>
    <row r="242" s="2" customFormat="1">
      <c r="A242" s="40"/>
      <c r="B242" s="41"/>
      <c r="C242" s="42"/>
      <c r="D242" s="224" t="s">
        <v>124</v>
      </c>
      <c r="E242" s="42"/>
      <c r="F242" s="225" t="s">
        <v>343</v>
      </c>
      <c r="G242" s="42"/>
      <c r="H242" s="42"/>
      <c r="I242" s="221"/>
      <c r="J242" s="42"/>
      <c r="K242" s="42"/>
      <c r="L242" s="46"/>
      <c r="M242" s="222"/>
      <c r="N242" s="223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124</v>
      </c>
      <c r="AU242" s="19" t="s">
        <v>83</v>
      </c>
    </row>
    <row r="243" s="2" customFormat="1">
      <c r="A243" s="40"/>
      <c r="B243" s="41"/>
      <c r="C243" s="42"/>
      <c r="D243" s="219" t="s">
        <v>196</v>
      </c>
      <c r="E243" s="42"/>
      <c r="F243" s="258" t="s">
        <v>344</v>
      </c>
      <c r="G243" s="42"/>
      <c r="H243" s="42"/>
      <c r="I243" s="221"/>
      <c r="J243" s="42"/>
      <c r="K243" s="42"/>
      <c r="L243" s="46"/>
      <c r="M243" s="222"/>
      <c r="N243" s="223"/>
      <c r="O243" s="86"/>
      <c r="P243" s="86"/>
      <c r="Q243" s="86"/>
      <c r="R243" s="86"/>
      <c r="S243" s="86"/>
      <c r="T243" s="87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9" t="s">
        <v>196</v>
      </c>
      <c r="AU243" s="19" t="s">
        <v>83</v>
      </c>
    </row>
    <row r="244" s="2" customFormat="1" ht="33" customHeight="1">
      <c r="A244" s="40"/>
      <c r="B244" s="41"/>
      <c r="C244" s="206" t="s">
        <v>345</v>
      </c>
      <c r="D244" s="206" t="s">
        <v>116</v>
      </c>
      <c r="E244" s="207" t="s">
        <v>346</v>
      </c>
      <c r="F244" s="208" t="s">
        <v>347</v>
      </c>
      <c r="G244" s="209" t="s">
        <v>133</v>
      </c>
      <c r="H244" s="210">
        <v>15</v>
      </c>
      <c r="I244" s="211"/>
      <c r="J244" s="212">
        <f>ROUND(I244*H244,2)</f>
        <v>0</v>
      </c>
      <c r="K244" s="208" t="s">
        <v>120</v>
      </c>
      <c r="L244" s="46"/>
      <c r="M244" s="213" t="s">
        <v>19</v>
      </c>
      <c r="N244" s="214" t="s">
        <v>44</v>
      </c>
      <c r="O244" s="86"/>
      <c r="P244" s="215">
        <f>O244*H244</f>
        <v>0</v>
      </c>
      <c r="Q244" s="215">
        <v>0</v>
      </c>
      <c r="R244" s="215">
        <f>Q244*H244</f>
        <v>0</v>
      </c>
      <c r="S244" s="215">
        <v>0</v>
      </c>
      <c r="T244" s="216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17" t="s">
        <v>121</v>
      </c>
      <c r="AT244" s="217" t="s">
        <v>116</v>
      </c>
      <c r="AU244" s="217" t="s">
        <v>83</v>
      </c>
      <c r="AY244" s="19" t="s">
        <v>114</v>
      </c>
      <c r="BE244" s="218">
        <f>IF(N244="základní",J244,0)</f>
        <v>0</v>
      </c>
      <c r="BF244" s="218">
        <f>IF(N244="snížená",J244,0)</f>
        <v>0</v>
      </c>
      <c r="BG244" s="218">
        <f>IF(N244="zákl. přenesená",J244,0)</f>
        <v>0</v>
      </c>
      <c r="BH244" s="218">
        <f>IF(N244="sníž. přenesená",J244,0)</f>
        <v>0</v>
      </c>
      <c r="BI244" s="218">
        <f>IF(N244="nulová",J244,0)</f>
        <v>0</v>
      </c>
      <c r="BJ244" s="19" t="s">
        <v>81</v>
      </c>
      <c r="BK244" s="218">
        <f>ROUND(I244*H244,2)</f>
        <v>0</v>
      </c>
      <c r="BL244" s="19" t="s">
        <v>121</v>
      </c>
      <c r="BM244" s="217" t="s">
        <v>348</v>
      </c>
    </row>
    <row r="245" s="2" customFormat="1">
      <c r="A245" s="40"/>
      <c r="B245" s="41"/>
      <c r="C245" s="42"/>
      <c r="D245" s="219" t="s">
        <v>123</v>
      </c>
      <c r="E245" s="42"/>
      <c r="F245" s="220" t="s">
        <v>347</v>
      </c>
      <c r="G245" s="42"/>
      <c r="H245" s="42"/>
      <c r="I245" s="221"/>
      <c r="J245" s="42"/>
      <c r="K245" s="42"/>
      <c r="L245" s="46"/>
      <c r="M245" s="222"/>
      <c r="N245" s="223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123</v>
      </c>
      <c r="AU245" s="19" t="s">
        <v>83</v>
      </c>
    </row>
    <row r="246" s="2" customFormat="1">
      <c r="A246" s="40"/>
      <c r="B246" s="41"/>
      <c r="C246" s="42"/>
      <c r="D246" s="224" t="s">
        <v>124</v>
      </c>
      <c r="E246" s="42"/>
      <c r="F246" s="225" t="s">
        <v>349</v>
      </c>
      <c r="G246" s="42"/>
      <c r="H246" s="42"/>
      <c r="I246" s="221"/>
      <c r="J246" s="42"/>
      <c r="K246" s="42"/>
      <c r="L246" s="46"/>
      <c r="M246" s="222"/>
      <c r="N246" s="223"/>
      <c r="O246" s="86"/>
      <c r="P246" s="86"/>
      <c r="Q246" s="86"/>
      <c r="R246" s="86"/>
      <c r="S246" s="86"/>
      <c r="T246" s="87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9" t="s">
        <v>124</v>
      </c>
      <c r="AU246" s="19" t="s">
        <v>83</v>
      </c>
    </row>
    <row r="247" s="2" customFormat="1">
      <c r="A247" s="40"/>
      <c r="B247" s="41"/>
      <c r="C247" s="42"/>
      <c r="D247" s="219" t="s">
        <v>196</v>
      </c>
      <c r="E247" s="42"/>
      <c r="F247" s="258" t="s">
        <v>350</v>
      </c>
      <c r="G247" s="42"/>
      <c r="H247" s="42"/>
      <c r="I247" s="221"/>
      <c r="J247" s="42"/>
      <c r="K247" s="42"/>
      <c r="L247" s="46"/>
      <c r="M247" s="222"/>
      <c r="N247" s="223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196</v>
      </c>
      <c r="AU247" s="19" t="s">
        <v>83</v>
      </c>
    </row>
    <row r="248" s="2" customFormat="1" ht="33" customHeight="1">
      <c r="A248" s="40"/>
      <c r="B248" s="41"/>
      <c r="C248" s="206" t="s">
        <v>351</v>
      </c>
      <c r="D248" s="206" t="s">
        <v>116</v>
      </c>
      <c r="E248" s="207" t="s">
        <v>352</v>
      </c>
      <c r="F248" s="208" t="s">
        <v>353</v>
      </c>
      <c r="G248" s="209" t="s">
        <v>133</v>
      </c>
      <c r="H248" s="210">
        <v>15</v>
      </c>
      <c r="I248" s="211"/>
      <c r="J248" s="212">
        <f>ROUND(I248*H248,2)</f>
        <v>0</v>
      </c>
      <c r="K248" s="208" t="s">
        <v>120</v>
      </c>
      <c r="L248" s="46"/>
      <c r="M248" s="213" t="s">
        <v>19</v>
      </c>
      <c r="N248" s="214" t="s">
        <v>44</v>
      </c>
      <c r="O248" s="86"/>
      <c r="P248" s="215">
        <f>O248*H248</f>
        <v>0</v>
      </c>
      <c r="Q248" s="215">
        <v>0</v>
      </c>
      <c r="R248" s="215">
        <f>Q248*H248</f>
        <v>0</v>
      </c>
      <c r="S248" s="215">
        <v>0</v>
      </c>
      <c r="T248" s="216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17" t="s">
        <v>121</v>
      </c>
      <c r="AT248" s="217" t="s">
        <v>116</v>
      </c>
      <c r="AU248" s="217" t="s">
        <v>83</v>
      </c>
      <c r="AY248" s="19" t="s">
        <v>114</v>
      </c>
      <c r="BE248" s="218">
        <f>IF(N248="základní",J248,0)</f>
        <v>0</v>
      </c>
      <c r="BF248" s="218">
        <f>IF(N248="snížená",J248,0)</f>
        <v>0</v>
      </c>
      <c r="BG248" s="218">
        <f>IF(N248="zákl. přenesená",J248,0)</f>
        <v>0</v>
      </c>
      <c r="BH248" s="218">
        <f>IF(N248="sníž. přenesená",J248,0)</f>
        <v>0</v>
      </c>
      <c r="BI248" s="218">
        <f>IF(N248="nulová",J248,0)</f>
        <v>0</v>
      </c>
      <c r="BJ248" s="19" t="s">
        <v>81</v>
      </c>
      <c r="BK248" s="218">
        <f>ROUND(I248*H248,2)</f>
        <v>0</v>
      </c>
      <c r="BL248" s="19" t="s">
        <v>121</v>
      </c>
      <c r="BM248" s="217" t="s">
        <v>354</v>
      </c>
    </row>
    <row r="249" s="2" customFormat="1">
      <c r="A249" s="40"/>
      <c r="B249" s="41"/>
      <c r="C249" s="42"/>
      <c r="D249" s="219" t="s">
        <v>123</v>
      </c>
      <c r="E249" s="42"/>
      <c r="F249" s="220" t="s">
        <v>353</v>
      </c>
      <c r="G249" s="42"/>
      <c r="H249" s="42"/>
      <c r="I249" s="221"/>
      <c r="J249" s="42"/>
      <c r="K249" s="42"/>
      <c r="L249" s="46"/>
      <c r="M249" s="222"/>
      <c r="N249" s="223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123</v>
      </c>
      <c r="AU249" s="19" t="s">
        <v>83</v>
      </c>
    </row>
    <row r="250" s="2" customFormat="1">
      <c r="A250" s="40"/>
      <c r="B250" s="41"/>
      <c r="C250" s="42"/>
      <c r="D250" s="224" t="s">
        <v>124</v>
      </c>
      <c r="E250" s="42"/>
      <c r="F250" s="225" t="s">
        <v>355</v>
      </c>
      <c r="G250" s="42"/>
      <c r="H250" s="42"/>
      <c r="I250" s="221"/>
      <c r="J250" s="42"/>
      <c r="K250" s="42"/>
      <c r="L250" s="46"/>
      <c r="M250" s="222"/>
      <c r="N250" s="223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124</v>
      </c>
      <c r="AU250" s="19" t="s">
        <v>83</v>
      </c>
    </row>
    <row r="251" s="2" customFormat="1">
      <c r="A251" s="40"/>
      <c r="B251" s="41"/>
      <c r="C251" s="42"/>
      <c r="D251" s="219" t="s">
        <v>196</v>
      </c>
      <c r="E251" s="42"/>
      <c r="F251" s="258" t="s">
        <v>356</v>
      </c>
      <c r="G251" s="42"/>
      <c r="H251" s="42"/>
      <c r="I251" s="221"/>
      <c r="J251" s="42"/>
      <c r="K251" s="42"/>
      <c r="L251" s="46"/>
      <c r="M251" s="222"/>
      <c r="N251" s="223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9" t="s">
        <v>196</v>
      </c>
      <c r="AU251" s="19" t="s">
        <v>83</v>
      </c>
    </row>
    <row r="252" s="2" customFormat="1" ht="37.8" customHeight="1">
      <c r="A252" s="40"/>
      <c r="B252" s="41"/>
      <c r="C252" s="206" t="s">
        <v>357</v>
      </c>
      <c r="D252" s="206" t="s">
        <v>116</v>
      </c>
      <c r="E252" s="207" t="s">
        <v>358</v>
      </c>
      <c r="F252" s="208" t="s">
        <v>359</v>
      </c>
      <c r="G252" s="209" t="s">
        <v>133</v>
      </c>
      <c r="H252" s="210">
        <v>3</v>
      </c>
      <c r="I252" s="211"/>
      <c r="J252" s="212">
        <f>ROUND(I252*H252,2)</f>
        <v>0</v>
      </c>
      <c r="K252" s="208" t="s">
        <v>120</v>
      </c>
      <c r="L252" s="46"/>
      <c r="M252" s="213" t="s">
        <v>19</v>
      </c>
      <c r="N252" s="214" t="s">
        <v>44</v>
      </c>
      <c r="O252" s="86"/>
      <c r="P252" s="215">
        <f>O252*H252</f>
        <v>0</v>
      </c>
      <c r="Q252" s="215">
        <v>0</v>
      </c>
      <c r="R252" s="215">
        <f>Q252*H252</f>
        <v>0</v>
      </c>
      <c r="S252" s="215">
        <v>0</v>
      </c>
      <c r="T252" s="216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7" t="s">
        <v>121</v>
      </c>
      <c r="AT252" s="217" t="s">
        <v>116</v>
      </c>
      <c r="AU252" s="217" t="s">
        <v>83</v>
      </c>
      <c r="AY252" s="19" t="s">
        <v>114</v>
      </c>
      <c r="BE252" s="218">
        <f>IF(N252="základní",J252,0)</f>
        <v>0</v>
      </c>
      <c r="BF252" s="218">
        <f>IF(N252="snížená",J252,0)</f>
        <v>0</v>
      </c>
      <c r="BG252" s="218">
        <f>IF(N252="zákl. přenesená",J252,0)</f>
        <v>0</v>
      </c>
      <c r="BH252" s="218">
        <f>IF(N252="sníž. přenesená",J252,0)</f>
        <v>0</v>
      </c>
      <c r="BI252" s="218">
        <f>IF(N252="nulová",J252,0)</f>
        <v>0</v>
      </c>
      <c r="BJ252" s="19" t="s">
        <v>81</v>
      </c>
      <c r="BK252" s="218">
        <f>ROUND(I252*H252,2)</f>
        <v>0</v>
      </c>
      <c r="BL252" s="19" t="s">
        <v>121</v>
      </c>
      <c r="BM252" s="217" t="s">
        <v>360</v>
      </c>
    </row>
    <row r="253" s="2" customFormat="1">
      <c r="A253" s="40"/>
      <c r="B253" s="41"/>
      <c r="C253" s="42"/>
      <c r="D253" s="219" t="s">
        <v>123</v>
      </c>
      <c r="E253" s="42"/>
      <c r="F253" s="220" t="s">
        <v>359</v>
      </c>
      <c r="G253" s="42"/>
      <c r="H253" s="42"/>
      <c r="I253" s="221"/>
      <c r="J253" s="42"/>
      <c r="K253" s="42"/>
      <c r="L253" s="46"/>
      <c r="M253" s="222"/>
      <c r="N253" s="223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123</v>
      </c>
      <c r="AU253" s="19" t="s">
        <v>83</v>
      </c>
    </row>
    <row r="254" s="2" customFormat="1">
      <c r="A254" s="40"/>
      <c r="B254" s="41"/>
      <c r="C254" s="42"/>
      <c r="D254" s="224" t="s">
        <v>124</v>
      </c>
      <c r="E254" s="42"/>
      <c r="F254" s="225" t="s">
        <v>361</v>
      </c>
      <c r="G254" s="42"/>
      <c r="H254" s="42"/>
      <c r="I254" s="221"/>
      <c r="J254" s="42"/>
      <c r="K254" s="42"/>
      <c r="L254" s="46"/>
      <c r="M254" s="222"/>
      <c r="N254" s="223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124</v>
      </c>
      <c r="AU254" s="19" t="s">
        <v>83</v>
      </c>
    </row>
    <row r="255" s="2" customFormat="1">
      <c r="A255" s="40"/>
      <c r="B255" s="41"/>
      <c r="C255" s="42"/>
      <c r="D255" s="219" t="s">
        <v>196</v>
      </c>
      <c r="E255" s="42"/>
      <c r="F255" s="258" t="s">
        <v>362</v>
      </c>
      <c r="G255" s="42"/>
      <c r="H255" s="42"/>
      <c r="I255" s="221"/>
      <c r="J255" s="42"/>
      <c r="K255" s="42"/>
      <c r="L255" s="46"/>
      <c r="M255" s="222"/>
      <c r="N255" s="223"/>
      <c r="O255" s="86"/>
      <c r="P255" s="86"/>
      <c r="Q255" s="86"/>
      <c r="R255" s="86"/>
      <c r="S255" s="86"/>
      <c r="T255" s="87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19" t="s">
        <v>196</v>
      </c>
      <c r="AU255" s="19" t="s">
        <v>83</v>
      </c>
    </row>
    <row r="256" s="2" customFormat="1" ht="37.8" customHeight="1">
      <c r="A256" s="40"/>
      <c r="B256" s="41"/>
      <c r="C256" s="206" t="s">
        <v>363</v>
      </c>
      <c r="D256" s="206" t="s">
        <v>116</v>
      </c>
      <c r="E256" s="207" t="s">
        <v>364</v>
      </c>
      <c r="F256" s="208" t="s">
        <v>365</v>
      </c>
      <c r="G256" s="209" t="s">
        <v>133</v>
      </c>
      <c r="H256" s="210">
        <v>4</v>
      </c>
      <c r="I256" s="211"/>
      <c r="J256" s="212">
        <f>ROUND(I256*H256,2)</f>
        <v>0</v>
      </c>
      <c r="K256" s="208" t="s">
        <v>120</v>
      </c>
      <c r="L256" s="46"/>
      <c r="M256" s="213" t="s">
        <v>19</v>
      </c>
      <c r="N256" s="214" t="s">
        <v>44</v>
      </c>
      <c r="O256" s="86"/>
      <c r="P256" s="215">
        <f>O256*H256</f>
        <v>0</v>
      </c>
      <c r="Q256" s="215">
        <v>0</v>
      </c>
      <c r="R256" s="215">
        <f>Q256*H256</f>
        <v>0</v>
      </c>
      <c r="S256" s="215">
        <v>0</v>
      </c>
      <c r="T256" s="216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17" t="s">
        <v>121</v>
      </c>
      <c r="AT256" s="217" t="s">
        <v>116</v>
      </c>
      <c r="AU256" s="217" t="s">
        <v>83</v>
      </c>
      <c r="AY256" s="19" t="s">
        <v>114</v>
      </c>
      <c r="BE256" s="218">
        <f>IF(N256="základní",J256,0)</f>
        <v>0</v>
      </c>
      <c r="BF256" s="218">
        <f>IF(N256="snížená",J256,0)</f>
        <v>0</v>
      </c>
      <c r="BG256" s="218">
        <f>IF(N256="zákl. přenesená",J256,0)</f>
        <v>0</v>
      </c>
      <c r="BH256" s="218">
        <f>IF(N256="sníž. přenesená",J256,0)</f>
        <v>0</v>
      </c>
      <c r="BI256" s="218">
        <f>IF(N256="nulová",J256,0)</f>
        <v>0</v>
      </c>
      <c r="BJ256" s="19" t="s">
        <v>81</v>
      </c>
      <c r="BK256" s="218">
        <f>ROUND(I256*H256,2)</f>
        <v>0</v>
      </c>
      <c r="BL256" s="19" t="s">
        <v>121</v>
      </c>
      <c r="BM256" s="217" t="s">
        <v>366</v>
      </c>
    </row>
    <row r="257" s="2" customFormat="1">
      <c r="A257" s="40"/>
      <c r="B257" s="41"/>
      <c r="C257" s="42"/>
      <c r="D257" s="219" t="s">
        <v>123</v>
      </c>
      <c r="E257" s="42"/>
      <c r="F257" s="220" t="s">
        <v>365</v>
      </c>
      <c r="G257" s="42"/>
      <c r="H257" s="42"/>
      <c r="I257" s="221"/>
      <c r="J257" s="42"/>
      <c r="K257" s="42"/>
      <c r="L257" s="46"/>
      <c r="M257" s="222"/>
      <c r="N257" s="223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123</v>
      </c>
      <c r="AU257" s="19" t="s">
        <v>83</v>
      </c>
    </row>
    <row r="258" s="2" customFormat="1">
      <c r="A258" s="40"/>
      <c r="B258" s="41"/>
      <c r="C258" s="42"/>
      <c r="D258" s="224" t="s">
        <v>124</v>
      </c>
      <c r="E258" s="42"/>
      <c r="F258" s="225" t="s">
        <v>367</v>
      </c>
      <c r="G258" s="42"/>
      <c r="H258" s="42"/>
      <c r="I258" s="221"/>
      <c r="J258" s="42"/>
      <c r="K258" s="42"/>
      <c r="L258" s="46"/>
      <c r="M258" s="222"/>
      <c r="N258" s="223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9" t="s">
        <v>124</v>
      </c>
      <c r="AU258" s="19" t="s">
        <v>83</v>
      </c>
    </row>
    <row r="259" s="2" customFormat="1">
      <c r="A259" s="40"/>
      <c r="B259" s="41"/>
      <c r="C259" s="42"/>
      <c r="D259" s="219" t="s">
        <v>196</v>
      </c>
      <c r="E259" s="42"/>
      <c r="F259" s="258" t="s">
        <v>368</v>
      </c>
      <c r="G259" s="42"/>
      <c r="H259" s="42"/>
      <c r="I259" s="221"/>
      <c r="J259" s="42"/>
      <c r="K259" s="42"/>
      <c r="L259" s="46"/>
      <c r="M259" s="222"/>
      <c r="N259" s="223"/>
      <c r="O259" s="86"/>
      <c r="P259" s="86"/>
      <c r="Q259" s="86"/>
      <c r="R259" s="86"/>
      <c r="S259" s="86"/>
      <c r="T259" s="87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9" t="s">
        <v>196</v>
      </c>
      <c r="AU259" s="19" t="s">
        <v>83</v>
      </c>
    </row>
    <row r="260" s="2" customFormat="1" ht="37.8" customHeight="1">
      <c r="A260" s="40"/>
      <c r="B260" s="41"/>
      <c r="C260" s="206" t="s">
        <v>369</v>
      </c>
      <c r="D260" s="206" t="s">
        <v>116</v>
      </c>
      <c r="E260" s="207" t="s">
        <v>370</v>
      </c>
      <c r="F260" s="208" t="s">
        <v>371</v>
      </c>
      <c r="G260" s="209" t="s">
        <v>133</v>
      </c>
      <c r="H260" s="210">
        <v>3</v>
      </c>
      <c r="I260" s="211"/>
      <c r="J260" s="212">
        <f>ROUND(I260*H260,2)</f>
        <v>0</v>
      </c>
      <c r="K260" s="208" t="s">
        <v>120</v>
      </c>
      <c r="L260" s="46"/>
      <c r="M260" s="213" t="s">
        <v>19</v>
      </c>
      <c r="N260" s="214" t="s">
        <v>44</v>
      </c>
      <c r="O260" s="86"/>
      <c r="P260" s="215">
        <f>O260*H260</f>
        <v>0</v>
      </c>
      <c r="Q260" s="215">
        <v>0</v>
      </c>
      <c r="R260" s="215">
        <f>Q260*H260</f>
        <v>0</v>
      </c>
      <c r="S260" s="215">
        <v>0</v>
      </c>
      <c r="T260" s="216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17" t="s">
        <v>121</v>
      </c>
      <c r="AT260" s="217" t="s">
        <v>116</v>
      </c>
      <c r="AU260" s="217" t="s">
        <v>83</v>
      </c>
      <c r="AY260" s="19" t="s">
        <v>114</v>
      </c>
      <c r="BE260" s="218">
        <f>IF(N260="základní",J260,0)</f>
        <v>0</v>
      </c>
      <c r="BF260" s="218">
        <f>IF(N260="snížená",J260,0)</f>
        <v>0</v>
      </c>
      <c r="BG260" s="218">
        <f>IF(N260="zákl. přenesená",J260,0)</f>
        <v>0</v>
      </c>
      <c r="BH260" s="218">
        <f>IF(N260="sníž. přenesená",J260,0)</f>
        <v>0</v>
      </c>
      <c r="BI260" s="218">
        <f>IF(N260="nulová",J260,0)</f>
        <v>0</v>
      </c>
      <c r="BJ260" s="19" t="s">
        <v>81</v>
      </c>
      <c r="BK260" s="218">
        <f>ROUND(I260*H260,2)</f>
        <v>0</v>
      </c>
      <c r="BL260" s="19" t="s">
        <v>121</v>
      </c>
      <c r="BM260" s="217" t="s">
        <v>372</v>
      </c>
    </row>
    <row r="261" s="2" customFormat="1">
      <c r="A261" s="40"/>
      <c r="B261" s="41"/>
      <c r="C261" s="42"/>
      <c r="D261" s="219" t="s">
        <v>123</v>
      </c>
      <c r="E261" s="42"/>
      <c r="F261" s="220" t="s">
        <v>371</v>
      </c>
      <c r="G261" s="42"/>
      <c r="H261" s="42"/>
      <c r="I261" s="221"/>
      <c r="J261" s="42"/>
      <c r="K261" s="42"/>
      <c r="L261" s="46"/>
      <c r="M261" s="222"/>
      <c r="N261" s="223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123</v>
      </c>
      <c r="AU261" s="19" t="s">
        <v>83</v>
      </c>
    </row>
    <row r="262" s="2" customFormat="1">
      <c r="A262" s="40"/>
      <c r="B262" s="41"/>
      <c r="C262" s="42"/>
      <c r="D262" s="224" t="s">
        <v>124</v>
      </c>
      <c r="E262" s="42"/>
      <c r="F262" s="225" t="s">
        <v>373</v>
      </c>
      <c r="G262" s="42"/>
      <c r="H262" s="42"/>
      <c r="I262" s="221"/>
      <c r="J262" s="42"/>
      <c r="K262" s="42"/>
      <c r="L262" s="46"/>
      <c r="M262" s="222"/>
      <c r="N262" s="223"/>
      <c r="O262" s="86"/>
      <c r="P262" s="86"/>
      <c r="Q262" s="86"/>
      <c r="R262" s="86"/>
      <c r="S262" s="86"/>
      <c r="T262" s="87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9" t="s">
        <v>124</v>
      </c>
      <c r="AU262" s="19" t="s">
        <v>83</v>
      </c>
    </row>
    <row r="263" s="2" customFormat="1">
      <c r="A263" s="40"/>
      <c r="B263" s="41"/>
      <c r="C263" s="42"/>
      <c r="D263" s="219" t="s">
        <v>196</v>
      </c>
      <c r="E263" s="42"/>
      <c r="F263" s="258" t="s">
        <v>374</v>
      </c>
      <c r="G263" s="42"/>
      <c r="H263" s="42"/>
      <c r="I263" s="221"/>
      <c r="J263" s="42"/>
      <c r="K263" s="42"/>
      <c r="L263" s="46"/>
      <c r="M263" s="222"/>
      <c r="N263" s="223"/>
      <c r="O263" s="86"/>
      <c r="P263" s="86"/>
      <c r="Q263" s="86"/>
      <c r="R263" s="86"/>
      <c r="S263" s="86"/>
      <c r="T263" s="87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9" t="s">
        <v>196</v>
      </c>
      <c r="AU263" s="19" t="s">
        <v>83</v>
      </c>
    </row>
    <row r="264" s="2" customFormat="1" ht="37.8" customHeight="1">
      <c r="A264" s="40"/>
      <c r="B264" s="41"/>
      <c r="C264" s="206" t="s">
        <v>375</v>
      </c>
      <c r="D264" s="206" t="s">
        <v>116</v>
      </c>
      <c r="E264" s="207" t="s">
        <v>376</v>
      </c>
      <c r="F264" s="208" t="s">
        <v>377</v>
      </c>
      <c r="G264" s="209" t="s">
        <v>133</v>
      </c>
      <c r="H264" s="210">
        <v>3</v>
      </c>
      <c r="I264" s="211"/>
      <c r="J264" s="212">
        <f>ROUND(I264*H264,2)</f>
        <v>0</v>
      </c>
      <c r="K264" s="208" t="s">
        <v>120</v>
      </c>
      <c r="L264" s="46"/>
      <c r="M264" s="213" t="s">
        <v>19</v>
      </c>
      <c r="N264" s="214" t="s">
        <v>44</v>
      </c>
      <c r="O264" s="86"/>
      <c r="P264" s="215">
        <f>O264*H264</f>
        <v>0</v>
      </c>
      <c r="Q264" s="215">
        <v>0</v>
      </c>
      <c r="R264" s="215">
        <f>Q264*H264</f>
        <v>0</v>
      </c>
      <c r="S264" s="215">
        <v>0</v>
      </c>
      <c r="T264" s="216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17" t="s">
        <v>121</v>
      </c>
      <c r="AT264" s="217" t="s">
        <v>116</v>
      </c>
      <c r="AU264" s="217" t="s">
        <v>83</v>
      </c>
      <c r="AY264" s="19" t="s">
        <v>114</v>
      </c>
      <c r="BE264" s="218">
        <f>IF(N264="základní",J264,0)</f>
        <v>0</v>
      </c>
      <c r="BF264" s="218">
        <f>IF(N264="snížená",J264,0)</f>
        <v>0</v>
      </c>
      <c r="BG264" s="218">
        <f>IF(N264="zákl. přenesená",J264,0)</f>
        <v>0</v>
      </c>
      <c r="BH264" s="218">
        <f>IF(N264="sníž. přenesená",J264,0)</f>
        <v>0</v>
      </c>
      <c r="BI264" s="218">
        <f>IF(N264="nulová",J264,0)</f>
        <v>0</v>
      </c>
      <c r="BJ264" s="19" t="s">
        <v>81</v>
      </c>
      <c r="BK264" s="218">
        <f>ROUND(I264*H264,2)</f>
        <v>0</v>
      </c>
      <c r="BL264" s="19" t="s">
        <v>121</v>
      </c>
      <c r="BM264" s="217" t="s">
        <v>378</v>
      </c>
    </row>
    <row r="265" s="2" customFormat="1">
      <c r="A265" s="40"/>
      <c r="B265" s="41"/>
      <c r="C265" s="42"/>
      <c r="D265" s="219" t="s">
        <v>123</v>
      </c>
      <c r="E265" s="42"/>
      <c r="F265" s="220" t="s">
        <v>377</v>
      </c>
      <c r="G265" s="42"/>
      <c r="H265" s="42"/>
      <c r="I265" s="221"/>
      <c r="J265" s="42"/>
      <c r="K265" s="42"/>
      <c r="L265" s="46"/>
      <c r="M265" s="222"/>
      <c r="N265" s="223"/>
      <c r="O265" s="86"/>
      <c r="P265" s="86"/>
      <c r="Q265" s="86"/>
      <c r="R265" s="86"/>
      <c r="S265" s="86"/>
      <c r="T265" s="87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19" t="s">
        <v>123</v>
      </c>
      <c r="AU265" s="19" t="s">
        <v>83</v>
      </c>
    </row>
    <row r="266" s="2" customFormat="1">
      <c r="A266" s="40"/>
      <c r="B266" s="41"/>
      <c r="C266" s="42"/>
      <c r="D266" s="224" t="s">
        <v>124</v>
      </c>
      <c r="E266" s="42"/>
      <c r="F266" s="225" t="s">
        <v>379</v>
      </c>
      <c r="G266" s="42"/>
      <c r="H266" s="42"/>
      <c r="I266" s="221"/>
      <c r="J266" s="42"/>
      <c r="K266" s="42"/>
      <c r="L266" s="46"/>
      <c r="M266" s="222"/>
      <c r="N266" s="223"/>
      <c r="O266" s="86"/>
      <c r="P266" s="86"/>
      <c r="Q266" s="86"/>
      <c r="R266" s="86"/>
      <c r="S266" s="86"/>
      <c r="T266" s="87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9" t="s">
        <v>124</v>
      </c>
      <c r="AU266" s="19" t="s">
        <v>83</v>
      </c>
    </row>
    <row r="267" s="2" customFormat="1">
      <c r="A267" s="40"/>
      <c r="B267" s="41"/>
      <c r="C267" s="42"/>
      <c r="D267" s="219" t="s">
        <v>196</v>
      </c>
      <c r="E267" s="42"/>
      <c r="F267" s="258" t="s">
        <v>380</v>
      </c>
      <c r="G267" s="42"/>
      <c r="H267" s="42"/>
      <c r="I267" s="221"/>
      <c r="J267" s="42"/>
      <c r="K267" s="42"/>
      <c r="L267" s="46"/>
      <c r="M267" s="222"/>
      <c r="N267" s="223"/>
      <c r="O267" s="86"/>
      <c r="P267" s="86"/>
      <c r="Q267" s="86"/>
      <c r="R267" s="86"/>
      <c r="S267" s="86"/>
      <c r="T267" s="87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9" t="s">
        <v>196</v>
      </c>
      <c r="AU267" s="19" t="s">
        <v>83</v>
      </c>
    </row>
    <row r="268" s="2" customFormat="1" ht="24.15" customHeight="1">
      <c r="A268" s="40"/>
      <c r="B268" s="41"/>
      <c r="C268" s="206" t="s">
        <v>381</v>
      </c>
      <c r="D268" s="206" t="s">
        <v>116</v>
      </c>
      <c r="E268" s="207" t="s">
        <v>382</v>
      </c>
      <c r="F268" s="208" t="s">
        <v>383</v>
      </c>
      <c r="G268" s="209" t="s">
        <v>133</v>
      </c>
      <c r="H268" s="210">
        <v>1</v>
      </c>
      <c r="I268" s="211"/>
      <c r="J268" s="212">
        <f>ROUND(I268*H268,2)</f>
        <v>0</v>
      </c>
      <c r="K268" s="208" t="s">
        <v>120</v>
      </c>
      <c r="L268" s="46"/>
      <c r="M268" s="213" t="s">
        <v>19</v>
      </c>
      <c r="N268" s="214" t="s">
        <v>44</v>
      </c>
      <c r="O268" s="86"/>
      <c r="P268" s="215">
        <f>O268*H268</f>
        <v>0</v>
      </c>
      <c r="Q268" s="215">
        <v>0</v>
      </c>
      <c r="R268" s="215">
        <f>Q268*H268</f>
        <v>0</v>
      </c>
      <c r="S268" s="215">
        <v>0</v>
      </c>
      <c r="T268" s="216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17" t="s">
        <v>121</v>
      </c>
      <c r="AT268" s="217" t="s">
        <v>116</v>
      </c>
      <c r="AU268" s="217" t="s">
        <v>83</v>
      </c>
      <c r="AY268" s="19" t="s">
        <v>114</v>
      </c>
      <c r="BE268" s="218">
        <f>IF(N268="základní",J268,0)</f>
        <v>0</v>
      </c>
      <c r="BF268" s="218">
        <f>IF(N268="snížená",J268,0)</f>
        <v>0</v>
      </c>
      <c r="BG268" s="218">
        <f>IF(N268="zákl. přenesená",J268,0)</f>
        <v>0</v>
      </c>
      <c r="BH268" s="218">
        <f>IF(N268="sníž. přenesená",J268,0)</f>
        <v>0</v>
      </c>
      <c r="BI268" s="218">
        <f>IF(N268="nulová",J268,0)</f>
        <v>0</v>
      </c>
      <c r="BJ268" s="19" t="s">
        <v>81</v>
      </c>
      <c r="BK268" s="218">
        <f>ROUND(I268*H268,2)</f>
        <v>0</v>
      </c>
      <c r="BL268" s="19" t="s">
        <v>121</v>
      </c>
      <c r="BM268" s="217" t="s">
        <v>384</v>
      </c>
    </row>
    <row r="269" s="2" customFormat="1">
      <c r="A269" s="40"/>
      <c r="B269" s="41"/>
      <c r="C269" s="42"/>
      <c r="D269" s="219" t="s">
        <v>123</v>
      </c>
      <c r="E269" s="42"/>
      <c r="F269" s="220" t="s">
        <v>383</v>
      </c>
      <c r="G269" s="42"/>
      <c r="H269" s="42"/>
      <c r="I269" s="221"/>
      <c r="J269" s="42"/>
      <c r="K269" s="42"/>
      <c r="L269" s="46"/>
      <c r="M269" s="222"/>
      <c r="N269" s="223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123</v>
      </c>
      <c r="AU269" s="19" t="s">
        <v>83</v>
      </c>
    </row>
    <row r="270" s="2" customFormat="1">
      <c r="A270" s="40"/>
      <c r="B270" s="41"/>
      <c r="C270" s="42"/>
      <c r="D270" s="224" t="s">
        <v>124</v>
      </c>
      <c r="E270" s="42"/>
      <c r="F270" s="225" t="s">
        <v>385</v>
      </c>
      <c r="G270" s="42"/>
      <c r="H270" s="42"/>
      <c r="I270" s="221"/>
      <c r="J270" s="42"/>
      <c r="K270" s="42"/>
      <c r="L270" s="46"/>
      <c r="M270" s="222"/>
      <c r="N270" s="223"/>
      <c r="O270" s="86"/>
      <c r="P270" s="86"/>
      <c r="Q270" s="86"/>
      <c r="R270" s="86"/>
      <c r="S270" s="86"/>
      <c r="T270" s="87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19" t="s">
        <v>124</v>
      </c>
      <c r="AU270" s="19" t="s">
        <v>83</v>
      </c>
    </row>
    <row r="271" s="2" customFormat="1">
      <c r="A271" s="40"/>
      <c r="B271" s="41"/>
      <c r="C271" s="42"/>
      <c r="D271" s="219" t="s">
        <v>196</v>
      </c>
      <c r="E271" s="42"/>
      <c r="F271" s="258" t="s">
        <v>386</v>
      </c>
      <c r="G271" s="42"/>
      <c r="H271" s="42"/>
      <c r="I271" s="221"/>
      <c r="J271" s="42"/>
      <c r="K271" s="42"/>
      <c r="L271" s="46"/>
      <c r="M271" s="222"/>
      <c r="N271" s="223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196</v>
      </c>
      <c r="AU271" s="19" t="s">
        <v>83</v>
      </c>
    </row>
    <row r="272" s="2" customFormat="1" ht="24.15" customHeight="1">
      <c r="A272" s="40"/>
      <c r="B272" s="41"/>
      <c r="C272" s="206" t="s">
        <v>387</v>
      </c>
      <c r="D272" s="206" t="s">
        <v>116</v>
      </c>
      <c r="E272" s="207" t="s">
        <v>388</v>
      </c>
      <c r="F272" s="208" t="s">
        <v>210</v>
      </c>
      <c r="G272" s="209" t="s">
        <v>133</v>
      </c>
      <c r="H272" s="210">
        <v>34</v>
      </c>
      <c r="I272" s="211"/>
      <c r="J272" s="212">
        <f>ROUND(I272*H272,2)</f>
        <v>0</v>
      </c>
      <c r="K272" s="208" t="s">
        <v>19</v>
      </c>
      <c r="L272" s="46"/>
      <c r="M272" s="213" t="s">
        <v>19</v>
      </c>
      <c r="N272" s="214" t="s">
        <v>44</v>
      </c>
      <c r="O272" s="86"/>
      <c r="P272" s="215">
        <f>O272*H272</f>
        <v>0</v>
      </c>
      <c r="Q272" s="215">
        <v>0</v>
      </c>
      <c r="R272" s="215">
        <f>Q272*H272</f>
        <v>0</v>
      </c>
      <c r="S272" s="215">
        <v>0</v>
      </c>
      <c r="T272" s="216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17" t="s">
        <v>201</v>
      </c>
      <c r="AT272" s="217" t="s">
        <v>116</v>
      </c>
      <c r="AU272" s="217" t="s">
        <v>83</v>
      </c>
      <c r="AY272" s="19" t="s">
        <v>114</v>
      </c>
      <c r="BE272" s="218">
        <f>IF(N272="základní",J272,0)</f>
        <v>0</v>
      </c>
      <c r="BF272" s="218">
        <f>IF(N272="snížená",J272,0)</f>
        <v>0</v>
      </c>
      <c r="BG272" s="218">
        <f>IF(N272="zákl. přenesená",J272,0)</f>
        <v>0</v>
      </c>
      <c r="BH272" s="218">
        <f>IF(N272="sníž. přenesená",J272,0)</f>
        <v>0</v>
      </c>
      <c r="BI272" s="218">
        <f>IF(N272="nulová",J272,0)</f>
        <v>0</v>
      </c>
      <c r="BJ272" s="19" t="s">
        <v>81</v>
      </c>
      <c r="BK272" s="218">
        <f>ROUND(I272*H272,2)</f>
        <v>0</v>
      </c>
      <c r="BL272" s="19" t="s">
        <v>201</v>
      </c>
      <c r="BM272" s="217" t="s">
        <v>389</v>
      </c>
    </row>
    <row r="273" s="2" customFormat="1">
      <c r="A273" s="40"/>
      <c r="B273" s="41"/>
      <c r="C273" s="42"/>
      <c r="D273" s="219" t="s">
        <v>123</v>
      </c>
      <c r="E273" s="42"/>
      <c r="F273" s="220" t="s">
        <v>210</v>
      </c>
      <c r="G273" s="42"/>
      <c r="H273" s="42"/>
      <c r="I273" s="221"/>
      <c r="J273" s="42"/>
      <c r="K273" s="42"/>
      <c r="L273" s="46"/>
      <c r="M273" s="222"/>
      <c r="N273" s="223"/>
      <c r="O273" s="86"/>
      <c r="P273" s="86"/>
      <c r="Q273" s="86"/>
      <c r="R273" s="86"/>
      <c r="S273" s="86"/>
      <c r="T273" s="87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9" t="s">
        <v>123</v>
      </c>
      <c r="AU273" s="19" t="s">
        <v>83</v>
      </c>
    </row>
    <row r="274" s="2" customFormat="1" ht="16.5" customHeight="1">
      <c r="A274" s="40"/>
      <c r="B274" s="41"/>
      <c r="C274" s="206" t="s">
        <v>390</v>
      </c>
      <c r="D274" s="206" t="s">
        <v>116</v>
      </c>
      <c r="E274" s="207" t="s">
        <v>391</v>
      </c>
      <c r="F274" s="208" t="s">
        <v>392</v>
      </c>
      <c r="G274" s="209" t="s">
        <v>215</v>
      </c>
      <c r="H274" s="210">
        <v>1</v>
      </c>
      <c r="I274" s="211"/>
      <c r="J274" s="212">
        <f>ROUND(I274*H274,2)</f>
        <v>0</v>
      </c>
      <c r="K274" s="208" t="s">
        <v>19</v>
      </c>
      <c r="L274" s="46"/>
      <c r="M274" s="213" t="s">
        <v>19</v>
      </c>
      <c r="N274" s="214" t="s">
        <v>44</v>
      </c>
      <c r="O274" s="86"/>
      <c r="P274" s="215">
        <f>O274*H274</f>
        <v>0</v>
      </c>
      <c r="Q274" s="215">
        <v>0</v>
      </c>
      <c r="R274" s="215">
        <f>Q274*H274</f>
        <v>0</v>
      </c>
      <c r="S274" s="215">
        <v>0</v>
      </c>
      <c r="T274" s="216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17" t="s">
        <v>121</v>
      </c>
      <c r="AT274" s="217" t="s">
        <v>116</v>
      </c>
      <c r="AU274" s="217" t="s">
        <v>83</v>
      </c>
      <c r="AY274" s="19" t="s">
        <v>114</v>
      </c>
      <c r="BE274" s="218">
        <f>IF(N274="základní",J274,0)</f>
        <v>0</v>
      </c>
      <c r="BF274" s="218">
        <f>IF(N274="snížená",J274,0)</f>
        <v>0</v>
      </c>
      <c r="BG274" s="218">
        <f>IF(N274="zákl. přenesená",J274,0)</f>
        <v>0</v>
      </c>
      <c r="BH274" s="218">
        <f>IF(N274="sníž. přenesená",J274,0)</f>
        <v>0</v>
      </c>
      <c r="BI274" s="218">
        <f>IF(N274="nulová",J274,0)</f>
        <v>0</v>
      </c>
      <c r="BJ274" s="19" t="s">
        <v>81</v>
      </c>
      <c r="BK274" s="218">
        <f>ROUND(I274*H274,2)</f>
        <v>0</v>
      </c>
      <c r="BL274" s="19" t="s">
        <v>121</v>
      </c>
      <c r="BM274" s="217" t="s">
        <v>393</v>
      </c>
    </row>
    <row r="275" s="2" customFormat="1">
      <c r="A275" s="40"/>
      <c r="B275" s="41"/>
      <c r="C275" s="42"/>
      <c r="D275" s="219" t="s">
        <v>123</v>
      </c>
      <c r="E275" s="42"/>
      <c r="F275" s="220" t="s">
        <v>392</v>
      </c>
      <c r="G275" s="42"/>
      <c r="H275" s="42"/>
      <c r="I275" s="221"/>
      <c r="J275" s="42"/>
      <c r="K275" s="42"/>
      <c r="L275" s="46"/>
      <c r="M275" s="222"/>
      <c r="N275" s="223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123</v>
      </c>
      <c r="AU275" s="19" t="s">
        <v>83</v>
      </c>
    </row>
    <row r="276" s="2" customFormat="1" ht="44.25" customHeight="1">
      <c r="A276" s="40"/>
      <c r="B276" s="41"/>
      <c r="C276" s="206" t="s">
        <v>394</v>
      </c>
      <c r="D276" s="206" t="s">
        <v>116</v>
      </c>
      <c r="E276" s="207" t="s">
        <v>218</v>
      </c>
      <c r="F276" s="208" t="s">
        <v>219</v>
      </c>
      <c r="G276" s="209" t="s">
        <v>194</v>
      </c>
      <c r="H276" s="210">
        <v>8</v>
      </c>
      <c r="I276" s="211"/>
      <c r="J276" s="212">
        <f>ROUND(I276*H276,2)</f>
        <v>0</v>
      </c>
      <c r="K276" s="208" t="s">
        <v>120</v>
      </c>
      <c r="L276" s="46"/>
      <c r="M276" s="213" t="s">
        <v>19</v>
      </c>
      <c r="N276" s="214" t="s">
        <v>44</v>
      </c>
      <c r="O276" s="86"/>
      <c r="P276" s="215">
        <f>O276*H276</f>
        <v>0</v>
      </c>
      <c r="Q276" s="215">
        <v>0</v>
      </c>
      <c r="R276" s="215">
        <f>Q276*H276</f>
        <v>0</v>
      </c>
      <c r="S276" s="215">
        <v>0</v>
      </c>
      <c r="T276" s="216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17" t="s">
        <v>121</v>
      </c>
      <c r="AT276" s="217" t="s">
        <v>116</v>
      </c>
      <c r="AU276" s="217" t="s">
        <v>83</v>
      </c>
      <c r="AY276" s="19" t="s">
        <v>114</v>
      </c>
      <c r="BE276" s="218">
        <f>IF(N276="základní",J276,0)</f>
        <v>0</v>
      </c>
      <c r="BF276" s="218">
        <f>IF(N276="snížená",J276,0)</f>
        <v>0</v>
      </c>
      <c r="BG276" s="218">
        <f>IF(N276="zákl. přenesená",J276,0)</f>
        <v>0</v>
      </c>
      <c r="BH276" s="218">
        <f>IF(N276="sníž. přenesená",J276,0)</f>
        <v>0</v>
      </c>
      <c r="BI276" s="218">
        <f>IF(N276="nulová",J276,0)</f>
        <v>0</v>
      </c>
      <c r="BJ276" s="19" t="s">
        <v>81</v>
      </c>
      <c r="BK276" s="218">
        <f>ROUND(I276*H276,2)</f>
        <v>0</v>
      </c>
      <c r="BL276" s="19" t="s">
        <v>121</v>
      </c>
      <c r="BM276" s="217" t="s">
        <v>395</v>
      </c>
    </row>
    <row r="277" s="2" customFormat="1">
      <c r="A277" s="40"/>
      <c r="B277" s="41"/>
      <c r="C277" s="42"/>
      <c r="D277" s="219" t="s">
        <v>123</v>
      </c>
      <c r="E277" s="42"/>
      <c r="F277" s="220" t="s">
        <v>219</v>
      </c>
      <c r="G277" s="42"/>
      <c r="H277" s="42"/>
      <c r="I277" s="221"/>
      <c r="J277" s="42"/>
      <c r="K277" s="42"/>
      <c r="L277" s="46"/>
      <c r="M277" s="222"/>
      <c r="N277" s="223"/>
      <c r="O277" s="86"/>
      <c r="P277" s="86"/>
      <c r="Q277" s="86"/>
      <c r="R277" s="86"/>
      <c r="S277" s="86"/>
      <c r="T277" s="87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T277" s="19" t="s">
        <v>123</v>
      </c>
      <c r="AU277" s="19" t="s">
        <v>83</v>
      </c>
    </row>
    <row r="278" s="2" customFormat="1">
      <c r="A278" s="40"/>
      <c r="B278" s="41"/>
      <c r="C278" s="42"/>
      <c r="D278" s="224" t="s">
        <v>124</v>
      </c>
      <c r="E278" s="42"/>
      <c r="F278" s="225" t="s">
        <v>221</v>
      </c>
      <c r="G278" s="42"/>
      <c r="H278" s="42"/>
      <c r="I278" s="221"/>
      <c r="J278" s="42"/>
      <c r="K278" s="42"/>
      <c r="L278" s="46"/>
      <c r="M278" s="222"/>
      <c r="N278" s="223"/>
      <c r="O278" s="86"/>
      <c r="P278" s="86"/>
      <c r="Q278" s="86"/>
      <c r="R278" s="86"/>
      <c r="S278" s="86"/>
      <c r="T278" s="87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19" t="s">
        <v>124</v>
      </c>
      <c r="AU278" s="19" t="s">
        <v>83</v>
      </c>
    </row>
    <row r="279" s="2" customFormat="1">
      <c r="A279" s="40"/>
      <c r="B279" s="41"/>
      <c r="C279" s="42"/>
      <c r="D279" s="219" t="s">
        <v>196</v>
      </c>
      <c r="E279" s="42"/>
      <c r="F279" s="258" t="s">
        <v>222</v>
      </c>
      <c r="G279" s="42"/>
      <c r="H279" s="42"/>
      <c r="I279" s="221"/>
      <c r="J279" s="42"/>
      <c r="K279" s="42"/>
      <c r="L279" s="46"/>
      <c r="M279" s="222"/>
      <c r="N279" s="223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19" t="s">
        <v>196</v>
      </c>
      <c r="AU279" s="19" t="s">
        <v>83</v>
      </c>
    </row>
    <row r="280" s="2" customFormat="1" ht="24.15" customHeight="1">
      <c r="A280" s="40"/>
      <c r="B280" s="41"/>
      <c r="C280" s="206" t="s">
        <v>396</v>
      </c>
      <c r="D280" s="206" t="s">
        <v>116</v>
      </c>
      <c r="E280" s="207" t="s">
        <v>397</v>
      </c>
      <c r="F280" s="208" t="s">
        <v>398</v>
      </c>
      <c r="G280" s="209" t="s">
        <v>133</v>
      </c>
      <c r="H280" s="210">
        <v>27</v>
      </c>
      <c r="I280" s="211"/>
      <c r="J280" s="212">
        <f>ROUND(I280*H280,2)</f>
        <v>0</v>
      </c>
      <c r="K280" s="208" t="s">
        <v>120</v>
      </c>
      <c r="L280" s="46"/>
      <c r="M280" s="213" t="s">
        <v>19</v>
      </c>
      <c r="N280" s="214" t="s">
        <v>44</v>
      </c>
      <c r="O280" s="86"/>
      <c r="P280" s="215">
        <f>O280*H280</f>
        <v>0</v>
      </c>
      <c r="Q280" s="215">
        <v>2.0000000000000002E-05</v>
      </c>
      <c r="R280" s="215">
        <f>Q280*H280</f>
        <v>0.00054000000000000001</v>
      </c>
      <c r="S280" s="215">
        <v>0</v>
      </c>
      <c r="T280" s="216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17" t="s">
        <v>121</v>
      </c>
      <c r="AT280" s="217" t="s">
        <v>116</v>
      </c>
      <c r="AU280" s="217" t="s">
        <v>83</v>
      </c>
      <c r="AY280" s="19" t="s">
        <v>114</v>
      </c>
      <c r="BE280" s="218">
        <f>IF(N280="základní",J280,0)</f>
        <v>0</v>
      </c>
      <c r="BF280" s="218">
        <f>IF(N280="snížená",J280,0)</f>
        <v>0</v>
      </c>
      <c r="BG280" s="218">
        <f>IF(N280="zákl. přenesená",J280,0)</f>
        <v>0</v>
      </c>
      <c r="BH280" s="218">
        <f>IF(N280="sníž. přenesená",J280,0)</f>
        <v>0</v>
      </c>
      <c r="BI280" s="218">
        <f>IF(N280="nulová",J280,0)</f>
        <v>0</v>
      </c>
      <c r="BJ280" s="19" t="s">
        <v>81</v>
      </c>
      <c r="BK280" s="218">
        <f>ROUND(I280*H280,2)</f>
        <v>0</v>
      </c>
      <c r="BL280" s="19" t="s">
        <v>121</v>
      </c>
      <c r="BM280" s="217" t="s">
        <v>399</v>
      </c>
    </row>
    <row r="281" s="2" customFormat="1">
      <c r="A281" s="40"/>
      <c r="B281" s="41"/>
      <c r="C281" s="42"/>
      <c r="D281" s="219" t="s">
        <v>123</v>
      </c>
      <c r="E281" s="42"/>
      <c r="F281" s="220" t="s">
        <v>398</v>
      </c>
      <c r="G281" s="42"/>
      <c r="H281" s="42"/>
      <c r="I281" s="221"/>
      <c r="J281" s="42"/>
      <c r="K281" s="42"/>
      <c r="L281" s="46"/>
      <c r="M281" s="222"/>
      <c r="N281" s="223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123</v>
      </c>
      <c r="AU281" s="19" t="s">
        <v>83</v>
      </c>
    </row>
    <row r="282" s="2" customFormat="1">
      <c r="A282" s="40"/>
      <c r="B282" s="41"/>
      <c r="C282" s="42"/>
      <c r="D282" s="224" t="s">
        <v>124</v>
      </c>
      <c r="E282" s="42"/>
      <c r="F282" s="225" t="s">
        <v>400</v>
      </c>
      <c r="G282" s="42"/>
      <c r="H282" s="42"/>
      <c r="I282" s="221"/>
      <c r="J282" s="42"/>
      <c r="K282" s="42"/>
      <c r="L282" s="46"/>
      <c r="M282" s="222"/>
      <c r="N282" s="223"/>
      <c r="O282" s="86"/>
      <c r="P282" s="86"/>
      <c r="Q282" s="86"/>
      <c r="R282" s="86"/>
      <c r="S282" s="86"/>
      <c r="T282" s="87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T282" s="19" t="s">
        <v>124</v>
      </c>
      <c r="AU282" s="19" t="s">
        <v>83</v>
      </c>
    </row>
    <row r="283" s="2" customFormat="1">
      <c r="A283" s="40"/>
      <c r="B283" s="41"/>
      <c r="C283" s="42"/>
      <c r="D283" s="219" t="s">
        <v>196</v>
      </c>
      <c r="E283" s="42"/>
      <c r="F283" s="258" t="s">
        <v>401</v>
      </c>
      <c r="G283" s="42"/>
      <c r="H283" s="42"/>
      <c r="I283" s="221"/>
      <c r="J283" s="42"/>
      <c r="K283" s="42"/>
      <c r="L283" s="46"/>
      <c r="M283" s="222"/>
      <c r="N283" s="223"/>
      <c r="O283" s="86"/>
      <c r="P283" s="86"/>
      <c r="Q283" s="86"/>
      <c r="R283" s="86"/>
      <c r="S283" s="86"/>
      <c r="T283" s="87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T283" s="19" t="s">
        <v>196</v>
      </c>
      <c r="AU283" s="19" t="s">
        <v>83</v>
      </c>
    </row>
    <row r="284" s="2" customFormat="1" ht="24.15" customHeight="1">
      <c r="A284" s="40"/>
      <c r="B284" s="41"/>
      <c r="C284" s="206" t="s">
        <v>402</v>
      </c>
      <c r="D284" s="206" t="s">
        <v>116</v>
      </c>
      <c r="E284" s="207" t="s">
        <v>403</v>
      </c>
      <c r="F284" s="208" t="s">
        <v>404</v>
      </c>
      <c r="G284" s="209" t="s">
        <v>133</v>
      </c>
      <c r="H284" s="210">
        <v>27</v>
      </c>
      <c r="I284" s="211"/>
      <c r="J284" s="212">
        <f>ROUND(I284*H284,2)</f>
        <v>0</v>
      </c>
      <c r="K284" s="208" t="s">
        <v>120</v>
      </c>
      <c r="L284" s="46"/>
      <c r="M284" s="213" t="s">
        <v>19</v>
      </c>
      <c r="N284" s="214" t="s">
        <v>44</v>
      </c>
      <c r="O284" s="86"/>
      <c r="P284" s="215">
        <f>O284*H284</f>
        <v>0</v>
      </c>
      <c r="Q284" s="215">
        <v>6.0000000000000002E-05</v>
      </c>
      <c r="R284" s="215">
        <f>Q284*H284</f>
        <v>0.0016200000000000001</v>
      </c>
      <c r="S284" s="215">
        <v>0</v>
      </c>
      <c r="T284" s="216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17" t="s">
        <v>121</v>
      </c>
      <c r="AT284" s="217" t="s">
        <v>116</v>
      </c>
      <c r="AU284" s="217" t="s">
        <v>83</v>
      </c>
      <c r="AY284" s="19" t="s">
        <v>114</v>
      </c>
      <c r="BE284" s="218">
        <f>IF(N284="základní",J284,0)</f>
        <v>0</v>
      </c>
      <c r="BF284" s="218">
        <f>IF(N284="snížená",J284,0)</f>
        <v>0</v>
      </c>
      <c r="BG284" s="218">
        <f>IF(N284="zákl. přenesená",J284,0)</f>
        <v>0</v>
      </c>
      <c r="BH284" s="218">
        <f>IF(N284="sníž. přenesená",J284,0)</f>
        <v>0</v>
      </c>
      <c r="BI284" s="218">
        <f>IF(N284="nulová",J284,0)</f>
        <v>0</v>
      </c>
      <c r="BJ284" s="19" t="s">
        <v>81</v>
      </c>
      <c r="BK284" s="218">
        <f>ROUND(I284*H284,2)</f>
        <v>0</v>
      </c>
      <c r="BL284" s="19" t="s">
        <v>121</v>
      </c>
      <c r="BM284" s="217" t="s">
        <v>405</v>
      </c>
    </row>
    <row r="285" s="2" customFormat="1">
      <c r="A285" s="40"/>
      <c r="B285" s="41"/>
      <c r="C285" s="42"/>
      <c r="D285" s="219" t="s">
        <v>123</v>
      </c>
      <c r="E285" s="42"/>
      <c r="F285" s="220" t="s">
        <v>404</v>
      </c>
      <c r="G285" s="42"/>
      <c r="H285" s="42"/>
      <c r="I285" s="221"/>
      <c r="J285" s="42"/>
      <c r="K285" s="42"/>
      <c r="L285" s="46"/>
      <c r="M285" s="222"/>
      <c r="N285" s="223"/>
      <c r="O285" s="86"/>
      <c r="P285" s="86"/>
      <c r="Q285" s="86"/>
      <c r="R285" s="86"/>
      <c r="S285" s="86"/>
      <c r="T285" s="87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T285" s="19" t="s">
        <v>123</v>
      </c>
      <c r="AU285" s="19" t="s">
        <v>83</v>
      </c>
    </row>
    <row r="286" s="2" customFormat="1">
      <c r="A286" s="40"/>
      <c r="B286" s="41"/>
      <c r="C286" s="42"/>
      <c r="D286" s="224" t="s">
        <v>124</v>
      </c>
      <c r="E286" s="42"/>
      <c r="F286" s="225" t="s">
        <v>406</v>
      </c>
      <c r="G286" s="42"/>
      <c r="H286" s="42"/>
      <c r="I286" s="221"/>
      <c r="J286" s="42"/>
      <c r="K286" s="42"/>
      <c r="L286" s="46"/>
      <c r="M286" s="222"/>
      <c r="N286" s="223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9" t="s">
        <v>124</v>
      </c>
      <c r="AU286" s="19" t="s">
        <v>83</v>
      </c>
    </row>
    <row r="287" s="2" customFormat="1" ht="21.75" customHeight="1">
      <c r="A287" s="40"/>
      <c r="B287" s="41"/>
      <c r="C287" s="248" t="s">
        <v>407</v>
      </c>
      <c r="D287" s="248" t="s">
        <v>191</v>
      </c>
      <c r="E287" s="249" t="s">
        <v>408</v>
      </c>
      <c r="F287" s="250" t="s">
        <v>409</v>
      </c>
      <c r="G287" s="251" t="s">
        <v>133</v>
      </c>
      <c r="H287" s="252">
        <v>81</v>
      </c>
      <c r="I287" s="253"/>
      <c r="J287" s="254">
        <f>ROUND(I287*H287,2)</f>
        <v>0</v>
      </c>
      <c r="K287" s="250" t="s">
        <v>120</v>
      </c>
      <c r="L287" s="255"/>
      <c r="M287" s="256" t="s">
        <v>19</v>
      </c>
      <c r="N287" s="257" t="s">
        <v>44</v>
      </c>
      <c r="O287" s="86"/>
      <c r="P287" s="215">
        <f>O287*H287</f>
        <v>0</v>
      </c>
      <c r="Q287" s="215">
        <v>0.0070899999999999999</v>
      </c>
      <c r="R287" s="215">
        <f>Q287*H287</f>
        <v>0.57428999999999997</v>
      </c>
      <c r="S287" s="215">
        <v>0</v>
      </c>
      <c r="T287" s="216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17" t="s">
        <v>155</v>
      </c>
      <c r="AT287" s="217" t="s">
        <v>191</v>
      </c>
      <c r="AU287" s="217" t="s">
        <v>83</v>
      </c>
      <c r="AY287" s="19" t="s">
        <v>114</v>
      </c>
      <c r="BE287" s="218">
        <f>IF(N287="základní",J287,0)</f>
        <v>0</v>
      </c>
      <c r="BF287" s="218">
        <f>IF(N287="snížená",J287,0)</f>
        <v>0</v>
      </c>
      <c r="BG287" s="218">
        <f>IF(N287="zákl. přenesená",J287,0)</f>
        <v>0</v>
      </c>
      <c r="BH287" s="218">
        <f>IF(N287="sníž. přenesená",J287,0)</f>
        <v>0</v>
      </c>
      <c r="BI287" s="218">
        <f>IF(N287="nulová",J287,0)</f>
        <v>0</v>
      </c>
      <c r="BJ287" s="19" t="s">
        <v>81</v>
      </c>
      <c r="BK287" s="218">
        <f>ROUND(I287*H287,2)</f>
        <v>0</v>
      </c>
      <c r="BL287" s="19" t="s">
        <v>121</v>
      </c>
      <c r="BM287" s="217" t="s">
        <v>410</v>
      </c>
    </row>
    <row r="288" s="2" customFormat="1">
      <c r="A288" s="40"/>
      <c r="B288" s="41"/>
      <c r="C288" s="42"/>
      <c r="D288" s="219" t="s">
        <v>123</v>
      </c>
      <c r="E288" s="42"/>
      <c r="F288" s="220" t="s">
        <v>409</v>
      </c>
      <c r="G288" s="42"/>
      <c r="H288" s="42"/>
      <c r="I288" s="221"/>
      <c r="J288" s="42"/>
      <c r="K288" s="42"/>
      <c r="L288" s="46"/>
      <c r="M288" s="222"/>
      <c r="N288" s="223"/>
      <c r="O288" s="86"/>
      <c r="P288" s="86"/>
      <c r="Q288" s="86"/>
      <c r="R288" s="86"/>
      <c r="S288" s="86"/>
      <c r="T288" s="87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19" t="s">
        <v>123</v>
      </c>
      <c r="AU288" s="19" t="s">
        <v>83</v>
      </c>
    </row>
    <row r="289" s="13" customFormat="1">
      <c r="A289" s="13"/>
      <c r="B289" s="226"/>
      <c r="C289" s="227"/>
      <c r="D289" s="219" t="s">
        <v>160</v>
      </c>
      <c r="E289" s="228" t="s">
        <v>19</v>
      </c>
      <c r="F289" s="229" t="s">
        <v>411</v>
      </c>
      <c r="G289" s="227"/>
      <c r="H289" s="230">
        <v>81</v>
      </c>
      <c r="I289" s="231"/>
      <c r="J289" s="227"/>
      <c r="K289" s="227"/>
      <c r="L289" s="232"/>
      <c r="M289" s="233"/>
      <c r="N289" s="234"/>
      <c r="O289" s="234"/>
      <c r="P289" s="234"/>
      <c r="Q289" s="234"/>
      <c r="R289" s="234"/>
      <c r="S289" s="234"/>
      <c r="T289" s="235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6" t="s">
        <v>160</v>
      </c>
      <c r="AU289" s="236" t="s">
        <v>83</v>
      </c>
      <c r="AV289" s="13" t="s">
        <v>83</v>
      </c>
      <c r="AW289" s="13" t="s">
        <v>32</v>
      </c>
      <c r="AX289" s="13" t="s">
        <v>81</v>
      </c>
      <c r="AY289" s="236" t="s">
        <v>114</v>
      </c>
    </row>
    <row r="290" s="2" customFormat="1" ht="16.5" customHeight="1">
      <c r="A290" s="40"/>
      <c r="B290" s="41"/>
      <c r="C290" s="248" t="s">
        <v>412</v>
      </c>
      <c r="D290" s="248" t="s">
        <v>191</v>
      </c>
      <c r="E290" s="249" t="s">
        <v>413</v>
      </c>
      <c r="F290" s="250" t="s">
        <v>414</v>
      </c>
      <c r="G290" s="251" t="s">
        <v>257</v>
      </c>
      <c r="H290" s="252">
        <v>40.5</v>
      </c>
      <c r="I290" s="253"/>
      <c r="J290" s="254">
        <f>ROUND(I290*H290,2)</f>
        <v>0</v>
      </c>
      <c r="K290" s="250" t="s">
        <v>19</v>
      </c>
      <c r="L290" s="255"/>
      <c r="M290" s="256" t="s">
        <v>19</v>
      </c>
      <c r="N290" s="257" t="s">
        <v>44</v>
      </c>
      <c r="O290" s="86"/>
      <c r="P290" s="215">
        <f>O290*H290</f>
        <v>0</v>
      </c>
      <c r="Q290" s="215">
        <v>0.001</v>
      </c>
      <c r="R290" s="215">
        <f>Q290*H290</f>
        <v>0.040500000000000001</v>
      </c>
      <c r="S290" s="215">
        <v>0</v>
      </c>
      <c r="T290" s="216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17" t="s">
        <v>155</v>
      </c>
      <c r="AT290" s="217" t="s">
        <v>191</v>
      </c>
      <c r="AU290" s="217" t="s">
        <v>83</v>
      </c>
      <c r="AY290" s="19" t="s">
        <v>114</v>
      </c>
      <c r="BE290" s="218">
        <f>IF(N290="základní",J290,0)</f>
        <v>0</v>
      </c>
      <c r="BF290" s="218">
        <f>IF(N290="snížená",J290,0)</f>
        <v>0</v>
      </c>
      <c r="BG290" s="218">
        <f>IF(N290="zákl. přenesená",J290,0)</f>
        <v>0</v>
      </c>
      <c r="BH290" s="218">
        <f>IF(N290="sníž. přenesená",J290,0)</f>
        <v>0</v>
      </c>
      <c r="BI290" s="218">
        <f>IF(N290="nulová",J290,0)</f>
        <v>0</v>
      </c>
      <c r="BJ290" s="19" t="s">
        <v>81</v>
      </c>
      <c r="BK290" s="218">
        <f>ROUND(I290*H290,2)</f>
        <v>0</v>
      </c>
      <c r="BL290" s="19" t="s">
        <v>121</v>
      </c>
      <c r="BM290" s="217" t="s">
        <v>415</v>
      </c>
    </row>
    <row r="291" s="2" customFormat="1">
      <c r="A291" s="40"/>
      <c r="B291" s="41"/>
      <c r="C291" s="42"/>
      <c r="D291" s="219" t="s">
        <v>123</v>
      </c>
      <c r="E291" s="42"/>
      <c r="F291" s="220" t="s">
        <v>414</v>
      </c>
      <c r="G291" s="42"/>
      <c r="H291" s="42"/>
      <c r="I291" s="221"/>
      <c r="J291" s="42"/>
      <c r="K291" s="42"/>
      <c r="L291" s="46"/>
      <c r="M291" s="222"/>
      <c r="N291" s="223"/>
      <c r="O291" s="86"/>
      <c r="P291" s="86"/>
      <c r="Q291" s="86"/>
      <c r="R291" s="86"/>
      <c r="S291" s="86"/>
      <c r="T291" s="87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19" t="s">
        <v>123</v>
      </c>
      <c r="AU291" s="19" t="s">
        <v>83</v>
      </c>
    </row>
    <row r="292" s="13" customFormat="1">
      <c r="A292" s="13"/>
      <c r="B292" s="226"/>
      <c r="C292" s="227"/>
      <c r="D292" s="219" t="s">
        <v>160</v>
      </c>
      <c r="E292" s="228" t="s">
        <v>19</v>
      </c>
      <c r="F292" s="229" t="s">
        <v>416</v>
      </c>
      <c r="G292" s="227"/>
      <c r="H292" s="230">
        <v>40.5</v>
      </c>
      <c r="I292" s="231"/>
      <c r="J292" s="227"/>
      <c r="K292" s="227"/>
      <c r="L292" s="232"/>
      <c r="M292" s="233"/>
      <c r="N292" s="234"/>
      <c r="O292" s="234"/>
      <c r="P292" s="234"/>
      <c r="Q292" s="234"/>
      <c r="R292" s="234"/>
      <c r="S292" s="234"/>
      <c r="T292" s="235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6" t="s">
        <v>160</v>
      </c>
      <c r="AU292" s="236" t="s">
        <v>83</v>
      </c>
      <c r="AV292" s="13" t="s">
        <v>83</v>
      </c>
      <c r="AW292" s="13" t="s">
        <v>32</v>
      </c>
      <c r="AX292" s="13" t="s">
        <v>73</v>
      </c>
      <c r="AY292" s="236" t="s">
        <v>114</v>
      </c>
    </row>
    <row r="293" s="14" customFormat="1">
      <c r="A293" s="14"/>
      <c r="B293" s="237"/>
      <c r="C293" s="238"/>
      <c r="D293" s="219" t="s">
        <v>160</v>
      </c>
      <c r="E293" s="239" t="s">
        <v>19</v>
      </c>
      <c r="F293" s="240" t="s">
        <v>162</v>
      </c>
      <c r="G293" s="238"/>
      <c r="H293" s="241">
        <v>40.5</v>
      </c>
      <c r="I293" s="242"/>
      <c r="J293" s="238"/>
      <c r="K293" s="238"/>
      <c r="L293" s="243"/>
      <c r="M293" s="244"/>
      <c r="N293" s="245"/>
      <c r="O293" s="245"/>
      <c r="P293" s="245"/>
      <c r="Q293" s="245"/>
      <c r="R293" s="245"/>
      <c r="S293" s="245"/>
      <c r="T293" s="246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47" t="s">
        <v>160</v>
      </c>
      <c r="AU293" s="247" t="s">
        <v>83</v>
      </c>
      <c r="AV293" s="14" t="s">
        <v>121</v>
      </c>
      <c r="AW293" s="14" t="s">
        <v>32</v>
      </c>
      <c r="AX293" s="14" t="s">
        <v>81</v>
      </c>
      <c r="AY293" s="247" t="s">
        <v>114</v>
      </c>
    </row>
    <row r="294" s="2" customFormat="1" ht="16.5" customHeight="1">
      <c r="A294" s="40"/>
      <c r="B294" s="41"/>
      <c r="C294" s="248" t="s">
        <v>417</v>
      </c>
      <c r="D294" s="248" t="s">
        <v>191</v>
      </c>
      <c r="E294" s="249" t="s">
        <v>418</v>
      </c>
      <c r="F294" s="250" t="s">
        <v>419</v>
      </c>
      <c r="G294" s="251" t="s">
        <v>133</v>
      </c>
      <c r="H294" s="252">
        <v>54</v>
      </c>
      <c r="I294" s="253"/>
      <c r="J294" s="254">
        <f>ROUND(I294*H294,2)</f>
        <v>0</v>
      </c>
      <c r="K294" s="250" t="s">
        <v>19</v>
      </c>
      <c r="L294" s="255"/>
      <c r="M294" s="256" t="s">
        <v>19</v>
      </c>
      <c r="N294" s="257" t="s">
        <v>44</v>
      </c>
      <c r="O294" s="86"/>
      <c r="P294" s="215">
        <f>O294*H294</f>
        <v>0</v>
      </c>
      <c r="Q294" s="215">
        <v>0.0058999999999999999</v>
      </c>
      <c r="R294" s="215">
        <f>Q294*H294</f>
        <v>0.31859999999999999</v>
      </c>
      <c r="S294" s="215">
        <v>0</v>
      </c>
      <c r="T294" s="216">
        <f>S294*H294</f>
        <v>0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17" t="s">
        <v>155</v>
      </c>
      <c r="AT294" s="217" t="s">
        <v>191</v>
      </c>
      <c r="AU294" s="217" t="s">
        <v>83</v>
      </c>
      <c r="AY294" s="19" t="s">
        <v>114</v>
      </c>
      <c r="BE294" s="218">
        <f>IF(N294="základní",J294,0)</f>
        <v>0</v>
      </c>
      <c r="BF294" s="218">
        <f>IF(N294="snížená",J294,0)</f>
        <v>0</v>
      </c>
      <c r="BG294" s="218">
        <f>IF(N294="zákl. přenesená",J294,0)</f>
        <v>0</v>
      </c>
      <c r="BH294" s="218">
        <f>IF(N294="sníž. přenesená",J294,0)</f>
        <v>0</v>
      </c>
      <c r="BI294" s="218">
        <f>IF(N294="nulová",J294,0)</f>
        <v>0</v>
      </c>
      <c r="BJ294" s="19" t="s">
        <v>81</v>
      </c>
      <c r="BK294" s="218">
        <f>ROUND(I294*H294,2)</f>
        <v>0</v>
      </c>
      <c r="BL294" s="19" t="s">
        <v>121</v>
      </c>
      <c r="BM294" s="217" t="s">
        <v>420</v>
      </c>
    </row>
    <row r="295" s="2" customFormat="1">
      <c r="A295" s="40"/>
      <c r="B295" s="41"/>
      <c r="C295" s="42"/>
      <c r="D295" s="219" t="s">
        <v>123</v>
      </c>
      <c r="E295" s="42"/>
      <c r="F295" s="220" t="s">
        <v>419</v>
      </c>
      <c r="G295" s="42"/>
      <c r="H295" s="42"/>
      <c r="I295" s="221"/>
      <c r="J295" s="42"/>
      <c r="K295" s="42"/>
      <c r="L295" s="46"/>
      <c r="M295" s="222"/>
      <c r="N295" s="223"/>
      <c r="O295" s="86"/>
      <c r="P295" s="86"/>
      <c r="Q295" s="86"/>
      <c r="R295" s="86"/>
      <c r="S295" s="86"/>
      <c r="T295" s="87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T295" s="19" t="s">
        <v>123</v>
      </c>
      <c r="AU295" s="19" t="s">
        <v>83</v>
      </c>
    </row>
    <row r="296" s="13" customFormat="1">
      <c r="A296" s="13"/>
      <c r="B296" s="226"/>
      <c r="C296" s="227"/>
      <c r="D296" s="219" t="s">
        <v>160</v>
      </c>
      <c r="E296" s="228" t="s">
        <v>19</v>
      </c>
      <c r="F296" s="229" t="s">
        <v>421</v>
      </c>
      <c r="G296" s="227"/>
      <c r="H296" s="230">
        <v>54</v>
      </c>
      <c r="I296" s="231"/>
      <c r="J296" s="227"/>
      <c r="K296" s="227"/>
      <c r="L296" s="232"/>
      <c r="M296" s="233"/>
      <c r="N296" s="234"/>
      <c r="O296" s="234"/>
      <c r="P296" s="234"/>
      <c r="Q296" s="234"/>
      <c r="R296" s="234"/>
      <c r="S296" s="234"/>
      <c r="T296" s="235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6" t="s">
        <v>160</v>
      </c>
      <c r="AU296" s="236" t="s">
        <v>83</v>
      </c>
      <c r="AV296" s="13" t="s">
        <v>83</v>
      </c>
      <c r="AW296" s="13" t="s">
        <v>32</v>
      </c>
      <c r="AX296" s="13" t="s">
        <v>73</v>
      </c>
      <c r="AY296" s="236" t="s">
        <v>114</v>
      </c>
    </row>
    <row r="297" s="14" customFormat="1">
      <c r="A297" s="14"/>
      <c r="B297" s="237"/>
      <c r="C297" s="238"/>
      <c r="D297" s="219" t="s">
        <v>160</v>
      </c>
      <c r="E297" s="239" t="s">
        <v>19</v>
      </c>
      <c r="F297" s="240" t="s">
        <v>162</v>
      </c>
      <c r="G297" s="238"/>
      <c r="H297" s="241">
        <v>54</v>
      </c>
      <c r="I297" s="242"/>
      <c r="J297" s="238"/>
      <c r="K297" s="238"/>
      <c r="L297" s="243"/>
      <c r="M297" s="269"/>
      <c r="N297" s="270"/>
      <c r="O297" s="270"/>
      <c r="P297" s="270"/>
      <c r="Q297" s="270"/>
      <c r="R297" s="270"/>
      <c r="S297" s="270"/>
      <c r="T297" s="271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47" t="s">
        <v>160</v>
      </c>
      <c r="AU297" s="247" t="s">
        <v>83</v>
      </c>
      <c r="AV297" s="14" t="s">
        <v>121</v>
      </c>
      <c r="AW297" s="14" t="s">
        <v>32</v>
      </c>
      <c r="AX297" s="14" t="s">
        <v>81</v>
      </c>
      <c r="AY297" s="247" t="s">
        <v>114</v>
      </c>
    </row>
    <row r="298" s="2" customFormat="1" ht="6.96" customHeight="1">
      <c r="A298" s="40"/>
      <c r="B298" s="61"/>
      <c r="C298" s="62"/>
      <c r="D298" s="62"/>
      <c r="E298" s="62"/>
      <c r="F298" s="62"/>
      <c r="G298" s="62"/>
      <c r="H298" s="62"/>
      <c r="I298" s="62"/>
      <c r="J298" s="62"/>
      <c r="K298" s="62"/>
      <c r="L298" s="46"/>
      <c r="M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</row>
  </sheetData>
  <sheetProtection sheet="1" autoFilter="0" formatColumns="0" formatRows="0" objects="1" scenarios="1" spinCount="100000" saltValue="U5sxfMFLoelBvFevpx8UjQfkKZFR2JNtPoJUhSHKFfT+A+G17sinhb5AvRYChJYNoRURAtl0r3N5yzS0kfwHew==" hashValue="OuaDJFiukcbQlk+iHSyxIIKshM1gGVW7VGYQKove+6pjjS8pIGwol/YLeb/M7uuF81CMNktHFdD6snbRI2C9gg==" algorithmName="SHA-512" password="CC35"/>
  <autoFilter ref="C83:K297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9" r:id="rId1" display="https://podminky.urs.cz/item/CS_URS_2024_02/111111321"/>
    <hyperlink ref="F92" r:id="rId2" display="https://podminky.urs.cz/item/CS_URS_2024_02/111212351"/>
    <hyperlink ref="F95" r:id="rId3" display="https://podminky.urs.cz/item/CS_URS_2024_02/112151311"/>
    <hyperlink ref="F98" r:id="rId4" display="https://podminky.urs.cz/item/CS_URS_2024_02/112151314"/>
    <hyperlink ref="F101" r:id="rId5" display="https://podminky.urs.cz/item/CS_URS_2024_02/112151315"/>
    <hyperlink ref="F104" r:id="rId6" display="https://podminky.urs.cz/item/CS_URS_2024_02/112151316"/>
    <hyperlink ref="F107" r:id="rId7" display="https://podminky.urs.cz/item/CS_URS_2024_02/112151319"/>
    <hyperlink ref="F110" r:id="rId8" display="https://podminky.urs.cz/item/CS_URS_2024_02/112251211"/>
    <hyperlink ref="F115" r:id="rId9" display="https://podminky.urs.cz/item/CS_URS_2024_02/112251221"/>
    <hyperlink ref="F129" r:id="rId10" display="https://podminky.urs.cz/item/CS_URS_2024_02/122911111"/>
    <hyperlink ref="F132" r:id="rId11" display="https://podminky.urs.cz/item/CS_URS_2024_02/174111111"/>
    <hyperlink ref="F142" r:id="rId12" display="https://podminky.urs.cz/item/CS_URS_2024_02/460031111"/>
    <hyperlink ref="F149" r:id="rId13" display="https://podminky.urs.cz/item/CS_URS_2024_02/171201221"/>
    <hyperlink ref="F154" r:id="rId14" display="https://podminky.urs.cz/item/CS_URS_2024_02/113107241"/>
    <hyperlink ref="F158" r:id="rId15" display="https://podminky.urs.cz/item/CS_URS_2024_02/997013645"/>
    <hyperlink ref="F161" r:id="rId16" display="https://podminky.urs.cz/item/CS_URS_2024_02/113152112"/>
    <hyperlink ref="F167" r:id="rId17" display="https://podminky.urs.cz/item/CS_URS_2024_02/171201231"/>
    <hyperlink ref="F172" r:id="rId18" display="https://podminky.urs.cz/item/CS_URS_2024_02/113106187"/>
    <hyperlink ref="F176" r:id="rId19" display="https://podminky.urs.cz/item/CS_URS_2024_02/113202111"/>
    <hyperlink ref="F179" r:id="rId20" display="https://podminky.urs.cz/item/CS_URS_2024_02/113107137"/>
    <hyperlink ref="F183" r:id="rId21" display="https://podminky.urs.cz/item/CS_URS_2024_02/997221615"/>
    <hyperlink ref="F196" r:id="rId22" display="https://podminky.urs.cz/item/CS_URS_2024_02/171201231"/>
    <hyperlink ref="F202" r:id="rId23" display="https://podminky.urs.cz/item/CS_URS_2024_02/997013511"/>
    <hyperlink ref="F215" r:id="rId24" display="https://podminky.urs.cz/item/CS_URS_2024_02/966001211"/>
    <hyperlink ref="F219" r:id="rId25" display="https://podminky.urs.cz/item/CS_URS_2024_02/966001311"/>
    <hyperlink ref="F226" r:id="rId26" display="https://podminky.urs.cz/item/CS_URS_2024_02/997013601"/>
    <hyperlink ref="F230" r:id="rId27" display="https://podminky.urs.cz/item/CS_URS_2024_02/997013511"/>
    <hyperlink ref="F234" r:id="rId28" display="https://podminky.urs.cz/item/CS_URS_2024_02/184852236"/>
    <hyperlink ref="F238" r:id="rId29" display="https://podminky.urs.cz/item/CS_URS_2024_02/184852237"/>
    <hyperlink ref="F242" r:id="rId30" display="https://podminky.urs.cz/item/CS_URS_2024_02/184852238"/>
    <hyperlink ref="F246" r:id="rId31" display="https://podminky.urs.cz/item/CS_URS_2024_02/184852322"/>
    <hyperlink ref="F250" r:id="rId32" display="https://podminky.urs.cz/item/CS_URS_2024_02/184852323"/>
    <hyperlink ref="F254" r:id="rId33" display="https://podminky.urs.cz/item/CS_URS_2024_02/184852136"/>
    <hyperlink ref="F258" r:id="rId34" display="https://podminky.urs.cz/item/CS_URS_2024_02/184852137"/>
    <hyperlink ref="F262" r:id="rId35" display="https://podminky.urs.cz/item/CS_URS_2024_02/184852138"/>
    <hyperlink ref="F266" r:id="rId36" display="https://podminky.urs.cz/item/CS_URS_2024_02/184852437"/>
    <hyperlink ref="F270" r:id="rId37" display="https://podminky.urs.cz/item/CS_URS_2024_02/184813151"/>
    <hyperlink ref="F278" r:id="rId38" display="https://podminky.urs.cz/item/CS_URS_2024_02/171201221"/>
    <hyperlink ref="F282" r:id="rId39" display="https://podminky.urs.cz/item/CS_URS_2024_02/184911111"/>
    <hyperlink ref="F286" r:id="rId40" display="https://podminky.urs.cz/item/CS_URS_2024_02/184215133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86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83</v>
      </c>
    </row>
    <row r="4" s="1" customFormat="1" ht="24.96" customHeight="1">
      <c r="B4" s="22"/>
      <c r="D4" s="132" t="s">
        <v>87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 xml:space="preserve">SPORTCLUB  areál Braňany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88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422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25. 11. 2024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27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33</v>
      </c>
      <c r="E23" s="40"/>
      <c r="F23" s="40"/>
      <c r="G23" s="40"/>
      <c r="H23" s="40"/>
      <c r="I23" s="134" t="s">
        <v>26</v>
      </c>
      <c r="J23" s="138" t="s">
        <v>34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36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37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39</v>
      </c>
      <c r="E30" s="40"/>
      <c r="F30" s="40"/>
      <c r="G30" s="40"/>
      <c r="H30" s="40"/>
      <c r="I30" s="40"/>
      <c r="J30" s="146">
        <f>ROUND(J104,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41</v>
      </c>
      <c r="G32" s="40"/>
      <c r="H32" s="40"/>
      <c r="I32" s="147" t="s">
        <v>40</v>
      </c>
      <c r="J32" s="147" t="s">
        <v>42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43</v>
      </c>
      <c r="E33" s="134" t="s">
        <v>44</v>
      </c>
      <c r="F33" s="149">
        <f>ROUND((SUM(BE104:BE1103)),  2)</f>
        <v>0</v>
      </c>
      <c r="G33" s="40"/>
      <c r="H33" s="40"/>
      <c r="I33" s="150">
        <v>0.20999999999999999</v>
      </c>
      <c r="J33" s="149">
        <f>ROUND(((SUM(BE104:BE1103))*I33),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45</v>
      </c>
      <c r="F34" s="149">
        <f>ROUND((SUM(BF104:BF1103)),  2)</f>
        <v>0</v>
      </c>
      <c r="G34" s="40"/>
      <c r="H34" s="40"/>
      <c r="I34" s="150">
        <v>0.14999999999999999</v>
      </c>
      <c r="J34" s="149">
        <f>ROUND(((SUM(BF104:BF1103))*I34),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46</v>
      </c>
      <c r="F35" s="149">
        <f>ROUND((SUM(BG104:BG1103)),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47</v>
      </c>
      <c r="F36" s="149">
        <f>ROUND((SUM(BH104:BH1103)),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48</v>
      </c>
      <c r="F37" s="149">
        <f>ROUND((SUM(BI104:BI1103)),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90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 xml:space="preserve">SPORTCLUB  areál Braňany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88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 xml:space="preserve">SO.01b - B. Krajinářské úpravy 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Braňany</v>
      </c>
      <c r="G52" s="42"/>
      <c r="H52" s="42"/>
      <c r="I52" s="34" t="s">
        <v>23</v>
      </c>
      <c r="J52" s="74" t="str">
        <f>IF(J12="","",J12)</f>
        <v>25. 11. 2024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31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33</v>
      </c>
      <c r="J55" s="38" t="str">
        <f>E24</f>
        <v>Gabriel s.r.o.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91</v>
      </c>
      <c r="D57" s="164"/>
      <c r="E57" s="164"/>
      <c r="F57" s="164"/>
      <c r="G57" s="164"/>
      <c r="H57" s="164"/>
      <c r="I57" s="164"/>
      <c r="J57" s="165" t="s">
        <v>92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71</v>
      </c>
      <c r="D59" s="42"/>
      <c r="E59" s="42"/>
      <c r="F59" s="42"/>
      <c r="G59" s="42"/>
      <c r="H59" s="42"/>
      <c r="I59" s="42"/>
      <c r="J59" s="104">
        <f>J104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93</v>
      </c>
    </row>
    <row r="60" s="9" customFormat="1" ht="24.96" customHeight="1">
      <c r="A60" s="9"/>
      <c r="B60" s="167"/>
      <c r="C60" s="168"/>
      <c r="D60" s="169" t="s">
        <v>94</v>
      </c>
      <c r="E60" s="170"/>
      <c r="F60" s="170"/>
      <c r="G60" s="170"/>
      <c r="H60" s="170"/>
      <c r="I60" s="170"/>
      <c r="J60" s="171">
        <f>J105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423</v>
      </c>
      <c r="E61" s="176"/>
      <c r="F61" s="176"/>
      <c r="G61" s="176"/>
      <c r="H61" s="176"/>
      <c r="I61" s="176"/>
      <c r="J61" s="177">
        <f>J106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424</v>
      </c>
      <c r="E62" s="176"/>
      <c r="F62" s="176"/>
      <c r="G62" s="176"/>
      <c r="H62" s="176"/>
      <c r="I62" s="176"/>
      <c r="J62" s="177">
        <f>J122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425</v>
      </c>
      <c r="E63" s="176"/>
      <c r="F63" s="176"/>
      <c r="G63" s="176"/>
      <c r="H63" s="176"/>
      <c r="I63" s="176"/>
      <c r="J63" s="177">
        <f>J240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426</v>
      </c>
      <c r="E64" s="176"/>
      <c r="F64" s="176"/>
      <c r="G64" s="176"/>
      <c r="H64" s="176"/>
      <c r="I64" s="176"/>
      <c r="J64" s="177">
        <f>J284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427</v>
      </c>
      <c r="E65" s="176"/>
      <c r="F65" s="176"/>
      <c r="G65" s="176"/>
      <c r="H65" s="176"/>
      <c r="I65" s="176"/>
      <c r="J65" s="177">
        <f>J347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428</v>
      </c>
      <c r="E66" s="176"/>
      <c r="F66" s="176"/>
      <c r="G66" s="176"/>
      <c r="H66" s="176"/>
      <c r="I66" s="176"/>
      <c r="J66" s="177">
        <f>J401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429</v>
      </c>
      <c r="E67" s="176"/>
      <c r="F67" s="176"/>
      <c r="G67" s="176"/>
      <c r="H67" s="176"/>
      <c r="I67" s="176"/>
      <c r="J67" s="177">
        <f>J435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430</v>
      </c>
      <c r="E68" s="176"/>
      <c r="F68" s="176"/>
      <c r="G68" s="176"/>
      <c r="H68" s="176"/>
      <c r="I68" s="176"/>
      <c r="J68" s="177">
        <f>J499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431</v>
      </c>
      <c r="E69" s="176"/>
      <c r="F69" s="176"/>
      <c r="G69" s="176"/>
      <c r="H69" s="176"/>
      <c r="I69" s="176"/>
      <c r="J69" s="177">
        <f>J546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432</v>
      </c>
      <c r="E70" s="176"/>
      <c r="F70" s="176"/>
      <c r="G70" s="176"/>
      <c r="H70" s="176"/>
      <c r="I70" s="176"/>
      <c r="J70" s="177">
        <f>J686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4.88" customHeight="1">
      <c r="A71" s="10"/>
      <c r="B71" s="173"/>
      <c r="C71" s="174"/>
      <c r="D71" s="175" t="s">
        <v>433</v>
      </c>
      <c r="E71" s="176"/>
      <c r="F71" s="176"/>
      <c r="G71" s="176"/>
      <c r="H71" s="176"/>
      <c r="I71" s="176"/>
      <c r="J71" s="177">
        <f>J737</f>
        <v>0</v>
      </c>
      <c r="K71" s="174"/>
      <c r="L71" s="17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4.88" customHeight="1">
      <c r="A72" s="10"/>
      <c r="B72" s="173"/>
      <c r="C72" s="174"/>
      <c r="D72" s="175" t="s">
        <v>434</v>
      </c>
      <c r="E72" s="176"/>
      <c r="F72" s="176"/>
      <c r="G72" s="176"/>
      <c r="H72" s="176"/>
      <c r="I72" s="176"/>
      <c r="J72" s="177">
        <f>J782</f>
        <v>0</v>
      </c>
      <c r="K72" s="174"/>
      <c r="L72" s="17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4.88" customHeight="1">
      <c r="A73" s="10"/>
      <c r="B73" s="173"/>
      <c r="C73" s="174"/>
      <c r="D73" s="175" t="s">
        <v>435</v>
      </c>
      <c r="E73" s="176"/>
      <c r="F73" s="176"/>
      <c r="G73" s="176"/>
      <c r="H73" s="176"/>
      <c r="I73" s="176"/>
      <c r="J73" s="177">
        <f>J793</f>
        <v>0</v>
      </c>
      <c r="K73" s="174"/>
      <c r="L73" s="17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4.88" customHeight="1">
      <c r="A74" s="10"/>
      <c r="B74" s="173"/>
      <c r="C74" s="174"/>
      <c r="D74" s="175" t="s">
        <v>436</v>
      </c>
      <c r="E74" s="176"/>
      <c r="F74" s="176"/>
      <c r="G74" s="176"/>
      <c r="H74" s="176"/>
      <c r="I74" s="176"/>
      <c r="J74" s="177">
        <f>J853</f>
        <v>0</v>
      </c>
      <c r="K74" s="174"/>
      <c r="L74" s="178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4.88" customHeight="1">
      <c r="A75" s="10"/>
      <c r="B75" s="173"/>
      <c r="C75" s="174"/>
      <c r="D75" s="175" t="s">
        <v>437</v>
      </c>
      <c r="E75" s="176"/>
      <c r="F75" s="176"/>
      <c r="G75" s="176"/>
      <c r="H75" s="176"/>
      <c r="I75" s="176"/>
      <c r="J75" s="177">
        <f>J860</f>
        <v>0</v>
      </c>
      <c r="K75" s="174"/>
      <c r="L75" s="178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4.88" customHeight="1">
      <c r="A76" s="10"/>
      <c r="B76" s="173"/>
      <c r="C76" s="174"/>
      <c r="D76" s="175" t="s">
        <v>438</v>
      </c>
      <c r="E76" s="176"/>
      <c r="F76" s="176"/>
      <c r="G76" s="176"/>
      <c r="H76" s="176"/>
      <c r="I76" s="176"/>
      <c r="J76" s="177">
        <f>J912</f>
        <v>0</v>
      </c>
      <c r="K76" s="174"/>
      <c r="L76" s="178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73"/>
      <c r="C77" s="174"/>
      <c r="D77" s="175" t="s">
        <v>439</v>
      </c>
      <c r="E77" s="176"/>
      <c r="F77" s="176"/>
      <c r="G77" s="176"/>
      <c r="H77" s="176"/>
      <c r="I77" s="176"/>
      <c r="J77" s="177">
        <f>J989</f>
        <v>0</v>
      </c>
      <c r="K77" s="174"/>
      <c r="L77" s="178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73"/>
      <c r="C78" s="174"/>
      <c r="D78" s="175" t="s">
        <v>440</v>
      </c>
      <c r="E78" s="176"/>
      <c r="F78" s="176"/>
      <c r="G78" s="176"/>
      <c r="H78" s="176"/>
      <c r="I78" s="176"/>
      <c r="J78" s="177">
        <f>J1033</f>
        <v>0</v>
      </c>
      <c r="K78" s="174"/>
      <c r="L78" s="178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73"/>
      <c r="C79" s="174"/>
      <c r="D79" s="175" t="s">
        <v>441</v>
      </c>
      <c r="E79" s="176"/>
      <c r="F79" s="176"/>
      <c r="G79" s="176"/>
      <c r="H79" s="176"/>
      <c r="I79" s="176"/>
      <c r="J79" s="177">
        <f>J1083</f>
        <v>0</v>
      </c>
      <c r="K79" s="174"/>
      <c r="L79" s="178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9" customFormat="1" ht="24.96" customHeight="1">
      <c r="A80" s="9"/>
      <c r="B80" s="167"/>
      <c r="C80" s="168"/>
      <c r="D80" s="169" t="s">
        <v>442</v>
      </c>
      <c r="E80" s="170"/>
      <c r="F80" s="170"/>
      <c r="G80" s="170"/>
      <c r="H80" s="170"/>
      <c r="I80" s="170"/>
      <c r="J80" s="171">
        <f>J1087</f>
        <v>0</v>
      </c>
      <c r="K80" s="168"/>
      <c r="L80" s="172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</row>
    <row r="81" s="10" customFormat="1" ht="19.92" customHeight="1">
      <c r="A81" s="10"/>
      <c r="B81" s="173"/>
      <c r="C81" s="174"/>
      <c r="D81" s="175" t="s">
        <v>443</v>
      </c>
      <c r="E81" s="176"/>
      <c r="F81" s="176"/>
      <c r="G81" s="176"/>
      <c r="H81" s="176"/>
      <c r="I81" s="176"/>
      <c r="J81" s="177">
        <f>J1090</f>
        <v>0</v>
      </c>
      <c r="K81" s="174"/>
      <c r="L81" s="178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73"/>
      <c r="C82" s="174"/>
      <c r="D82" s="175" t="s">
        <v>444</v>
      </c>
      <c r="E82" s="176"/>
      <c r="F82" s="176"/>
      <c r="G82" s="176"/>
      <c r="H82" s="176"/>
      <c r="I82" s="176"/>
      <c r="J82" s="177">
        <f>J1094</f>
        <v>0</v>
      </c>
      <c r="K82" s="174"/>
      <c r="L82" s="178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73"/>
      <c r="C83" s="174"/>
      <c r="D83" s="175" t="s">
        <v>445</v>
      </c>
      <c r="E83" s="176"/>
      <c r="F83" s="176"/>
      <c r="G83" s="176"/>
      <c r="H83" s="176"/>
      <c r="I83" s="176"/>
      <c r="J83" s="177">
        <f>J1098</f>
        <v>0</v>
      </c>
      <c r="K83" s="174"/>
      <c r="L83" s="178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9.92" customHeight="1">
      <c r="A84" s="10"/>
      <c r="B84" s="173"/>
      <c r="C84" s="174"/>
      <c r="D84" s="175" t="s">
        <v>446</v>
      </c>
      <c r="E84" s="176"/>
      <c r="F84" s="176"/>
      <c r="G84" s="176"/>
      <c r="H84" s="176"/>
      <c r="I84" s="176"/>
      <c r="J84" s="177">
        <f>J1101</f>
        <v>0</v>
      </c>
      <c r="K84" s="174"/>
      <c r="L84" s="178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2" customFormat="1" ht="21.84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61"/>
      <c r="C86" s="62"/>
      <c r="D86" s="62"/>
      <c r="E86" s="62"/>
      <c r="F86" s="62"/>
      <c r="G86" s="62"/>
      <c r="H86" s="62"/>
      <c r="I86" s="62"/>
      <c r="J86" s="62"/>
      <c r="K86" s="6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90" s="2" customFormat="1" ht="6.96" customHeight="1">
      <c r="A90" s="40"/>
      <c r="B90" s="63"/>
      <c r="C90" s="64"/>
      <c r="D90" s="64"/>
      <c r="E90" s="64"/>
      <c r="F90" s="64"/>
      <c r="G90" s="64"/>
      <c r="H90" s="64"/>
      <c r="I90" s="64"/>
      <c r="J90" s="64"/>
      <c r="K90" s="64"/>
      <c r="L90" s="13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24.96" customHeight="1">
      <c r="A91" s="40"/>
      <c r="B91" s="41"/>
      <c r="C91" s="25" t="s">
        <v>99</v>
      </c>
      <c r="D91" s="42"/>
      <c r="E91" s="42"/>
      <c r="F91" s="42"/>
      <c r="G91" s="42"/>
      <c r="H91" s="42"/>
      <c r="I91" s="42"/>
      <c r="J91" s="42"/>
      <c r="K91" s="42"/>
      <c r="L91" s="13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13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2" customHeight="1">
      <c r="A93" s="40"/>
      <c r="B93" s="41"/>
      <c r="C93" s="34" t="s">
        <v>16</v>
      </c>
      <c r="D93" s="42"/>
      <c r="E93" s="42"/>
      <c r="F93" s="42"/>
      <c r="G93" s="42"/>
      <c r="H93" s="42"/>
      <c r="I93" s="42"/>
      <c r="J93" s="42"/>
      <c r="K93" s="42"/>
      <c r="L93" s="13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6.5" customHeight="1">
      <c r="A94" s="40"/>
      <c r="B94" s="41"/>
      <c r="C94" s="42"/>
      <c r="D94" s="42"/>
      <c r="E94" s="162" t="str">
        <f>E7</f>
        <v xml:space="preserve">SPORTCLUB  areál Braňany</v>
      </c>
      <c r="F94" s="34"/>
      <c r="G94" s="34"/>
      <c r="H94" s="34"/>
      <c r="I94" s="42"/>
      <c r="J94" s="42"/>
      <c r="K94" s="42"/>
      <c r="L94" s="13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2" customHeight="1">
      <c r="A95" s="40"/>
      <c r="B95" s="41"/>
      <c r="C95" s="34" t="s">
        <v>88</v>
      </c>
      <c r="D95" s="42"/>
      <c r="E95" s="42"/>
      <c r="F95" s="42"/>
      <c r="G95" s="42"/>
      <c r="H95" s="42"/>
      <c r="I95" s="42"/>
      <c r="J95" s="42"/>
      <c r="K95" s="42"/>
      <c r="L95" s="136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6.5" customHeight="1">
      <c r="A96" s="40"/>
      <c r="B96" s="41"/>
      <c r="C96" s="42"/>
      <c r="D96" s="42"/>
      <c r="E96" s="71" t="str">
        <f>E9</f>
        <v xml:space="preserve">SO.01b - B. Krajinářské úpravy </v>
      </c>
      <c r="F96" s="42"/>
      <c r="G96" s="42"/>
      <c r="H96" s="42"/>
      <c r="I96" s="42"/>
      <c r="J96" s="42"/>
      <c r="K96" s="42"/>
      <c r="L96" s="136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6.96" customHeight="1">
      <c r="A97" s="40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136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12" customHeight="1">
      <c r="A98" s="40"/>
      <c r="B98" s="41"/>
      <c r="C98" s="34" t="s">
        <v>21</v>
      </c>
      <c r="D98" s="42"/>
      <c r="E98" s="42"/>
      <c r="F98" s="29" t="str">
        <f>F12</f>
        <v>Braňany</v>
      </c>
      <c r="G98" s="42"/>
      <c r="H98" s="42"/>
      <c r="I98" s="34" t="s">
        <v>23</v>
      </c>
      <c r="J98" s="74" t="str">
        <f>IF(J12="","",J12)</f>
        <v>25. 11. 2024</v>
      </c>
      <c r="K98" s="42"/>
      <c r="L98" s="136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6.96" customHeight="1">
      <c r="A99" s="40"/>
      <c r="B99" s="41"/>
      <c r="C99" s="42"/>
      <c r="D99" s="42"/>
      <c r="E99" s="42"/>
      <c r="F99" s="42"/>
      <c r="G99" s="42"/>
      <c r="H99" s="42"/>
      <c r="I99" s="42"/>
      <c r="J99" s="42"/>
      <c r="K99" s="42"/>
      <c r="L99" s="136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15.15" customHeight="1">
      <c r="A100" s="40"/>
      <c r="B100" s="41"/>
      <c r="C100" s="34" t="s">
        <v>25</v>
      </c>
      <c r="D100" s="42"/>
      <c r="E100" s="42"/>
      <c r="F100" s="29" t="str">
        <f>E15</f>
        <v xml:space="preserve"> </v>
      </c>
      <c r="G100" s="42"/>
      <c r="H100" s="42"/>
      <c r="I100" s="34" t="s">
        <v>31</v>
      </c>
      <c r="J100" s="38" t="str">
        <f>E21</f>
        <v xml:space="preserve"> </v>
      </c>
      <c r="K100" s="42"/>
      <c r="L100" s="136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2" customFormat="1" ht="15.15" customHeight="1">
      <c r="A101" s="40"/>
      <c r="B101" s="41"/>
      <c r="C101" s="34" t="s">
        <v>29</v>
      </c>
      <c r="D101" s="42"/>
      <c r="E101" s="42"/>
      <c r="F101" s="29" t="str">
        <f>IF(E18="","",E18)</f>
        <v>Vyplň údaj</v>
      </c>
      <c r="G101" s="42"/>
      <c r="H101" s="42"/>
      <c r="I101" s="34" t="s">
        <v>33</v>
      </c>
      <c r="J101" s="38" t="str">
        <f>E24</f>
        <v>Gabriel s.r.o.</v>
      </c>
      <c r="K101" s="42"/>
      <c r="L101" s="136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2" s="2" customFormat="1" ht="10.32" customHeight="1">
      <c r="A102" s="40"/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136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</row>
    <row r="103" s="11" customFormat="1" ht="29.28" customHeight="1">
      <c r="A103" s="179"/>
      <c r="B103" s="180"/>
      <c r="C103" s="181" t="s">
        <v>100</v>
      </c>
      <c r="D103" s="182" t="s">
        <v>58</v>
      </c>
      <c r="E103" s="182" t="s">
        <v>54</v>
      </c>
      <c r="F103" s="182" t="s">
        <v>55</v>
      </c>
      <c r="G103" s="182" t="s">
        <v>101</v>
      </c>
      <c r="H103" s="182" t="s">
        <v>102</v>
      </c>
      <c r="I103" s="182" t="s">
        <v>103</v>
      </c>
      <c r="J103" s="182" t="s">
        <v>92</v>
      </c>
      <c r="K103" s="183" t="s">
        <v>104</v>
      </c>
      <c r="L103" s="184"/>
      <c r="M103" s="94" t="s">
        <v>19</v>
      </c>
      <c r="N103" s="95" t="s">
        <v>43</v>
      </c>
      <c r="O103" s="95" t="s">
        <v>105</v>
      </c>
      <c r="P103" s="95" t="s">
        <v>106</v>
      </c>
      <c r="Q103" s="95" t="s">
        <v>107</v>
      </c>
      <c r="R103" s="95" t="s">
        <v>108</v>
      </c>
      <c r="S103" s="95" t="s">
        <v>109</v>
      </c>
      <c r="T103" s="96" t="s">
        <v>110</v>
      </c>
      <c r="U103" s="179"/>
      <c r="V103" s="179"/>
      <c r="W103" s="179"/>
      <c r="X103" s="179"/>
      <c r="Y103" s="179"/>
      <c r="Z103" s="179"/>
      <c r="AA103" s="179"/>
      <c r="AB103" s="179"/>
      <c r="AC103" s="179"/>
      <c r="AD103" s="179"/>
      <c r="AE103" s="179"/>
    </row>
    <row r="104" s="2" customFormat="1" ht="22.8" customHeight="1">
      <c r="A104" s="40"/>
      <c r="B104" s="41"/>
      <c r="C104" s="101" t="s">
        <v>111</v>
      </c>
      <c r="D104" s="42"/>
      <c r="E104" s="42"/>
      <c r="F104" s="42"/>
      <c r="G104" s="42"/>
      <c r="H104" s="42"/>
      <c r="I104" s="42"/>
      <c r="J104" s="185">
        <f>BK104</f>
        <v>0</v>
      </c>
      <c r="K104" s="42"/>
      <c r="L104" s="46"/>
      <c r="M104" s="97"/>
      <c r="N104" s="186"/>
      <c r="O104" s="98"/>
      <c r="P104" s="187">
        <f>P105+P1087</f>
        <v>0</v>
      </c>
      <c r="Q104" s="98"/>
      <c r="R104" s="187">
        <f>R105+R1087</f>
        <v>12050.925560149997</v>
      </c>
      <c r="S104" s="98"/>
      <c r="T104" s="188">
        <f>T105+T1087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72</v>
      </c>
      <c r="AU104" s="19" t="s">
        <v>93</v>
      </c>
      <c r="BK104" s="189">
        <f>BK105+BK1087</f>
        <v>0</v>
      </c>
    </row>
    <row r="105" s="12" customFormat="1" ht="25.92" customHeight="1">
      <c r="A105" s="12"/>
      <c r="B105" s="190"/>
      <c r="C105" s="191"/>
      <c r="D105" s="192" t="s">
        <v>72</v>
      </c>
      <c r="E105" s="193" t="s">
        <v>112</v>
      </c>
      <c r="F105" s="193" t="s">
        <v>113</v>
      </c>
      <c r="G105" s="191"/>
      <c r="H105" s="191"/>
      <c r="I105" s="194"/>
      <c r="J105" s="195">
        <f>BK105</f>
        <v>0</v>
      </c>
      <c r="K105" s="191"/>
      <c r="L105" s="196"/>
      <c r="M105" s="197"/>
      <c r="N105" s="198"/>
      <c r="O105" s="198"/>
      <c r="P105" s="199">
        <f>P106+P122+P240+P284+P347+P401+P435+P499+P546+P686+P989+P1033+P1083</f>
        <v>0</v>
      </c>
      <c r="Q105" s="198"/>
      <c r="R105" s="199">
        <f>R106+R122+R240+R284+R347+R401+R435+R499+R546+R686+R989+R1033+R1083</f>
        <v>12050.915660149998</v>
      </c>
      <c r="S105" s="198"/>
      <c r="T105" s="200">
        <f>T106+T122+T240+T284+T347+T401+T435+T499+T546+T686+T989+T1033+T1083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1" t="s">
        <v>81</v>
      </c>
      <c r="AT105" s="202" t="s">
        <v>72</v>
      </c>
      <c r="AU105" s="202" t="s">
        <v>73</v>
      </c>
      <c r="AY105" s="201" t="s">
        <v>114</v>
      </c>
      <c r="BK105" s="203">
        <f>BK106+BK122+BK240+BK284+BK347+BK401+BK435+BK499+BK546+BK686+BK989+BK1033+BK1083</f>
        <v>0</v>
      </c>
    </row>
    <row r="106" s="12" customFormat="1" ht="22.8" customHeight="1">
      <c r="A106" s="12"/>
      <c r="B106" s="190"/>
      <c r="C106" s="191"/>
      <c r="D106" s="192" t="s">
        <v>72</v>
      </c>
      <c r="E106" s="204" t="s">
        <v>81</v>
      </c>
      <c r="F106" s="204" t="s">
        <v>447</v>
      </c>
      <c r="G106" s="191"/>
      <c r="H106" s="191"/>
      <c r="I106" s="194"/>
      <c r="J106" s="205">
        <f>BK106</f>
        <v>0</v>
      </c>
      <c r="K106" s="191"/>
      <c r="L106" s="196"/>
      <c r="M106" s="197"/>
      <c r="N106" s="198"/>
      <c r="O106" s="198"/>
      <c r="P106" s="199">
        <f>SUM(P107:P121)</f>
        <v>0</v>
      </c>
      <c r="Q106" s="198"/>
      <c r="R106" s="199">
        <f>SUM(R107:R121)</f>
        <v>0</v>
      </c>
      <c r="S106" s="198"/>
      <c r="T106" s="200">
        <f>SUM(T107:T121)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1" t="s">
        <v>81</v>
      </c>
      <c r="AT106" s="202" t="s">
        <v>72</v>
      </c>
      <c r="AU106" s="202" t="s">
        <v>81</v>
      </c>
      <c r="AY106" s="201" t="s">
        <v>114</v>
      </c>
      <c r="BK106" s="203">
        <f>SUM(BK107:BK121)</f>
        <v>0</v>
      </c>
    </row>
    <row r="107" s="2" customFormat="1" ht="24.15" customHeight="1">
      <c r="A107" s="40"/>
      <c r="B107" s="41"/>
      <c r="C107" s="206" t="s">
        <v>81</v>
      </c>
      <c r="D107" s="206" t="s">
        <v>116</v>
      </c>
      <c r="E107" s="207" t="s">
        <v>448</v>
      </c>
      <c r="F107" s="208" t="s">
        <v>449</v>
      </c>
      <c r="G107" s="209" t="s">
        <v>119</v>
      </c>
      <c r="H107" s="210">
        <v>13305</v>
      </c>
      <c r="I107" s="211"/>
      <c r="J107" s="212">
        <f>ROUND(I107*H107,2)</f>
        <v>0</v>
      </c>
      <c r="K107" s="208" t="s">
        <v>120</v>
      </c>
      <c r="L107" s="46"/>
      <c r="M107" s="213" t="s">
        <v>19</v>
      </c>
      <c r="N107" s="214" t="s">
        <v>44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121</v>
      </c>
      <c r="AT107" s="217" t="s">
        <v>116</v>
      </c>
      <c r="AU107" s="217" t="s">
        <v>83</v>
      </c>
      <c r="AY107" s="19" t="s">
        <v>114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81</v>
      </c>
      <c r="BK107" s="218">
        <f>ROUND(I107*H107,2)</f>
        <v>0</v>
      </c>
      <c r="BL107" s="19" t="s">
        <v>121</v>
      </c>
      <c r="BM107" s="217" t="s">
        <v>450</v>
      </c>
    </row>
    <row r="108" s="2" customFormat="1">
      <c r="A108" s="40"/>
      <c r="B108" s="41"/>
      <c r="C108" s="42"/>
      <c r="D108" s="219" t="s">
        <v>123</v>
      </c>
      <c r="E108" s="42"/>
      <c r="F108" s="220" t="s">
        <v>449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123</v>
      </c>
      <c r="AU108" s="19" t="s">
        <v>83</v>
      </c>
    </row>
    <row r="109" s="2" customFormat="1">
      <c r="A109" s="40"/>
      <c r="B109" s="41"/>
      <c r="C109" s="42"/>
      <c r="D109" s="224" t="s">
        <v>124</v>
      </c>
      <c r="E109" s="42"/>
      <c r="F109" s="225" t="s">
        <v>451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124</v>
      </c>
      <c r="AU109" s="19" t="s">
        <v>83</v>
      </c>
    </row>
    <row r="110" s="2" customFormat="1" ht="37.8" customHeight="1">
      <c r="A110" s="40"/>
      <c r="B110" s="41"/>
      <c r="C110" s="206" t="s">
        <v>83</v>
      </c>
      <c r="D110" s="206" t="s">
        <v>116</v>
      </c>
      <c r="E110" s="207" t="s">
        <v>452</v>
      </c>
      <c r="F110" s="208" t="s">
        <v>453</v>
      </c>
      <c r="G110" s="209" t="s">
        <v>119</v>
      </c>
      <c r="H110" s="210">
        <v>13305</v>
      </c>
      <c r="I110" s="211"/>
      <c r="J110" s="212">
        <f>ROUND(I110*H110,2)</f>
        <v>0</v>
      </c>
      <c r="K110" s="208" t="s">
        <v>120</v>
      </c>
      <c r="L110" s="46"/>
      <c r="M110" s="213" t="s">
        <v>19</v>
      </c>
      <c r="N110" s="214" t="s">
        <v>44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121</v>
      </c>
      <c r="AT110" s="217" t="s">
        <v>116</v>
      </c>
      <c r="AU110" s="217" t="s">
        <v>83</v>
      </c>
      <c r="AY110" s="19" t="s">
        <v>114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81</v>
      </c>
      <c r="BK110" s="218">
        <f>ROUND(I110*H110,2)</f>
        <v>0</v>
      </c>
      <c r="BL110" s="19" t="s">
        <v>121</v>
      </c>
      <c r="BM110" s="217" t="s">
        <v>454</v>
      </c>
    </row>
    <row r="111" s="2" customFormat="1">
      <c r="A111" s="40"/>
      <c r="B111" s="41"/>
      <c r="C111" s="42"/>
      <c r="D111" s="219" t="s">
        <v>123</v>
      </c>
      <c r="E111" s="42"/>
      <c r="F111" s="220" t="s">
        <v>453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123</v>
      </c>
      <c r="AU111" s="19" t="s">
        <v>83</v>
      </c>
    </row>
    <row r="112" s="2" customFormat="1">
      <c r="A112" s="40"/>
      <c r="B112" s="41"/>
      <c r="C112" s="42"/>
      <c r="D112" s="224" t="s">
        <v>124</v>
      </c>
      <c r="E112" s="42"/>
      <c r="F112" s="225" t="s">
        <v>455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124</v>
      </c>
      <c r="AU112" s="19" t="s">
        <v>83</v>
      </c>
    </row>
    <row r="113" s="2" customFormat="1" ht="33" customHeight="1">
      <c r="A113" s="40"/>
      <c r="B113" s="41"/>
      <c r="C113" s="206" t="s">
        <v>130</v>
      </c>
      <c r="D113" s="206" t="s">
        <v>116</v>
      </c>
      <c r="E113" s="207" t="s">
        <v>456</v>
      </c>
      <c r="F113" s="208" t="s">
        <v>457</v>
      </c>
      <c r="G113" s="209" t="s">
        <v>119</v>
      </c>
      <c r="H113" s="210">
        <v>13305</v>
      </c>
      <c r="I113" s="211"/>
      <c r="J113" s="212">
        <f>ROUND(I113*H113,2)</f>
        <v>0</v>
      </c>
      <c r="K113" s="208" t="s">
        <v>120</v>
      </c>
      <c r="L113" s="46"/>
      <c r="M113" s="213" t="s">
        <v>19</v>
      </c>
      <c r="N113" s="214" t="s">
        <v>44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121</v>
      </c>
      <c r="AT113" s="217" t="s">
        <v>116</v>
      </c>
      <c r="AU113" s="217" t="s">
        <v>83</v>
      </c>
      <c r="AY113" s="19" t="s">
        <v>114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81</v>
      </c>
      <c r="BK113" s="218">
        <f>ROUND(I113*H113,2)</f>
        <v>0</v>
      </c>
      <c r="BL113" s="19" t="s">
        <v>121</v>
      </c>
      <c r="BM113" s="217" t="s">
        <v>458</v>
      </c>
    </row>
    <row r="114" s="2" customFormat="1">
      <c r="A114" s="40"/>
      <c r="B114" s="41"/>
      <c r="C114" s="42"/>
      <c r="D114" s="219" t="s">
        <v>123</v>
      </c>
      <c r="E114" s="42"/>
      <c r="F114" s="220" t="s">
        <v>457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123</v>
      </c>
      <c r="AU114" s="19" t="s">
        <v>83</v>
      </c>
    </row>
    <row r="115" s="2" customFormat="1">
      <c r="A115" s="40"/>
      <c r="B115" s="41"/>
      <c r="C115" s="42"/>
      <c r="D115" s="224" t="s">
        <v>124</v>
      </c>
      <c r="E115" s="42"/>
      <c r="F115" s="225" t="s">
        <v>459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124</v>
      </c>
      <c r="AU115" s="19" t="s">
        <v>83</v>
      </c>
    </row>
    <row r="116" s="15" customFormat="1">
      <c r="A116" s="15"/>
      <c r="B116" s="259"/>
      <c r="C116" s="260"/>
      <c r="D116" s="219" t="s">
        <v>160</v>
      </c>
      <c r="E116" s="261" t="s">
        <v>19</v>
      </c>
      <c r="F116" s="262" t="s">
        <v>460</v>
      </c>
      <c r="G116" s="260"/>
      <c r="H116" s="261" t="s">
        <v>19</v>
      </c>
      <c r="I116" s="263"/>
      <c r="J116" s="260"/>
      <c r="K116" s="260"/>
      <c r="L116" s="264"/>
      <c r="M116" s="265"/>
      <c r="N116" s="266"/>
      <c r="O116" s="266"/>
      <c r="P116" s="266"/>
      <c r="Q116" s="266"/>
      <c r="R116" s="266"/>
      <c r="S116" s="266"/>
      <c r="T116" s="267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T116" s="268" t="s">
        <v>160</v>
      </c>
      <c r="AU116" s="268" t="s">
        <v>83</v>
      </c>
      <c r="AV116" s="15" t="s">
        <v>81</v>
      </c>
      <c r="AW116" s="15" t="s">
        <v>32</v>
      </c>
      <c r="AX116" s="15" t="s">
        <v>73</v>
      </c>
      <c r="AY116" s="268" t="s">
        <v>114</v>
      </c>
    </row>
    <row r="117" s="13" customFormat="1">
      <c r="A117" s="13"/>
      <c r="B117" s="226"/>
      <c r="C117" s="227"/>
      <c r="D117" s="219" t="s">
        <v>160</v>
      </c>
      <c r="E117" s="228" t="s">
        <v>19</v>
      </c>
      <c r="F117" s="229" t="s">
        <v>461</v>
      </c>
      <c r="G117" s="227"/>
      <c r="H117" s="230">
        <v>13305</v>
      </c>
      <c r="I117" s="231"/>
      <c r="J117" s="227"/>
      <c r="K117" s="227"/>
      <c r="L117" s="232"/>
      <c r="M117" s="233"/>
      <c r="N117" s="234"/>
      <c r="O117" s="234"/>
      <c r="P117" s="234"/>
      <c r="Q117" s="234"/>
      <c r="R117" s="234"/>
      <c r="S117" s="234"/>
      <c r="T117" s="235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6" t="s">
        <v>160</v>
      </c>
      <c r="AU117" s="236" t="s">
        <v>83</v>
      </c>
      <c r="AV117" s="13" t="s">
        <v>83</v>
      </c>
      <c r="AW117" s="13" t="s">
        <v>32</v>
      </c>
      <c r="AX117" s="13" t="s">
        <v>73</v>
      </c>
      <c r="AY117" s="236" t="s">
        <v>114</v>
      </c>
    </row>
    <row r="118" s="14" customFormat="1">
      <c r="A118" s="14"/>
      <c r="B118" s="237"/>
      <c r="C118" s="238"/>
      <c r="D118" s="219" t="s">
        <v>160</v>
      </c>
      <c r="E118" s="239" t="s">
        <v>19</v>
      </c>
      <c r="F118" s="240" t="s">
        <v>162</v>
      </c>
      <c r="G118" s="238"/>
      <c r="H118" s="241">
        <v>13305</v>
      </c>
      <c r="I118" s="242"/>
      <c r="J118" s="238"/>
      <c r="K118" s="238"/>
      <c r="L118" s="243"/>
      <c r="M118" s="244"/>
      <c r="N118" s="245"/>
      <c r="O118" s="245"/>
      <c r="P118" s="245"/>
      <c r="Q118" s="245"/>
      <c r="R118" s="245"/>
      <c r="S118" s="245"/>
      <c r="T118" s="246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7" t="s">
        <v>160</v>
      </c>
      <c r="AU118" s="247" t="s">
        <v>83</v>
      </c>
      <c r="AV118" s="14" t="s">
        <v>121</v>
      </c>
      <c r="AW118" s="14" t="s">
        <v>32</v>
      </c>
      <c r="AX118" s="14" t="s">
        <v>81</v>
      </c>
      <c r="AY118" s="247" t="s">
        <v>114</v>
      </c>
    </row>
    <row r="119" s="2" customFormat="1" ht="55.5" customHeight="1">
      <c r="A119" s="40"/>
      <c r="B119" s="41"/>
      <c r="C119" s="206" t="s">
        <v>121</v>
      </c>
      <c r="D119" s="206" t="s">
        <v>116</v>
      </c>
      <c r="E119" s="207" t="s">
        <v>462</v>
      </c>
      <c r="F119" s="208" t="s">
        <v>463</v>
      </c>
      <c r="G119" s="209" t="s">
        <v>119</v>
      </c>
      <c r="H119" s="210">
        <v>13305</v>
      </c>
      <c r="I119" s="211"/>
      <c r="J119" s="212">
        <f>ROUND(I119*H119,2)</f>
        <v>0</v>
      </c>
      <c r="K119" s="208" t="s">
        <v>120</v>
      </c>
      <c r="L119" s="46"/>
      <c r="M119" s="213" t="s">
        <v>19</v>
      </c>
      <c r="N119" s="214" t="s">
        <v>44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121</v>
      </c>
      <c r="AT119" s="217" t="s">
        <v>116</v>
      </c>
      <c r="AU119" s="217" t="s">
        <v>83</v>
      </c>
      <c r="AY119" s="19" t="s">
        <v>114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81</v>
      </c>
      <c r="BK119" s="218">
        <f>ROUND(I119*H119,2)</f>
        <v>0</v>
      </c>
      <c r="BL119" s="19" t="s">
        <v>121</v>
      </c>
      <c r="BM119" s="217" t="s">
        <v>464</v>
      </c>
    </row>
    <row r="120" s="2" customFormat="1">
      <c r="A120" s="40"/>
      <c r="B120" s="41"/>
      <c r="C120" s="42"/>
      <c r="D120" s="219" t="s">
        <v>123</v>
      </c>
      <c r="E120" s="42"/>
      <c r="F120" s="220" t="s">
        <v>463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123</v>
      </c>
      <c r="AU120" s="19" t="s">
        <v>83</v>
      </c>
    </row>
    <row r="121" s="2" customFormat="1">
      <c r="A121" s="40"/>
      <c r="B121" s="41"/>
      <c r="C121" s="42"/>
      <c r="D121" s="224" t="s">
        <v>124</v>
      </c>
      <c r="E121" s="42"/>
      <c r="F121" s="225" t="s">
        <v>465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124</v>
      </c>
      <c r="AU121" s="19" t="s">
        <v>83</v>
      </c>
    </row>
    <row r="122" s="12" customFormat="1" ht="22.8" customHeight="1">
      <c r="A122" s="12"/>
      <c r="B122" s="190"/>
      <c r="C122" s="191"/>
      <c r="D122" s="192" t="s">
        <v>72</v>
      </c>
      <c r="E122" s="204" t="s">
        <v>83</v>
      </c>
      <c r="F122" s="204" t="s">
        <v>466</v>
      </c>
      <c r="G122" s="191"/>
      <c r="H122" s="191"/>
      <c r="I122" s="194"/>
      <c r="J122" s="205">
        <f>BK122</f>
        <v>0</v>
      </c>
      <c r="K122" s="191"/>
      <c r="L122" s="196"/>
      <c r="M122" s="197"/>
      <c r="N122" s="198"/>
      <c r="O122" s="198"/>
      <c r="P122" s="199">
        <f>SUM(P123:P239)</f>
        <v>0</v>
      </c>
      <c r="Q122" s="198"/>
      <c r="R122" s="199">
        <f>SUM(R123:R239)</f>
        <v>28.01388</v>
      </c>
      <c r="S122" s="198"/>
      <c r="T122" s="200">
        <f>SUM(T123:T239)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01" t="s">
        <v>81</v>
      </c>
      <c r="AT122" s="202" t="s">
        <v>72</v>
      </c>
      <c r="AU122" s="202" t="s">
        <v>81</v>
      </c>
      <c r="AY122" s="201" t="s">
        <v>114</v>
      </c>
      <c r="BK122" s="203">
        <f>SUM(BK123:BK239)</f>
        <v>0</v>
      </c>
    </row>
    <row r="123" s="2" customFormat="1" ht="16.5" customHeight="1">
      <c r="A123" s="40"/>
      <c r="B123" s="41"/>
      <c r="C123" s="206" t="s">
        <v>140</v>
      </c>
      <c r="D123" s="206" t="s">
        <v>116</v>
      </c>
      <c r="E123" s="207" t="s">
        <v>467</v>
      </c>
      <c r="F123" s="208" t="s">
        <v>468</v>
      </c>
      <c r="G123" s="209" t="s">
        <v>469</v>
      </c>
      <c r="H123" s="210">
        <v>1</v>
      </c>
      <c r="I123" s="211"/>
      <c r="J123" s="212">
        <f>ROUND(I123*H123,2)</f>
        <v>0</v>
      </c>
      <c r="K123" s="208" t="s">
        <v>19</v>
      </c>
      <c r="L123" s="46"/>
      <c r="M123" s="213" t="s">
        <v>19</v>
      </c>
      <c r="N123" s="214" t="s">
        <v>44</v>
      </c>
      <c r="O123" s="86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121</v>
      </c>
      <c r="AT123" s="217" t="s">
        <v>116</v>
      </c>
      <c r="AU123" s="217" t="s">
        <v>83</v>
      </c>
      <c r="AY123" s="19" t="s">
        <v>114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81</v>
      </c>
      <c r="BK123" s="218">
        <f>ROUND(I123*H123,2)</f>
        <v>0</v>
      </c>
      <c r="BL123" s="19" t="s">
        <v>121</v>
      </c>
      <c r="BM123" s="217" t="s">
        <v>470</v>
      </c>
    </row>
    <row r="124" s="2" customFormat="1">
      <c r="A124" s="40"/>
      <c r="B124" s="41"/>
      <c r="C124" s="42"/>
      <c r="D124" s="219" t="s">
        <v>123</v>
      </c>
      <c r="E124" s="42"/>
      <c r="F124" s="220" t="s">
        <v>468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123</v>
      </c>
      <c r="AU124" s="19" t="s">
        <v>83</v>
      </c>
    </row>
    <row r="125" s="2" customFormat="1" ht="37.8" customHeight="1">
      <c r="A125" s="40"/>
      <c r="B125" s="41"/>
      <c r="C125" s="206" t="s">
        <v>145</v>
      </c>
      <c r="D125" s="206" t="s">
        <v>116</v>
      </c>
      <c r="E125" s="207" t="s">
        <v>471</v>
      </c>
      <c r="F125" s="208" t="s">
        <v>472</v>
      </c>
      <c r="G125" s="209" t="s">
        <v>119</v>
      </c>
      <c r="H125" s="210">
        <v>269</v>
      </c>
      <c r="I125" s="211"/>
      <c r="J125" s="212">
        <f>ROUND(I125*H125,2)</f>
        <v>0</v>
      </c>
      <c r="K125" s="208" t="s">
        <v>120</v>
      </c>
      <c r="L125" s="46"/>
      <c r="M125" s="213" t="s">
        <v>19</v>
      </c>
      <c r="N125" s="214" t="s">
        <v>44</v>
      </c>
      <c r="O125" s="86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121</v>
      </c>
      <c r="AT125" s="217" t="s">
        <v>116</v>
      </c>
      <c r="AU125" s="217" t="s">
        <v>83</v>
      </c>
      <c r="AY125" s="19" t="s">
        <v>114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81</v>
      </c>
      <c r="BK125" s="218">
        <f>ROUND(I125*H125,2)</f>
        <v>0</v>
      </c>
      <c r="BL125" s="19" t="s">
        <v>121</v>
      </c>
      <c r="BM125" s="217" t="s">
        <v>473</v>
      </c>
    </row>
    <row r="126" s="2" customFormat="1">
      <c r="A126" s="40"/>
      <c r="B126" s="41"/>
      <c r="C126" s="42"/>
      <c r="D126" s="219" t="s">
        <v>123</v>
      </c>
      <c r="E126" s="42"/>
      <c r="F126" s="220" t="s">
        <v>472</v>
      </c>
      <c r="G126" s="42"/>
      <c r="H126" s="42"/>
      <c r="I126" s="221"/>
      <c r="J126" s="42"/>
      <c r="K126" s="42"/>
      <c r="L126" s="46"/>
      <c r="M126" s="222"/>
      <c r="N126" s="223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123</v>
      </c>
      <c r="AU126" s="19" t="s">
        <v>83</v>
      </c>
    </row>
    <row r="127" s="2" customFormat="1">
      <c r="A127" s="40"/>
      <c r="B127" s="41"/>
      <c r="C127" s="42"/>
      <c r="D127" s="224" t="s">
        <v>124</v>
      </c>
      <c r="E127" s="42"/>
      <c r="F127" s="225" t="s">
        <v>474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124</v>
      </c>
      <c r="AU127" s="19" t="s">
        <v>83</v>
      </c>
    </row>
    <row r="128" s="2" customFormat="1" ht="24.15" customHeight="1">
      <c r="A128" s="40"/>
      <c r="B128" s="41"/>
      <c r="C128" s="206" t="s">
        <v>150</v>
      </c>
      <c r="D128" s="206" t="s">
        <v>116</v>
      </c>
      <c r="E128" s="207" t="s">
        <v>475</v>
      </c>
      <c r="F128" s="208" t="s">
        <v>476</v>
      </c>
      <c r="G128" s="209" t="s">
        <v>119</v>
      </c>
      <c r="H128" s="210">
        <v>269</v>
      </c>
      <c r="I128" s="211"/>
      <c r="J128" s="212">
        <f>ROUND(I128*H128,2)</f>
        <v>0</v>
      </c>
      <c r="K128" s="208" t="s">
        <v>120</v>
      </c>
      <c r="L128" s="46"/>
      <c r="M128" s="213" t="s">
        <v>19</v>
      </c>
      <c r="N128" s="214" t="s">
        <v>44</v>
      </c>
      <c r="O128" s="86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121</v>
      </c>
      <c r="AT128" s="217" t="s">
        <v>116</v>
      </c>
      <c r="AU128" s="217" t="s">
        <v>83</v>
      </c>
      <c r="AY128" s="19" t="s">
        <v>114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81</v>
      </c>
      <c r="BK128" s="218">
        <f>ROUND(I128*H128,2)</f>
        <v>0</v>
      </c>
      <c r="BL128" s="19" t="s">
        <v>121</v>
      </c>
      <c r="BM128" s="217" t="s">
        <v>477</v>
      </c>
    </row>
    <row r="129" s="2" customFormat="1">
      <c r="A129" s="40"/>
      <c r="B129" s="41"/>
      <c r="C129" s="42"/>
      <c r="D129" s="219" t="s">
        <v>123</v>
      </c>
      <c r="E129" s="42"/>
      <c r="F129" s="220" t="s">
        <v>476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123</v>
      </c>
      <c r="AU129" s="19" t="s">
        <v>83</v>
      </c>
    </row>
    <row r="130" s="2" customFormat="1">
      <c r="A130" s="40"/>
      <c r="B130" s="41"/>
      <c r="C130" s="42"/>
      <c r="D130" s="224" t="s">
        <v>124</v>
      </c>
      <c r="E130" s="42"/>
      <c r="F130" s="225" t="s">
        <v>478</v>
      </c>
      <c r="G130" s="42"/>
      <c r="H130" s="42"/>
      <c r="I130" s="221"/>
      <c r="J130" s="42"/>
      <c r="K130" s="42"/>
      <c r="L130" s="46"/>
      <c r="M130" s="222"/>
      <c r="N130" s="223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124</v>
      </c>
      <c r="AU130" s="19" t="s">
        <v>83</v>
      </c>
    </row>
    <row r="131" s="2" customFormat="1" ht="24.15" customHeight="1">
      <c r="A131" s="40"/>
      <c r="B131" s="41"/>
      <c r="C131" s="206" t="s">
        <v>155</v>
      </c>
      <c r="D131" s="206" t="s">
        <v>116</v>
      </c>
      <c r="E131" s="207" t="s">
        <v>479</v>
      </c>
      <c r="F131" s="208" t="s">
        <v>480</v>
      </c>
      <c r="G131" s="209" t="s">
        <v>119</v>
      </c>
      <c r="H131" s="210">
        <v>269</v>
      </c>
      <c r="I131" s="211"/>
      <c r="J131" s="212">
        <f>ROUND(I131*H131,2)</f>
        <v>0</v>
      </c>
      <c r="K131" s="208" t="s">
        <v>120</v>
      </c>
      <c r="L131" s="46"/>
      <c r="M131" s="213" t="s">
        <v>19</v>
      </c>
      <c r="N131" s="214" t="s">
        <v>44</v>
      </c>
      <c r="O131" s="86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121</v>
      </c>
      <c r="AT131" s="217" t="s">
        <v>116</v>
      </c>
      <c r="AU131" s="217" t="s">
        <v>83</v>
      </c>
      <c r="AY131" s="19" t="s">
        <v>114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81</v>
      </c>
      <c r="BK131" s="218">
        <f>ROUND(I131*H131,2)</f>
        <v>0</v>
      </c>
      <c r="BL131" s="19" t="s">
        <v>121</v>
      </c>
      <c r="BM131" s="217" t="s">
        <v>481</v>
      </c>
    </row>
    <row r="132" s="2" customFormat="1">
      <c r="A132" s="40"/>
      <c r="B132" s="41"/>
      <c r="C132" s="42"/>
      <c r="D132" s="219" t="s">
        <v>123</v>
      </c>
      <c r="E132" s="42"/>
      <c r="F132" s="220" t="s">
        <v>480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123</v>
      </c>
      <c r="AU132" s="19" t="s">
        <v>83</v>
      </c>
    </row>
    <row r="133" s="2" customFormat="1">
      <c r="A133" s="40"/>
      <c r="B133" s="41"/>
      <c r="C133" s="42"/>
      <c r="D133" s="224" t="s">
        <v>124</v>
      </c>
      <c r="E133" s="42"/>
      <c r="F133" s="225" t="s">
        <v>482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124</v>
      </c>
      <c r="AU133" s="19" t="s">
        <v>83</v>
      </c>
    </row>
    <row r="134" s="2" customFormat="1">
      <c r="A134" s="40"/>
      <c r="B134" s="41"/>
      <c r="C134" s="42"/>
      <c r="D134" s="219" t="s">
        <v>196</v>
      </c>
      <c r="E134" s="42"/>
      <c r="F134" s="258" t="s">
        <v>483</v>
      </c>
      <c r="G134" s="42"/>
      <c r="H134" s="42"/>
      <c r="I134" s="221"/>
      <c r="J134" s="42"/>
      <c r="K134" s="42"/>
      <c r="L134" s="46"/>
      <c r="M134" s="222"/>
      <c r="N134" s="223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196</v>
      </c>
      <c r="AU134" s="19" t="s">
        <v>83</v>
      </c>
    </row>
    <row r="135" s="2" customFormat="1" ht="16.5" customHeight="1">
      <c r="A135" s="40"/>
      <c r="B135" s="41"/>
      <c r="C135" s="248" t="s">
        <v>163</v>
      </c>
      <c r="D135" s="248" t="s">
        <v>191</v>
      </c>
      <c r="E135" s="249" t="s">
        <v>484</v>
      </c>
      <c r="F135" s="250" t="s">
        <v>485</v>
      </c>
      <c r="G135" s="251" t="s">
        <v>237</v>
      </c>
      <c r="H135" s="252">
        <v>26.899999999999999</v>
      </c>
      <c r="I135" s="253"/>
      <c r="J135" s="254">
        <f>ROUND(I135*H135,2)</f>
        <v>0</v>
      </c>
      <c r="K135" s="250" t="s">
        <v>120</v>
      </c>
      <c r="L135" s="255"/>
      <c r="M135" s="256" t="s">
        <v>19</v>
      </c>
      <c r="N135" s="257" t="s">
        <v>44</v>
      </c>
      <c r="O135" s="86"/>
      <c r="P135" s="215">
        <f>O135*H135</f>
        <v>0</v>
      </c>
      <c r="Q135" s="215">
        <v>0.22</v>
      </c>
      <c r="R135" s="215">
        <f>Q135*H135</f>
        <v>5.9180000000000001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155</v>
      </c>
      <c r="AT135" s="217" t="s">
        <v>191</v>
      </c>
      <c r="AU135" s="217" t="s">
        <v>83</v>
      </c>
      <c r="AY135" s="19" t="s">
        <v>114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81</v>
      </c>
      <c r="BK135" s="218">
        <f>ROUND(I135*H135,2)</f>
        <v>0</v>
      </c>
      <c r="BL135" s="19" t="s">
        <v>121</v>
      </c>
      <c r="BM135" s="217" t="s">
        <v>486</v>
      </c>
    </row>
    <row r="136" s="2" customFormat="1">
      <c r="A136" s="40"/>
      <c r="B136" s="41"/>
      <c r="C136" s="42"/>
      <c r="D136" s="219" t="s">
        <v>123</v>
      </c>
      <c r="E136" s="42"/>
      <c r="F136" s="220" t="s">
        <v>485</v>
      </c>
      <c r="G136" s="42"/>
      <c r="H136" s="42"/>
      <c r="I136" s="221"/>
      <c r="J136" s="42"/>
      <c r="K136" s="42"/>
      <c r="L136" s="46"/>
      <c r="M136" s="222"/>
      <c r="N136" s="223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123</v>
      </c>
      <c r="AU136" s="19" t="s">
        <v>83</v>
      </c>
    </row>
    <row r="137" s="2" customFormat="1">
      <c r="A137" s="40"/>
      <c r="B137" s="41"/>
      <c r="C137" s="42"/>
      <c r="D137" s="219" t="s">
        <v>196</v>
      </c>
      <c r="E137" s="42"/>
      <c r="F137" s="258" t="s">
        <v>483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196</v>
      </c>
      <c r="AU137" s="19" t="s">
        <v>83</v>
      </c>
    </row>
    <row r="138" s="13" customFormat="1">
      <c r="A138" s="13"/>
      <c r="B138" s="226"/>
      <c r="C138" s="227"/>
      <c r="D138" s="219" t="s">
        <v>160</v>
      </c>
      <c r="E138" s="228" t="s">
        <v>19</v>
      </c>
      <c r="F138" s="229" t="s">
        <v>487</v>
      </c>
      <c r="G138" s="227"/>
      <c r="H138" s="230">
        <v>26.899999999999999</v>
      </c>
      <c r="I138" s="231"/>
      <c r="J138" s="227"/>
      <c r="K138" s="227"/>
      <c r="L138" s="232"/>
      <c r="M138" s="233"/>
      <c r="N138" s="234"/>
      <c r="O138" s="234"/>
      <c r="P138" s="234"/>
      <c r="Q138" s="234"/>
      <c r="R138" s="234"/>
      <c r="S138" s="234"/>
      <c r="T138" s="23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6" t="s">
        <v>160</v>
      </c>
      <c r="AU138" s="236" t="s">
        <v>83</v>
      </c>
      <c r="AV138" s="13" t="s">
        <v>83</v>
      </c>
      <c r="AW138" s="13" t="s">
        <v>32</v>
      </c>
      <c r="AX138" s="13" t="s">
        <v>73</v>
      </c>
      <c r="AY138" s="236" t="s">
        <v>114</v>
      </c>
    </row>
    <row r="139" s="14" customFormat="1">
      <c r="A139" s="14"/>
      <c r="B139" s="237"/>
      <c r="C139" s="238"/>
      <c r="D139" s="219" t="s">
        <v>160</v>
      </c>
      <c r="E139" s="239" t="s">
        <v>19</v>
      </c>
      <c r="F139" s="240" t="s">
        <v>162</v>
      </c>
      <c r="G139" s="238"/>
      <c r="H139" s="241">
        <v>26.899999999999999</v>
      </c>
      <c r="I139" s="242"/>
      <c r="J139" s="238"/>
      <c r="K139" s="238"/>
      <c r="L139" s="243"/>
      <c r="M139" s="244"/>
      <c r="N139" s="245"/>
      <c r="O139" s="245"/>
      <c r="P139" s="245"/>
      <c r="Q139" s="245"/>
      <c r="R139" s="245"/>
      <c r="S139" s="245"/>
      <c r="T139" s="246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7" t="s">
        <v>160</v>
      </c>
      <c r="AU139" s="247" t="s">
        <v>83</v>
      </c>
      <c r="AV139" s="14" t="s">
        <v>121</v>
      </c>
      <c r="AW139" s="14" t="s">
        <v>32</v>
      </c>
      <c r="AX139" s="14" t="s">
        <v>81</v>
      </c>
      <c r="AY139" s="247" t="s">
        <v>114</v>
      </c>
    </row>
    <row r="140" s="2" customFormat="1" ht="37.8" customHeight="1">
      <c r="A140" s="40"/>
      <c r="B140" s="41"/>
      <c r="C140" s="206" t="s">
        <v>169</v>
      </c>
      <c r="D140" s="206" t="s">
        <v>116</v>
      </c>
      <c r="E140" s="207" t="s">
        <v>488</v>
      </c>
      <c r="F140" s="208" t="s">
        <v>489</v>
      </c>
      <c r="G140" s="209" t="s">
        <v>133</v>
      </c>
      <c r="H140" s="210">
        <v>1105</v>
      </c>
      <c r="I140" s="211"/>
      <c r="J140" s="212">
        <f>ROUND(I140*H140,2)</f>
        <v>0</v>
      </c>
      <c r="K140" s="208" t="s">
        <v>120</v>
      </c>
      <c r="L140" s="46"/>
      <c r="M140" s="213" t="s">
        <v>19</v>
      </c>
      <c r="N140" s="214" t="s">
        <v>44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121</v>
      </c>
      <c r="AT140" s="217" t="s">
        <v>116</v>
      </c>
      <c r="AU140" s="217" t="s">
        <v>83</v>
      </c>
      <c r="AY140" s="19" t="s">
        <v>114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81</v>
      </c>
      <c r="BK140" s="218">
        <f>ROUND(I140*H140,2)</f>
        <v>0</v>
      </c>
      <c r="BL140" s="19" t="s">
        <v>121</v>
      </c>
      <c r="BM140" s="217" t="s">
        <v>490</v>
      </c>
    </row>
    <row r="141" s="2" customFormat="1">
      <c r="A141" s="40"/>
      <c r="B141" s="41"/>
      <c r="C141" s="42"/>
      <c r="D141" s="219" t="s">
        <v>123</v>
      </c>
      <c r="E141" s="42"/>
      <c r="F141" s="220" t="s">
        <v>489</v>
      </c>
      <c r="G141" s="42"/>
      <c r="H141" s="42"/>
      <c r="I141" s="221"/>
      <c r="J141" s="42"/>
      <c r="K141" s="42"/>
      <c r="L141" s="46"/>
      <c r="M141" s="222"/>
      <c r="N141" s="22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123</v>
      </c>
      <c r="AU141" s="19" t="s">
        <v>83</v>
      </c>
    </row>
    <row r="142" s="2" customFormat="1">
      <c r="A142" s="40"/>
      <c r="B142" s="41"/>
      <c r="C142" s="42"/>
      <c r="D142" s="224" t="s">
        <v>124</v>
      </c>
      <c r="E142" s="42"/>
      <c r="F142" s="225" t="s">
        <v>491</v>
      </c>
      <c r="G142" s="42"/>
      <c r="H142" s="42"/>
      <c r="I142" s="221"/>
      <c r="J142" s="42"/>
      <c r="K142" s="42"/>
      <c r="L142" s="46"/>
      <c r="M142" s="222"/>
      <c r="N142" s="223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124</v>
      </c>
      <c r="AU142" s="19" t="s">
        <v>83</v>
      </c>
    </row>
    <row r="143" s="2" customFormat="1">
      <c r="A143" s="40"/>
      <c r="B143" s="41"/>
      <c r="C143" s="42"/>
      <c r="D143" s="219" t="s">
        <v>196</v>
      </c>
      <c r="E143" s="42"/>
      <c r="F143" s="258" t="s">
        <v>492</v>
      </c>
      <c r="G143" s="42"/>
      <c r="H143" s="42"/>
      <c r="I143" s="221"/>
      <c r="J143" s="42"/>
      <c r="K143" s="42"/>
      <c r="L143" s="46"/>
      <c r="M143" s="222"/>
      <c r="N143" s="223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196</v>
      </c>
      <c r="AU143" s="19" t="s">
        <v>83</v>
      </c>
    </row>
    <row r="144" s="2" customFormat="1" ht="33" customHeight="1">
      <c r="A144" s="40"/>
      <c r="B144" s="41"/>
      <c r="C144" s="206" t="s">
        <v>174</v>
      </c>
      <c r="D144" s="206" t="s">
        <v>116</v>
      </c>
      <c r="E144" s="207" t="s">
        <v>493</v>
      </c>
      <c r="F144" s="208" t="s">
        <v>494</v>
      </c>
      <c r="G144" s="209" t="s">
        <v>133</v>
      </c>
      <c r="H144" s="210">
        <v>1105</v>
      </c>
      <c r="I144" s="211"/>
      <c r="J144" s="212">
        <f>ROUND(I144*H144,2)</f>
        <v>0</v>
      </c>
      <c r="K144" s="208" t="s">
        <v>120</v>
      </c>
      <c r="L144" s="46"/>
      <c r="M144" s="213" t="s">
        <v>19</v>
      </c>
      <c r="N144" s="214" t="s">
        <v>44</v>
      </c>
      <c r="O144" s="86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121</v>
      </c>
      <c r="AT144" s="217" t="s">
        <v>116</v>
      </c>
      <c r="AU144" s="217" t="s">
        <v>83</v>
      </c>
      <c r="AY144" s="19" t="s">
        <v>114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81</v>
      </c>
      <c r="BK144" s="218">
        <f>ROUND(I144*H144,2)</f>
        <v>0</v>
      </c>
      <c r="BL144" s="19" t="s">
        <v>121</v>
      </c>
      <c r="BM144" s="217" t="s">
        <v>495</v>
      </c>
    </row>
    <row r="145" s="2" customFormat="1">
      <c r="A145" s="40"/>
      <c r="B145" s="41"/>
      <c r="C145" s="42"/>
      <c r="D145" s="219" t="s">
        <v>123</v>
      </c>
      <c r="E145" s="42"/>
      <c r="F145" s="220" t="s">
        <v>494</v>
      </c>
      <c r="G145" s="42"/>
      <c r="H145" s="42"/>
      <c r="I145" s="221"/>
      <c r="J145" s="42"/>
      <c r="K145" s="42"/>
      <c r="L145" s="46"/>
      <c r="M145" s="222"/>
      <c r="N145" s="223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123</v>
      </c>
      <c r="AU145" s="19" t="s">
        <v>83</v>
      </c>
    </row>
    <row r="146" s="2" customFormat="1">
      <c r="A146" s="40"/>
      <c r="B146" s="41"/>
      <c r="C146" s="42"/>
      <c r="D146" s="224" t="s">
        <v>124</v>
      </c>
      <c r="E146" s="42"/>
      <c r="F146" s="225" t="s">
        <v>496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124</v>
      </c>
      <c r="AU146" s="19" t="s">
        <v>83</v>
      </c>
    </row>
    <row r="147" s="2" customFormat="1" ht="24.15" customHeight="1">
      <c r="A147" s="40"/>
      <c r="B147" s="41"/>
      <c r="C147" s="248" t="s">
        <v>180</v>
      </c>
      <c r="D147" s="248" t="s">
        <v>191</v>
      </c>
      <c r="E147" s="249" t="s">
        <v>497</v>
      </c>
      <c r="F147" s="250" t="s">
        <v>498</v>
      </c>
      <c r="G147" s="251" t="s">
        <v>469</v>
      </c>
      <c r="H147" s="252">
        <v>1</v>
      </c>
      <c r="I147" s="253"/>
      <c r="J147" s="254">
        <f>ROUND(I147*H147,2)</f>
        <v>0</v>
      </c>
      <c r="K147" s="250" t="s">
        <v>19</v>
      </c>
      <c r="L147" s="255"/>
      <c r="M147" s="256" t="s">
        <v>19</v>
      </c>
      <c r="N147" s="257" t="s">
        <v>44</v>
      </c>
      <c r="O147" s="86"/>
      <c r="P147" s="215">
        <f>O147*H147</f>
        <v>0</v>
      </c>
      <c r="Q147" s="215">
        <v>0.55000000000000004</v>
      </c>
      <c r="R147" s="215">
        <f>Q147*H147</f>
        <v>0.55000000000000004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155</v>
      </c>
      <c r="AT147" s="217" t="s">
        <v>191</v>
      </c>
      <c r="AU147" s="217" t="s">
        <v>83</v>
      </c>
      <c r="AY147" s="19" t="s">
        <v>114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81</v>
      </c>
      <c r="BK147" s="218">
        <f>ROUND(I147*H147,2)</f>
        <v>0</v>
      </c>
      <c r="BL147" s="19" t="s">
        <v>121</v>
      </c>
      <c r="BM147" s="217" t="s">
        <v>499</v>
      </c>
    </row>
    <row r="148" s="2" customFormat="1">
      <c r="A148" s="40"/>
      <c r="B148" s="41"/>
      <c r="C148" s="42"/>
      <c r="D148" s="219" t="s">
        <v>123</v>
      </c>
      <c r="E148" s="42"/>
      <c r="F148" s="220" t="s">
        <v>498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123</v>
      </c>
      <c r="AU148" s="19" t="s">
        <v>83</v>
      </c>
    </row>
    <row r="149" s="2" customFormat="1">
      <c r="A149" s="40"/>
      <c r="B149" s="41"/>
      <c r="C149" s="42"/>
      <c r="D149" s="219" t="s">
        <v>196</v>
      </c>
      <c r="E149" s="42"/>
      <c r="F149" s="258" t="s">
        <v>500</v>
      </c>
      <c r="G149" s="42"/>
      <c r="H149" s="42"/>
      <c r="I149" s="221"/>
      <c r="J149" s="42"/>
      <c r="K149" s="42"/>
      <c r="L149" s="46"/>
      <c r="M149" s="222"/>
      <c r="N149" s="223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196</v>
      </c>
      <c r="AU149" s="19" t="s">
        <v>83</v>
      </c>
    </row>
    <row r="150" s="2" customFormat="1" ht="24.15" customHeight="1">
      <c r="A150" s="40"/>
      <c r="B150" s="41"/>
      <c r="C150" s="206" t="s">
        <v>185</v>
      </c>
      <c r="D150" s="206" t="s">
        <v>116</v>
      </c>
      <c r="E150" s="207" t="s">
        <v>501</v>
      </c>
      <c r="F150" s="208" t="s">
        <v>502</v>
      </c>
      <c r="G150" s="209" t="s">
        <v>119</v>
      </c>
      <c r="H150" s="210">
        <v>675</v>
      </c>
      <c r="I150" s="211"/>
      <c r="J150" s="212">
        <f>ROUND(I150*H150,2)</f>
        <v>0</v>
      </c>
      <c r="K150" s="208" t="s">
        <v>120</v>
      </c>
      <c r="L150" s="46"/>
      <c r="M150" s="213" t="s">
        <v>19</v>
      </c>
      <c r="N150" s="214" t="s">
        <v>44</v>
      </c>
      <c r="O150" s="86"/>
      <c r="P150" s="215">
        <f>O150*H150</f>
        <v>0</v>
      </c>
      <c r="Q150" s="215">
        <v>0</v>
      </c>
      <c r="R150" s="215">
        <f>Q150*H150</f>
        <v>0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121</v>
      </c>
      <c r="AT150" s="217" t="s">
        <v>116</v>
      </c>
      <c r="AU150" s="217" t="s">
        <v>83</v>
      </c>
      <c r="AY150" s="19" t="s">
        <v>114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81</v>
      </c>
      <c r="BK150" s="218">
        <f>ROUND(I150*H150,2)</f>
        <v>0</v>
      </c>
      <c r="BL150" s="19" t="s">
        <v>121</v>
      </c>
      <c r="BM150" s="217" t="s">
        <v>503</v>
      </c>
    </row>
    <row r="151" s="2" customFormat="1">
      <c r="A151" s="40"/>
      <c r="B151" s="41"/>
      <c r="C151" s="42"/>
      <c r="D151" s="219" t="s">
        <v>123</v>
      </c>
      <c r="E151" s="42"/>
      <c r="F151" s="220" t="s">
        <v>502</v>
      </c>
      <c r="G151" s="42"/>
      <c r="H151" s="42"/>
      <c r="I151" s="221"/>
      <c r="J151" s="42"/>
      <c r="K151" s="42"/>
      <c r="L151" s="46"/>
      <c r="M151" s="222"/>
      <c r="N151" s="223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123</v>
      </c>
      <c r="AU151" s="19" t="s">
        <v>83</v>
      </c>
    </row>
    <row r="152" s="2" customFormat="1">
      <c r="A152" s="40"/>
      <c r="B152" s="41"/>
      <c r="C152" s="42"/>
      <c r="D152" s="224" t="s">
        <v>124</v>
      </c>
      <c r="E152" s="42"/>
      <c r="F152" s="225" t="s">
        <v>504</v>
      </c>
      <c r="G152" s="42"/>
      <c r="H152" s="42"/>
      <c r="I152" s="221"/>
      <c r="J152" s="42"/>
      <c r="K152" s="42"/>
      <c r="L152" s="46"/>
      <c r="M152" s="222"/>
      <c r="N152" s="223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124</v>
      </c>
      <c r="AU152" s="19" t="s">
        <v>83</v>
      </c>
    </row>
    <row r="153" s="13" customFormat="1">
      <c r="A153" s="13"/>
      <c r="B153" s="226"/>
      <c r="C153" s="227"/>
      <c r="D153" s="219" t="s">
        <v>160</v>
      </c>
      <c r="E153" s="228" t="s">
        <v>19</v>
      </c>
      <c r="F153" s="229" t="s">
        <v>505</v>
      </c>
      <c r="G153" s="227"/>
      <c r="H153" s="230">
        <v>269</v>
      </c>
      <c r="I153" s="231"/>
      <c r="J153" s="227"/>
      <c r="K153" s="227"/>
      <c r="L153" s="232"/>
      <c r="M153" s="233"/>
      <c r="N153" s="234"/>
      <c r="O153" s="234"/>
      <c r="P153" s="234"/>
      <c r="Q153" s="234"/>
      <c r="R153" s="234"/>
      <c r="S153" s="234"/>
      <c r="T153" s="23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6" t="s">
        <v>160</v>
      </c>
      <c r="AU153" s="236" t="s">
        <v>83</v>
      </c>
      <c r="AV153" s="13" t="s">
        <v>83</v>
      </c>
      <c r="AW153" s="13" t="s">
        <v>32</v>
      </c>
      <c r="AX153" s="13" t="s">
        <v>73</v>
      </c>
      <c r="AY153" s="236" t="s">
        <v>114</v>
      </c>
    </row>
    <row r="154" s="13" customFormat="1">
      <c r="A154" s="13"/>
      <c r="B154" s="226"/>
      <c r="C154" s="227"/>
      <c r="D154" s="219" t="s">
        <v>160</v>
      </c>
      <c r="E154" s="228" t="s">
        <v>19</v>
      </c>
      <c r="F154" s="229" t="s">
        <v>506</v>
      </c>
      <c r="G154" s="227"/>
      <c r="H154" s="230">
        <v>406</v>
      </c>
      <c r="I154" s="231"/>
      <c r="J154" s="227"/>
      <c r="K154" s="227"/>
      <c r="L154" s="232"/>
      <c r="M154" s="233"/>
      <c r="N154" s="234"/>
      <c r="O154" s="234"/>
      <c r="P154" s="234"/>
      <c r="Q154" s="234"/>
      <c r="R154" s="234"/>
      <c r="S154" s="234"/>
      <c r="T154" s="23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6" t="s">
        <v>160</v>
      </c>
      <c r="AU154" s="236" t="s">
        <v>83</v>
      </c>
      <c r="AV154" s="13" t="s">
        <v>83</v>
      </c>
      <c r="AW154" s="13" t="s">
        <v>32</v>
      </c>
      <c r="AX154" s="13" t="s">
        <v>73</v>
      </c>
      <c r="AY154" s="236" t="s">
        <v>114</v>
      </c>
    </row>
    <row r="155" s="14" customFormat="1">
      <c r="A155" s="14"/>
      <c r="B155" s="237"/>
      <c r="C155" s="238"/>
      <c r="D155" s="219" t="s">
        <v>160</v>
      </c>
      <c r="E155" s="239" t="s">
        <v>19</v>
      </c>
      <c r="F155" s="240" t="s">
        <v>162</v>
      </c>
      <c r="G155" s="238"/>
      <c r="H155" s="241">
        <v>675</v>
      </c>
      <c r="I155" s="242"/>
      <c r="J155" s="238"/>
      <c r="K155" s="238"/>
      <c r="L155" s="243"/>
      <c r="M155" s="244"/>
      <c r="N155" s="245"/>
      <c r="O155" s="245"/>
      <c r="P155" s="245"/>
      <c r="Q155" s="245"/>
      <c r="R155" s="245"/>
      <c r="S155" s="245"/>
      <c r="T155" s="246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7" t="s">
        <v>160</v>
      </c>
      <c r="AU155" s="247" t="s">
        <v>83</v>
      </c>
      <c r="AV155" s="14" t="s">
        <v>121</v>
      </c>
      <c r="AW155" s="14" t="s">
        <v>32</v>
      </c>
      <c r="AX155" s="14" t="s">
        <v>81</v>
      </c>
      <c r="AY155" s="247" t="s">
        <v>114</v>
      </c>
    </row>
    <row r="156" s="2" customFormat="1" ht="16.5" customHeight="1">
      <c r="A156" s="40"/>
      <c r="B156" s="41"/>
      <c r="C156" s="248" t="s">
        <v>190</v>
      </c>
      <c r="D156" s="248" t="s">
        <v>191</v>
      </c>
      <c r="E156" s="249" t="s">
        <v>507</v>
      </c>
      <c r="F156" s="250" t="s">
        <v>508</v>
      </c>
      <c r="G156" s="251" t="s">
        <v>237</v>
      </c>
      <c r="H156" s="252">
        <v>59.43</v>
      </c>
      <c r="I156" s="253"/>
      <c r="J156" s="254">
        <f>ROUND(I156*H156,2)</f>
        <v>0</v>
      </c>
      <c r="K156" s="250" t="s">
        <v>120</v>
      </c>
      <c r="L156" s="255"/>
      <c r="M156" s="256" t="s">
        <v>19</v>
      </c>
      <c r="N156" s="257" t="s">
        <v>44</v>
      </c>
      <c r="O156" s="86"/>
      <c r="P156" s="215">
        <f>O156*H156</f>
        <v>0</v>
      </c>
      <c r="Q156" s="215">
        <v>0.20000000000000001</v>
      </c>
      <c r="R156" s="215">
        <f>Q156*H156</f>
        <v>11.886000000000001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155</v>
      </c>
      <c r="AT156" s="217" t="s">
        <v>191</v>
      </c>
      <c r="AU156" s="217" t="s">
        <v>83</v>
      </c>
      <c r="AY156" s="19" t="s">
        <v>114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81</v>
      </c>
      <c r="BK156" s="218">
        <f>ROUND(I156*H156,2)</f>
        <v>0</v>
      </c>
      <c r="BL156" s="19" t="s">
        <v>121</v>
      </c>
      <c r="BM156" s="217" t="s">
        <v>509</v>
      </c>
    </row>
    <row r="157" s="2" customFormat="1">
      <c r="A157" s="40"/>
      <c r="B157" s="41"/>
      <c r="C157" s="42"/>
      <c r="D157" s="219" t="s">
        <v>123</v>
      </c>
      <c r="E157" s="42"/>
      <c r="F157" s="220" t="s">
        <v>508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123</v>
      </c>
      <c r="AU157" s="19" t="s">
        <v>83</v>
      </c>
    </row>
    <row r="158" s="2" customFormat="1">
      <c r="A158" s="40"/>
      <c r="B158" s="41"/>
      <c r="C158" s="42"/>
      <c r="D158" s="219" t="s">
        <v>196</v>
      </c>
      <c r="E158" s="42"/>
      <c r="F158" s="258" t="s">
        <v>510</v>
      </c>
      <c r="G158" s="42"/>
      <c r="H158" s="42"/>
      <c r="I158" s="221"/>
      <c r="J158" s="42"/>
      <c r="K158" s="42"/>
      <c r="L158" s="46"/>
      <c r="M158" s="222"/>
      <c r="N158" s="223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196</v>
      </c>
      <c r="AU158" s="19" t="s">
        <v>83</v>
      </c>
    </row>
    <row r="159" s="13" customFormat="1">
      <c r="A159" s="13"/>
      <c r="B159" s="226"/>
      <c r="C159" s="227"/>
      <c r="D159" s="219" t="s">
        <v>160</v>
      </c>
      <c r="E159" s="228" t="s">
        <v>19</v>
      </c>
      <c r="F159" s="229" t="s">
        <v>511</v>
      </c>
      <c r="G159" s="227"/>
      <c r="H159" s="230">
        <v>18.829999999999998</v>
      </c>
      <c r="I159" s="231"/>
      <c r="J159" s="227"/>
      <c r="K159" s="227"/>
      <c r="L159" s="232"/>
      <c r="M159" s="233"/>
      <c r="N159" s="234"/>
      <c r="O159" s="234"/>
      <c r="P159" s="234"/>
      <c r="Q159" s="234"/>
      <c r="R159" s="234"/>
      <c r="S159" s="234"/>
      <c r="T159" s="23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6" t="s">
        <v>160</v>
      </c>
      <c r="AU159" s="236" t="s">
        <v>83</v>
      </c>
      <c r="AV159" s="13" t="s">
        <v>83</v>
      </c>
      <c r="AW159" s="13" t="s">
        <v>32</v>
      </c>
      <c r="AX159" s="13" t="s">
        <v>73</v>
      </c>
      <c r="AY159" s="236" t="s">
        <v>114</v>
      </c>
    </row>
    <row r="160" s="13" customFormat="1">
      <c r="A160" s="13"/>
      <c r="B160" s="226"/>
      <c r="C160" s="227"/>
      <c r="D160" s="219" t="s">
        <v>160</v>
      </c>
      <c r="E160" s="228" t="s">
        <v>19</v>
      </c>
      <c r="F160" s="229" t="s">
        <v>512</v>
      </c>
      <c r="G160" s="227"/>
      <c r="H160" s="230">
        <v>40.600000000000001</v>
      </c>
      <c r="I160" s="231"/>
      <c r="J160" s="227"/>
      <c r="K160" s="227"/>
      <c r="L160" s="232"/>
      <c r="M160" s="233"/>
      <c r="N160" s="234"/>
      <c r="O160" s="234"/>
      <c r="P160" s="234"/>
      <c r="Q160" s="234"/>
      <c r="R160" s="234"/>
      <c r="S160" s="234"/>
      <c r="T160" s="23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6" t="s">
        <v>160</v>
      </c>
      <c r="AU160" s="236" t="s">
        <v>83</v>
      </c>
      <c r="AV160" s="13" t="s">
        <v>83</v>
      </c>
      <c r="AW160" s="13" t="s">
        <v>32</v>
      </c>
      <c r="AX160" s="13" t="s">
        <v>73</v>
      </c>
      <c r="AY160" s="236" t="s">
        <v>114</v>
      </c>
    </row>
    <row r="161" s="14" customFormat="1">
      <c r="A161" s="14"/>
      <c r="B161" s="237"/>
      <c r="C161" s="238"/>
      <c r="D161" s="219" t="s">
        <v>160</v>
      </c>
      <c r="E161" s="239" t="s">
        <v>19</v>
      </c>
      <c r="F161" s="240" t="s">
        <v>162</v>
      </c>
      <c r="G161" s="238"/>
      <c r="H161" s="241">
        <v>59.43</v>
      </c>
      <c r="I161" s="242"/>
      <c r="J161" s="238"/>
      <c r="K161" s="238"/>
      <c r="L161" s="243"/>
      <c r="M161" s="244"/>
      <c r="N161" s="245"/>
      <c r="O161" s="245"/>
      <c r="P161" s="245"/>
      <c r="Q161" s="245"/>
      <c r="R161" s="245"/>
      <c r="S161" s="245"/>
      <c r="T161" s="246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7" t="s">
        <v>160</v>
      </c>
      <c r="AU161" s="247" t="s">
        <v>83</v>
      </c>
      <c r="AV161" s="14" t="s">
        <v>121</v>
      </c>
      <c r="AW161" s="14" t="s">
        <v>32</v>
      </c>
      <c r="AX161" s="14" t="s">
        <v>81</v>
      </c>
      <c r="AY161" s="247" t="s">
        <v>114</v>
      </c>
    </row>
    <row r="162" s="2" customFormat="1" ht="44.25" customHeight="1">
      <c r="A162" s="40"/>
      <c r="B162" s="41"/>
      <c r="C162" s="206" t="s">
        <v>8</v>
      </c>
      <c r="D162" s="206" t="s">
        <v>116</v>
      </c>
      <c r="E162" s="207" t="s">
        <v>513</v>
      </c>
      <c r="F162" s="208" t="s">
        <v>514</v>
      </c>
      <c r="G162" s="209" t="s">
        <v>133</v>
      </c>
      <c r="H162" s="210">
        <v>756</v>
      </c>
      <c r="I162" s="211"/>
      <c r="J162" s="212">
        <f>ROUND(I162*H162,2)</f>
        <v>0</v>
      </c>
      <c r="K162" s="208" t="s">
        <v>120</v>
      </c>
      <c r="L162" s="46"/>
      <c r="M162" s="213" t="s">
        <v>19</v>
      </c>
      <c r="N162" s="214" t="s">
        <v>44</v>
      </c>
      <c r="O162" s="86"/>
      <c r="P162" s="215">
        <f>O162*H162</f>
        <v>0</v>
      </c>
      <c r="Q162" s="215">
        <v>0</v>
      </c>
      <c r="R162" s="215">
        <f>Q162*H162</f>
        <v>0</v>
      </c>
      <c r="S162" s="215">
        <v>0</v>
      </c>
      <c r="T162" s="21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121</v>
      </c>
      <c r="AT162" s="217" t="s">
        <v>116</v>
      </c>
      <c r="AU162" s="217" t="s">
        <v>83</v>
      </c>
      <c r="AY162" s="19" t="s">
        <v>114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81</v>
      </c>
      <c r="BK162" s="218">
        <f>ROUND(I162*H162,2)</f>
        <v>0</v>
      </c>
      <c r="BL162" s="19" t="s">
        <v>121</v>
      </c>
      <c r="BM162" s="217" t="s">
        <v>515</v>
      </c>
    </row>
    <row r="163" s="2" customFormat="1">
      <c r="A163" s="40"/>
      <c r="B163" s="41"/>
      <c r="C163" s="42"/>
      <c r="D163" s="219" t="s">
        <v>123</v>
      </c>
      <c r="E163" s="42"/>
      <c r="F163" s="220" t="s">
        <v>514</v>
      </c>
      <c r="G163" s="42"/>
      <c r="H163" s="42"/>
      <c r="I163" s="221"/>
      <c r="J163" s="42"/>
      <c r="K163" s="42"/>
      <c r="L163" s="46"/>
      <c r="M163" s="222"/>
      <c r="N163" s="223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123</v>
      </c>
      <c r="AU163" s="19" t="s">
        <v>83</v>
      </c>
    </row>
    <row r="164" s="2" customFormat="1">
      <c r="A164" s="40"/>
      <c r="B164" s="41"/>
      <c r="C164" s="42"/>
      <c r="D164" s="224" t="s">
        <v>124</v>
      </c>
      <c r="E164" s="42"/>
      <c r="F164" s="225" t="s">
        <v>516</v>
      </c>
      <c r="G164" s="42"/>
      <c r="H164" s="42"/>
      <c r="I164" s="221"/>
      <c r="J164" s="42"/>
      <c r="K164" s="42"/>
      <c r="L164" s="46"/>
      <c r="M164" s="222"/>
      <c r="N164" s="223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124</v>
      </c>
      <c r="AU164" s="19" t="s">
        <v>83</v>
      </c>
    </row>
    <row r="165" s="2" customFormat="1">
      <c r="A165" s="40"/>
      <c r="B165" s="41"/>
      <c r="C165" s="42"/>
      <c r="D165" s="219" t="s">
        <v>196</v>
      </c>
      <c r="E165" s="42"/>
      <c r="F165" s="258" t="s">
        <v>517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196</v>
      </c>
      <c r="AU165" s="19" t="s">
        <v>83</v>
      </c>
    </row>
    <row r="166" s="2" customFormat="1" ht="44.25" customHeight="1">
      <c r="A166" s="40"/>
      <c r="B166" s="41"/>
      <c r="C166" s="206" t="s">
        <v>203</v>
      </c>
      <c r="D166" s="206" t="s">
        <v>116</v>
      </c>
      <c r="E166" s="207" t="s">
        <v>518</v>
      </c>
      <c r="F166" s="208" t="s">
        <v>519</v>
      </c>
      <c r="G166" s="209" t="s">
        <v>133</v>
      </c>
      <c r="H166" s="210">
        <v>4</v>
      </c>
      <c r="I166" s="211"/>
      <c r="J166" s="212">
        <f>ROUND(I166*H166,2)</f>
        <v>0</v>
      </c>
      <c r="K166" s="208" t="s">
        <v>120</v>
      </c>
      <c r="L166" s="46"/>
      <c r="M166" s="213" t="s">
        <v>19</v>
      </c>
      <c r="N166" s="214" t="s">
        <v>44</v>
      </c>
      <c r="O166" s="86"/>
      <c r="P166" s="215">
        <f>O166*H166</f>
        <v>0</v>
      </c>
      <c r="Q166" s="215">
        <v>0</v>
      </c>
      <c r="R166" s="215">
        <f>Q166*H166</f>
        <v>0</v>
      </c>
      <c r="S166" s="215">
        <v>0</v>
      </c>
      <c r="T166" s="216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7" t="s">
        <v>121</v>
      </c>
      <c r="AT166" s="217" t="s">
        <v>116</v>
      </c>
      <c r="AU166" s="217" t="s">
        <v>83</v>
      </c>
      <c r="AY166" s="19" t="s">
        <v>114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9" t="s">
        <v>81</v>
      </c>
      <c r="BK166" s="218">
        <f>ROUND(I166*H166,2)</f>
        <v>0</v>
      </c>
      <c r="BL166" s="19" t="s">
        <v>121</v>
      </c>
      <c r="BM166" s="217" t="s">
        <v>520</v>
      </c>
    </row>
    <row r="167" s="2" customFormat="1">
      <c r="A167" s="40"/>
      <c r="B167" s="41"/>
      <c r="C167" s="42"/>
      <c r="D167" s="219" t="s">
        <v>123</v>
      </c>
      <c r="E167" s="42"/>
      <c r="F167" s="220" t="s">
        <v>519</v>
      </c>
      <c r="G167" s="42"/>
      <c r="H167" s="42"/>
      <c r="I167" s="221"/>
      <c r="J167" s="42"/>
      <c r="K167" s="42"/>
      <c r="L167" s="46"/>
      <c r="M167" s="222"/>
      <c r="N167" s="223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123</v>
      </c>
      <c r="AU167" s="19" t="s">
        <v>83</v>
      </c>
    </row>
    <row r="168" s="2" customFormat="1">
      <c r="A168" s="40"/>
      <c r="B168" s="41"/>
      <c r="C168" s="42"/>
      <c r="D168" s="224" t="s">
        <v>124</v>
      </c>
      <c r="E168" s="42"/>
      <c r="F168" s="225" t="s">
        <v>521</v>
      </c>
      <c r="G168" s="42"/>
      <c r="H168" s="42"/>
      <c r="I168" s="221"/>
      <c r="J168" s="42"/>
      <c r="K168" s="42"/>
      <c r="L168" s="46"/>
      <c r="M168" s="222"/>
      <c r="N168" s="223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124</v>
      </c>
      <c r="AU168" s="19" t="s">
        <v>83</v>
      </c>
    </row>
    <row r="169" s="2" customFormat="1">
      <c r="A169" s="40"/>
      <c r="B169" s="41"/>
      <c r="C169" s="42"/>
      <c r="D169" s="219" t="s">
        <v>196</v>
      </c>
      <c r="E169" s="42"/>
      <c r="F169" s="258" t="s">
        <v>522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196</v>
      </c>
      <c r="AU169" s="19" t="s">
        <v>83</v>
      </c>
    </row>
    <row r="170" s="2" customFormat="1" ht="44.25" customHeight="1">
      <c r="A170" s="40"/>
      <c r="B170" s="41"/>
      <c r="C170" s="206" t="s">
        <v>208</v>
      </c>
      <c r="D170" s="206" t="s">
        <v>116</v>
      </c>
      <c r="E170" s="207" t="s">
        <v>523</v>
      </c>
      <c r="F170" s="208" t="s">
        <v>524</v>
      </c>
      <c r="G170" s="209" t="s">
        <v>133</v>
      </c>
      <c r="H170" s="210">
        <v>52</v>
      </c>
      <c r="I170" s="211"/>
      <c r="J170" s="212">
        <f>ROUND(I170*H170,2)</f>
        <v>0</v>
      </c>
      <c r="K170" s="208" t="s">
        <v>120</v>
      </c>
      <c r="L170" s="46"/>
      <c r="M170" s="213" t="s">
        <v>19</v>
      </c>
      <c r="N170" s="214" t="s">
        <v>44</v>
      </c>
      <c r="O170" s="86"/>
      <c r="P170" s="215">
        <f>O170*H170</f>
        <v>0</v>
      </c>
      <c r="Q170" s="215">
        <v>0</v>
      </c>
      <c r="R170" s="215">
        <f>Q170*H170</f>
        <v>0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121</v>
      </c>
      <c r="AT170" s="217" t="s">
        <v>116</v>
      </c>
      <c r="AU170" s="217" t="s">
        <v>83</v>
      </c>
      <c r="AY170" s="19" t="s">
        <v>114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81</v>
      </c>
      <c r="BK170" s="218">
        <f>ROUND(I170*H170,2)</f>
        <v>0</v>
      </c>
      <c r="BL170" s="19" t="s">
        <v>121</v>
      </c>
      <c r="BM170" s="217" t="s">
        <v>525</v>
      </c>
    </row>
    <row r="171" s="2" customFormat="1">
      <c r="A171" s="40"/>
      <c r="B171" s="41"/>
      <c r="C171" s="42"/>
      <c r="D171" s="219" t="s">
        <v>123</v>
      </c>
      <c r="E171" s="42"/>
      <c r="F171" s="220" t="s">
        <v>524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123</v>
      </c>
      <c r="AU171" s="19" t="s">
        <v>83</v>
      </c>
    </row>
    <row r="172" s="2" customFormat="1">
      <c r="A172" s="40"/>
      <c r="B172" s="41"/>
      <c r="C172" s="42"/>
      <c r="D172" s="224" t="s">
        <v>124</v>
      </c>
      <c r="E172" s="42"/>
      <c r="F172" s="225" t="s">
        <v>526</v>
      </c>
      <c r="G172" s="42"/>
      <c r="H172" s="42"/>
      <c r="I172" s="221"/>
      <c r="J172" s="42"/>
      <c r="K172" s="42"/>
      <c r="L172" s="46"/>
      <c r="M172" s="222"/>
      <c r="N172" s="223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124</v>
      </c>
      <c r="AU172" s="19" t="s">
        <v>83</v>
      </c>
    </row>
    <row r="173" s="2" customFormat="1">
      <c r="A173" s="40"/>
      <c r="B173" s="41"/>
      <c r="C173" s="42"/>
      <c r="D173" s="219" t="s">
        <v>196</v>
      </c>
      <c r="E173" s="42"/>
      <c r="F173" s="258" t="s">
        <v>527</v>
      </c>
      <c r="G173" s="42"/>
      <c r="H173" s="42"/>
      <c r="I173" s="221"/>
      <c r="J173" s="42"/>
      <c r="K173" s="42"/>
      <c r="L173" s="46"/>
      <c r="M173" s="222"/>
      <c r="N173" s="223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196</v>
      </c>
      <c r="AU173" s="19" t="s">
        <v>83</v>
      </c>
    </row>
    <row r="174" s="2" customFormat="1" ht="16.5" customHeight="1">
      <c r="A174" s="40"/>
      <c r="B174" s="41"/>
      <c r="C174" s="248" t="s">
        <v>212</v>
      </c>
      <c r="D174" s="248" t="s">
        <v>191</v>
      </c>
      <c r="E174" s="249" t="s">
        <v>484</v>
      </c>
      <c r="F174" s="250" t="s">
        <v>485</v>
      </c>
      <c r="G174" s="251" t="s">
        <v>237</v>
      </c>
      <c r="H174" s="252">
        <v>11.685000000000001</v>
      </c>
      <c r="I174" s="253"/>
      <c r="J174" s="254">
        <f>ROUND(I174*H174,2)</f>
        <v>0</v>
      </c>
      <c r="K174" s="250" t="s">
        <v>120</v>
      </c>
      <c r="L174" s="255"/>
      <c r="M174" s="256" t="s">
        <v>19</v>
      </c>
      <c r="N174" s="257" t="s">
        <v>44</v>
      </c>
      <c r="O174" s="86"/>
      <c r="P174" s="215">
        <f>O174*H174</f>
        <v>0</v>
      </c>
      <c r="Q174" s="215">
        <v>0.22</v>
      </c>
      <c r="R174" s="215">
        <f>Q174*H174</f>
        <v>2.5707</v>
      </c>
      <c r="S174" s="215">
        <v>0</v>
      </c>
      <c r="T174" s="21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155</v>
      </c>
      <c r="AT174" s="217" t="s">
        <v>191</v>
      </c>
      <c r="AU174" s="217" t="s">
        <v>83</v>
      </c>
      <c r="AY174" s="19" t="s">
        <v>114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81</v>
      </c>
      <c r="BK174" s="218">
        <f>ROUND(I174*H174,2)</f>
        <v>0</v>
      </c>
      <c r="BL174" s="19" t="s">
        <v>121</v>
      </c>
      <c r="BM174" s="217" t="s">
        <v>528</v>
      </c>
    </row>
    <row r="175" s="2" customFormat="1">
      <c r="A175" s="40"/>
      <c r="B175" s="41"/>
      <c r="C175" s="42"/>
      <c r="D175" s="219" t="s">
        <v>123</v>
      </c>
      <c r="E175" s="42"/>
      <c r="F175" s="220" t="s">
        <v>485</v>
      </c>
      <c r="G175" s="42"/>
      <c r="H175" s="42"/>
      <c r="I175" s="221"/>
      <c r="J175" s="42"/>
      <c r="K175" s="42"/>
      <c r="L175" s="46"/>
      <c r="M175" s="222"/>
      <c r="N175" s="223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123</v>
      </c>
      <c r="AU175" s="19" t="s">
        <v>83</v>
      </c>
    </row>
    <row r="176" s="2" customFormat="1">
      <c r="A176" s="40"/>
      <c r="B176" s="41"/>
      <c r="C176" s="42"/>
      <c r="D176" s="219" t="s">
        <v>196</v>
      </c>
      <c r="E176" s="42"/>
      <c r="F176" s="258" t="s">
        <v>529</v>
      </c>
      <c r="G176" s="42"/>
      <c r="H176" s="42"/>
      <c r="I176" s="221"/>
      <c r="J176" s="42"/>
      <c r="K176" s="42"/>
      <c r="L176" s="46"/>
      <c r="M176" s="222"/>
      <c r="N176" s="223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196</v>
      </c>
      <c r="AU176" s="19" t="s">
        <v>83</v>
      </c>
    </row>
    <row r="177" s="2" customFormat="1" ht="37.8" customHeight="1">
      <c r="A177" s="40"/>
      <c r="B177" s="41"/>
      <c r="C177" s="206" t="s">
        <v>217</v>
      </c>
      <c r="D177" s="206" t="s">
        <v>116</v>
      </c>
      <c r="E177" s="207" t="s">
        <v>530</v>
      </c>
      <c r="F177" s="208" t="s">
        <v>531</v>
      </c>
      <c r="G177" s="209" t="s">
        <v>133</v>
      </c>
      <c r="H177" s="210">
        <v>756</v>
      </c>
      <c r="I177" s="211"/>
      <c r="J177" s="212">
        <f>ROUND(I177*H177,2)</f>
        <v>0</v>
      </c>
      <c r="K177" s="208" t="s">
        <v>120</v>
      </c>
      <c r="L177" s="46"/>
      <c r="M177" s="213" t="s">
        <v>19</v>
      </c>
      <c r="N177" s="214" t="s">
        <v>44</v>
      </c>
      <c r="O177" s="86"/>
      <c r="P177" s="215">
        <f>O177*H177</f>
        <v>0</v>
      </c>
      <c r="Q177" s="215">
        <v>0</v>
      </c>
      <c r="R177" s="215">
        <f>Q177*H177</f>
        <v>0</v>
      </c>
      <c r="S177" s="215">
        <v>0</v>
      </c>
      <c r="T177" s="21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121</v>
      </c>
      <c r="AT177" s="217" t="s">
        <v>116</v>
      </c>
      <c r="AU177" s="217" t="s">
        <v>83</v>
      </c>
      <c r="AY177" s="19" t="s">
        <v>114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81</v>
      </c>
      <c r="BK177" s="218">
        <f>ROUND(I177*H177,2)</f>
        <v>0</v>
      </c>
      <c r="BL177" s="19" t="s">
        <v>121</v>
      </c>
      <c r="BM177" s="217" t="s">
        <v>532</v>
      </c>
    </row>
    <row r="178" s="2" customFormat="1">
      <c r="A178" s="40"/>
      <c r="B178" s="41"/>
      <c r="C178" s="42"/>
      <c r="D178" s="219" t="s">
        <v>123</v>
      </c>
      <c r="E178" s="42"/>
      <c r="F178" s="220" t="s">
        <v>531</v>
      </c>
      <c r="G178" s="42"/>
      <c r="H178" s="42"/>
      <c r="I178" s="221"/>
      <c r="J178" s="42"/>
      <c r="K178" s="42"/>
      <c r="L178" s="46"/>
      <c r="M178" s="222"/>
      <c r="N178" s="223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123</v>
      </c>
      <c r="AU178" s="19" t="s">
        <v>83</v>
      </c>
    </row>
    <row r="179" s="2" customFormat="1">
      <c r="A179" s="40"/>
      <c r="B179" s="41"/>
      <c r="C179" s="42"/>
      <c r="D179" s="224" t="s">
        <v>124</v>
      </c>
      <c r="E179" s="42"/>
      <c r="F179" s="225" t="s">
        <v>533</v>
      </c>
      <c r="G179" s="42"/>
      <c r="H179" s="42"/>
      <c r="I179" s="221"/>
      <c r="J179" s="42"/>
      <c r="K179" s="42"/>
      <c r="L179" s="46"/>
      <c r="M179" s="222"/>
      <c r="N179" s="223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124</v>
      </c>
      <c r="AU179" s="19" t="s">
        <v>83</v>
      </c>
    </row>
    <row r="180" s="2" customFormat="1">
      <c r="A180" s="40"/>
      <c r="B180" s="41"/>
      <c r="C180" s="42"/>
      <c r="D180" s="219" t="s">
        <v>196</v>
      </c>
      <c r="E180" s="42"/>
      <c r="F180" s="258" t="s">
        <v>517</v>
      </c>
      <c r="G180" s="42"/>
      <c r="H180" s="42"/>
      <c r="I180" s="221"/>
      <c r="J180" s="42"/>
      <c r="K180" s="42"/>
      <c r="L180" s="46"/>
      <c r="M180" s="222"/>
      <c r="N180" s="223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196</v>
      </c>
      <c r="AU180" s="19" t="s">
        <v>83</v>
      </c>
    </row>
    <row r="181" s="2" customFormat="1" ht="37.8" customHeight="1">
      <c r="A181" s="40"/>
      <c r="B181" s="41"/>
      <c r="C181" s="206" t="s">
        <v>224</v>
      </c>
      <c r="D181" s="206" t="s">
        <v>116</v>
      </c>
      <c r="E181" s="207" t="s">
        <v>534</v>
      </c>
      <c r="F181" s="208" t="s">
        <v>535</v>
      </c>
      <c r="G181" s="209" t="s">
        <v>133</v>
      </c>
      <c r="H181" s="210">
        <v>4</v>
      </c>
      <c r="I181" s="211"/>
      <c r="J181" s="212">
        <f>ROUND(I181*H181,2)</f>
        <v>0</v>
      </c>
      <c r="K181" s="208" t="s">
        <v>120</v>
      </c>
      <c r="L181" s="46"/>
      <c r="M181" s="213" t="s">
        <v>19</v>
      </c>
      <c r="N181" s="214" t="s">
        <v>44</v>
      </c>
      <c r="O181" s="86"/>
      <c r="P181" s="215">
        <f>O181*H181</f>
        <v>0</v>
      </c>
      <c r="Q181" s="215">
        <v>0</v>
      </c>
      <c r="R181" s="215">
        <f>Q181*H181</f>
        <v>0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121</v>
      </c>
      <c r="AT181" s="217" t="s">
        <v>116</v>
      </c>
      <c r="AU181" s="217" t="s">
        <v>83</v>
      </c>
      <c r="AY181" s="19" t="s">
        <v>114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81</v>
      </c>
      <c r="BK181" s="218">
        <f>ROUND(I181*H181,2)</f>
        <v>0</v>
      </c>
      <c r="BL181" s="19" t="s">
        <v>121</v>
      </c>
      <c r="BM181" s="217" t="s">
        <v>536</v>
      </c>
    </row>
    <row r="182" s="2" customFormat="1">
      <c r="A182" s="40"/>
      <c r="B182" s="41"/>
      <c r="C182" s="42"/>
      <c r="D182" s="219" t="s">
        <v>123</v>
      </c>
      <c r="E182" s="42"/>
      <c r="F182" s="220" t="s">
        <v>535</v>
      </c>
      <c r="G182" s="42"/>
      <c r="H182" s="42"/>
      <c r="I182" s="221"/>
      <c r="J182" s="42"/>
      <c r="K182" s="42"/>
      <c r="L182" s="46"/>
      <c r="M182" s="222"/>
      <c r="N182" s="223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123</v>
      </c>
      <c r="AU182" s="19" t="s">
        <v>83</v>
      </c>
    </row>
    <row r="183" s="2" customFormat="1">
      <c r="A183" s="40"/>
      <c r="B183" s="41"/>
      <c r="C183" s="42"/>
      <c r="D183" s="224" t="s">
        <v>124</v>
      </c>
      <c r="E183" s="42"/>
      <c r="F183" s="225" t="s">
        <v>537</v>
      </c>
      <c r="G183" s="42"/>
      <c r="H183" s="42"/>
      <c r="I183" s="221"/>
      <c r="J183" s="42"/>
      <c r="K183" s="42"/>
      <c r="L183" s="46"/>
      <c r="M183" s="222"/>
      <c r="N183" s="223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124</v>
      </c>
      <c r="AU183" s="19" t="s">
        <v>83</v>
      </c>
    </row>
    <row r="184" s="2" customFormat="1">
      <c r="A184" s="40"/>
      <c r="B184" s="41"/>
      <c r="C184" s="42"/>
      <c r="D184" s="219" t="s">
        <v>196</v>
      </c>
      <c r="E184" s="42"/>
      <c r="F184" s="258" t="s">
        <v>522</v>
      </c>
      <c r="G184" s="42"/>
      <c r="H184" s="42"/>
      <c r="I184" s="221"/>
      <c r="J184" s="42"/>
      <c r="K184" s="42"/>
      <c r="L184" s="46"/>
      <c r="M184" s="222"/>
      <c r="N184" s="223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196</v>
      </c>
      <c r="AU184" s="19" t="s">
        <v>83</v>
      </c>
    </row>
    <row r="185" s="2" customFormat="1" ht="37.8" customHeight="1">
      <c r="A185" s="40"/>
      <c r="B185" s="41"/>
      <c r="C185" s="206" t="s">
        <v>7</v>
      </c>
      <c r="D185" s="206" t="s">
        <v>116</v>
      </c>
      <c r="E185" s="207" t="s">
        <v>538</v>
      </c>
      <c r="F185" s="208" t="s">
        <v>539</v>
      </c>
      <c r="G185" s="209" t="s">
        <v>133</v>
      </c>
      <c r="H185" s="210">
        <v>52</v>
      </c>
      <c r="I185" s="211"/>
      <c r="J185" s="212">
        <f>ROUND(I185*H185,2)</f>
        <v>0</v>
      </c>
      <c r="K185" s="208" t="s">
        <v>120</v>
      </c>
      <c r="L185" s="46"/>
      <c r="M185" s="213" t="s">
        <v>19</v>
      </c>
      <c r="N185" s="214" t="s">
        <v>44</v>
      </c>
      <c r="O185" s="86"/>
      <c r="P185" s="215">
        <f>O185*H185</f>
        <v>0</v>
      </c>
      <c r="Q185" s="215">
        <v>0</v>
      </c>
      <c r="R185" s="215">
        <f>Q185*H185</f>
        <v>0</v>
      </c>
      <c r="S185" s="215">
        <v>0</v>
      </c>
      <c r="T185" s="216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7" t="s">
        <v>121</v>
      </c>
      <c r="AT185" s="217" t="s">
        <v>116</v>
      </c>
      <c r="AU185" s="217" t="s">
        <v>83</v>
      </c>
      <c r="AY185" s="19" t="s">
        <v>114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9" t="s">
        <v>81</v>
      </c>
      <c r="BK185" s="218">
        <f>ROUND(I185*H185,2)</f>
        <v>0</v>
      </c>
      <c r="BL185" s="19" t="s">
        <v>121</v>
      </c>
      <c r="BM185" s="217" t="s">
        <v>540</v>
      </c>
    </row>
    <row r="186" s="2" customFormat="1">
      <c r="A186" s="40"/>
      <c r="B186" s="41"/>
      <c r="C186" s="42"/>
      <c r="D186" s="219" t="s">
        <v>123</v>
      </c>
      <c r="E186" s="42"/>
      <c r="F186" s="220" t="s">
        <v>539</v>
      </c>
      <c r="G186" s="42"/>
      <c r="H186" s="42"/>
      <c r="I186" s="221"/>
      <c r="J186" s="42"/>
      <c r="K186" s="42"/>
      <c r="L186" s="46"/>
      <c r="M186" s="222"/>
      <c r="N186" s="223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123</v>
      </c>
      <c r="AU186" s="19" t="s">
        <v>83</v>
      </c>
    </row>
    <row r="187" s="2" customFormat="1">
      <c r="A187" s="40"/>
      <c r="B187" s="41"/>
      <c r="C187" s="42"/>
      <c r="D187" s="224" t="s">
        <v>124</v>
      </c>
      <c r="E187" s="42"/>
      <c r="F187" s="225" t="s">
        <v>541</v>
      </c>
      <c r="G187" s="42"/>
      <c r="H187" s="42"/>
      <c r="I187" s="221"/>
      <c r="J187" s="42"/>
      <c r="K187" s="42"/>
      <c r="L187" s="46"/>
      <c r="M187" s="222"/>
      <c r="N187" s="22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124</v>
      </c>
      <c r="AU187" s="19" t="s">
        <v>83</v>
      </c>
    </row>
    <row r="188" s="2" customFormat="1">
      <c r="A188" s="40"/>
      <c r="B188" s="41"/>
      <c r="C188" s="42"/>
      <c r="D188" s="219" t="s">
        <v>196</v>
      </c>
      <c r="E188" s="42"/>
      <c r="F188" s="258" t="s">
        <v>527</v>
      </c>
      <c r="G188" s="42"/>
      <c r="H188" s="42"/>
      <c r="I188" s="221"/>
      <c r="J188" s="42"/>
      <c r="K188" s="42"/>
      <c r="L188" s="46"/>
      <c r="M188" s="222"/>
      <c r="N188" s="223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196</v>
      </c>
      <c r="AU188" s="19" t="s">
        <v>83</v>
      </c>
    </row>
    <row r="189" s="2" customFormat="1" ht="24.15" customHeight="1">
      <c r="A189" s="40"/>
      <c r="B189" s="41"/>
      <c r="C189" s="248" t="s">
        <v>234</v>
      </c>
      <c r="D189" s="248" t="s">
        <v>191</v>
      </c>
      <c r="E189" s="249" t="s">
        <v>542</v>
      </c>
      <c r="F189" s="250" t="s">
        <v>543</v>
      </c>
      <c r="G189" s="251" t="s">
        <v>469</v>
      </c>
      <c r="H189" s="252">
        <v>1</v>
      </c>
      <c r="I189" s="253"/>
      <c r="J189" s="254">
        <f>ROUND(I189*H189,2)</f>
        <v>0</v>
      </c>
      <c r="K189" s="250" t="s">
        <v>19</v>
      </c>
      <c r="L189" s="255"/>
      <c r="M189" s="256" t="s">
        <v>19</v>
      </c>
      <c r="N189" s="257" t="s">
        <v>44</v>
      </c>
      <c r="O189" s="86"/>
      <c r="P189" s="215">
        <f>O189*H189</f>
        <v>0</v>
      </c>
      <c r="Q189" s="215">
        <v>4.3600000000000003</v>
      </c>
      <c r="R189" s="215">
        <f>Q189*H189</f>
        <v>4.3600000000000003</v>
      </c>
      <c r="S189" s="215">
        <v>0</v>
      </c>
      <c r="T189" s="216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17" t="s">
        <v>155</v>
      </c>
      <c r="AT189" s="217" t="s">
        <v>191</v>
      </c>
      <c r="AU189" s="217" t="s">
        <v>83</v>
      </c>
      <c r="AY189" s="19" t="s">
        <v>114</v>
      </c>
      <c r="BE189" s="218">
        <f>IF(N189="základní",J189,0)</f>
        <v>0</v>
      </c>
      <c r="BF189" s="218">
        <f>IF(N189="snížená",J189,0)</f>
        <v>0</v>
      </c>
      <c r="BG189" s="218">
        <f>IF(N189="zákl. přenesená",J189,0)</f>
        <v>0</v>
      </c>
      <c r="BH189" s="218">
        <f>IF(N189="sníž. přenesená",J189,0)</f>
        <v>0</v>
      </c>
      <c r="BI189" s="218">
        <f>IF(N189="nulová",J189,0)</f>
        <v>0</v>
      </c>
      <c r="BJ189" s="19" t="s">
        <v>81</v>
      </c>
      <c r="BK189" s="218">
        <f>ROUND(I189*H189,2)</f>
        <v>0</v>
      </c>
      <c r="BL189" s="19" t="s">
        <v>121</v>
      </c>
      <c r="BM189" s="217" t="s">
        <v>544</v>
      </c>
    </row>
    <row r="190" s="2" customFormat="1">
      <c r="A190" s="40"/>
      <c r="B190" s="41"/>
      <c r="C190" s="42"/>
      <c r="D190" s="219" t="s">
        <v>123</v>
      </c>
      <c r="E190" s="42"/>
      <c r="F190" s="220" t="s">
        <v>543</v>
      </c>
      <c r="G190" s="42"/>
      <c r="H190" s="42"/>
      <c r="I190" s="221"/>
      <c r="J190" s="42"/>
      <c r="K190" s="42"/>
      <c r="L190" s="46"/>
      <c r="M190" s="222"/>
      <c r="N190" s="223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123</v>
      </c>
      <c r="AU190" s="19" t="s">
        <v>83</v>
      </c>
    </row>
    <row r="191" s="2" customFormat="1">
      <c r="A191" s="40"/>
      <c r="B191" s="41"/>
      <c r="C191" s="42"/>
      <c r="D191" s="219" t="s">
        <v>196</v>
      </c>
      <c r="E191" s="42"/>
      <c r="F191" s="258" t="s">
        <v>545</v>
      </c>
      <c r="G191" s="42"/>
      <c r="H191" s="42"/>
      <c r="I191" s="221"/>
      <c r="J191" s="42"/>
      <c r="K191" s="42"/>
      <c r="L191" s="46"/>
      <c r="M191" s="222"/>
      <c r="N191" s="223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196</v>
      </c>
      <c r="AU191" s="19" t="s">
        <v>83</v>
      </c>
    </row>
    <row r="192" s="2" customFormat="1" ht="24.15" customHeight="1">
      <c r="A192" s="40"/>
      <c r="B192" s="41"/>
      <c r="C192" s="206" t="s">
        <v>242</v>
      </c>
      <c r="D192" s="206" t="s">
        <v>116</v>
      </c>
      <c r="E192" s="207" t="s">
        <v>403</v>
      </c>
      <c r="F192" s="208" t="s">
        <v>404</v>
      </c>
      <c r="G192" s="209" t="s">
        <v>133</v>
      </c>
      <c r="H192" s="210">
        <v>46</v>
      </c>
      <c r="I192" s="211"/>
      <c r="J192" s="212">
        <f>ROUND(I192*H192,2)</f>
        <v>0</v>
      </c>
      <c r="K192" s="208" t="s">
        <v>120</v>
      </c>
      <c r="L192" s="46"/>
      <c r="M192" s="213" t="s">
        <v>19</v>
      </c>
      <c r="N192" s="214" t="s">
        <v>44</v>
      </c>
      <c r="O192" s="86"/>
      <c r="P192" s="215">
        <f>O192*H192</f>
        <v>0</v>
      </c>
      <c r="Q192" s="215">
        <v>6.0000000000000002E-05</v>
      </c>
      <c r="R192" s="215">
        <f>Q192*H192</f>
        <v>0.0027599999999999999</v>
      </c>
      <c r="S192" s="215">
        <v>0</v>
      </c>
      <c r="T192" s="21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121</v>
      </c>
      <c r="AT192" s="217" t="s">
        <v>116</v>
      </c>
      <c r="AU192" s="217" t="s">
        <v>83</v>
      </c>
      <c r="AY192" s="19" t="s">
        <v>114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81</v>
      </c>
      <c r="BK192" s="218">
        <f>ROUND(I192*H192,2)</f>
        <v>0</v>
      </c>
      <c r="BL192" s="19" t="s">
        <v>121</v>
      </c>
      <c r="BM192" s="217" t="s">
        <v>546</v>
      </c>
    </row>
    <row r="193" s="2" customFormat="1">
      <c r="A193" s="40"/>
      <c r="B193" s="41"/>
      <c r="C193" s="42"/>
      <c r="D193" s="219" t="s">
        <v>123</v>
      </c>
      <c r="E193" s="42"/>
      <c r="F193" s="220" t="s">
        <v>404</v>
      </c>
      <c r="G193" s="42"/>
      <c r="H193" s="42"/>
      <c r="I193" s="221"/>
      <c r="J193" s="42"/>
      <c r="K193" s="42"/>
      <c r="L193" s="46"/>
      <c r="M193" s="222"/>
      <c r="N193" s="223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123</v>
      </c>
      <c r="AU193" s="19" t="s">
        <v>83</v>
      </c>
    </row>
    <row r="194" s="2" customFormat="1">
      <c r="A194" s="40"/>
      <c r="B194" s="41"/>
      <c r="C194" s="42"/>
      <c r="D194" s="224" t="s">
        <v>124</v>
      </c>
      <c r="E194" s="42"/>
      <c r="F194" s="225" t="s">
        <v>406</v>
      </c>
      <c r="G194" s="42"/>
      <c r="H194" s="42"/>
      <c r="I194" s="221"/>
      <c r="J194" s="42"/>
      <c r="K194" s="42"/>
      <c r="L194" s="46"/>
      <c r="M194" s="222"/>
      <c r="N194" s="223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124</v>
      </c>
      <c r="AU194" s="19" t="s">
        <v>83</v>
      </c>
    </row>
    <row r="195" s="2" customFormat="1" ht="24.15" customHeight="1">
      <c r="A195" s="40"/>
      <c r="B195" s="41"/>
      <c r="C195" s="206" t="s">
        <v>248</v>
      </c>
      <c r="D195" s="206" t="s">
        <v>116</v>
      </c>
      <c r="E195" s="207" t="s">
        <v>547</v>
      </c>
      <c r="F195" s="208" t="s">
        <v>548</v>
      </c>
      <c r="G195" s="209" t="s">
        <v>133</v>
      </c>
      <c r="H195" s="210">
        <v>10</v>
      </c>
      <c r="I195" s="211"/>
      <c r="J195" s="212">
        <f>ROUND(I195*H195,2)</f>
        <v>0</v>
      </c>
      <c r="K195" s="208" t="s">
        <v>120</v>
      </c>
      <c r="L195" s="46"/>
      <c r="M195" s="213" t="s">
        <v>19</v>
      </c>
      <c r="N195" s="214" t="s">
        <v>44</v>
      </c>
      <c r="O195" s="86"/>
      <c r="P195" s="215">
        <f>O195*H195</f>
        <v>0</v>
      </c>
      <c r="Q195" s="215">
        <v>5.0000000000000002E-05</v>
      </c>
      <c r="R195" s="215">
        <f>Q195*H195</f>
        <v>0.00050000000000000001</v>
      </c>
      <c r="S195" s="215">
        <v>0</v>
      </c>
      <c r="T195" s="216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7" t="s">
        <v>121</v>
      </c>
      <c r="AT195" s="217" t="s">
        <v>116</v>
      </c>
      <c r="AU195" s="217" t="s">
        <v>83</v>
      </c>
      <c r="AY195" s="19" t="s">
        <v>114</v>
      </c>
      <c r="BE195" s="218">
        <f>IF(N195="základní",J195,0)</f>
        <v>0</v>
      </c>
      <c r="BF195" s="218">
        <f>IF(N195="snížená",J195,0)</f>
        <v>0</v>
      </c>
      <c r="BG195" s="218">
        <f>IF(N195="zákl. přenesená",J195,0)</f>
        <v>0</v>
      </c>
      <c r="BH195" s="218">
        <f>IF(N195="sníž. přenesená",J195,0)</f>
        <v>0</v>
      </c>
      <c r="BI195" s="218">
        <f>IF(N195="nulová",J195,0)</f>
        <v>0</v>
      </c>
      <c r="BJ195" s="19" t="s">
        <v>81</v>
      </c>
      <c r="BK195" s="218">
        <f>ROUND(I195*H195,2)</f>
        <v>0</v>
      </c>
      <c r="BL195" s="19" t="s">
        <v>121</v>
      </c>
      <c r="BM195" s="217" t="s">
        <v>549</v>
      </c>
    </row>
    <row r="196" s="2" customFormat="1">
      <c r="A196" s="40"/>
      <c r="B196" s="41"/>
      <c r="C196" s="42"/>
      <c r="D196" s="219" t="s">
        <v>123</v>
      </c>
      <c r="E196" s="42"/>
      <c r="F196" s="220" t="s">
        <v>548</v>
      </c>
      <c r="G196" s="42"/>
      <c r="H196" s="42"/>
      <c r="I196" s="221"/>
      <c r="J196" s="42"/>
      <c r="K196" s="42"/>
      <c r="L196" s="46"/>
      <c r="M196" s="222"/>
      <c r="N196" s="223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123</v>
      </c>
      <c r="AU196" s="19" t="s">
        <v>83</v>
      </c>
    </row>
    <row r="197" s="2" customFormat="1">
      <c r="A197" s="40"/>
      <c r="B197" s="41"/>
      <c r="C197" s="42"/>
      <c r="D197" s="224" t="s">
        <v>124</v>
      </c>
      <c r="E197" s="42"/>
      <c r="F197" s="225" t="s">
        <v>550</v>
      </c>
      <c r="G197" s="42"/>
      <c r="H197" s="42"/>
      <c r="I197" s="221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124</v>
      </c>
      <c r="AU197" s="19" t="s">
        <v>83</v>
      </c>
    </row>
    <row r="198" s="2" customFormat="1" ht="21.75" customHeight="1">
      <c r="A198" s="40"/>
      <c r="B198" s="41"/>
      <c r="C198" s="248" t="s">
        <v>254</v>
      </c>
      <c r="D198" s="248" t="s">
        <v>191</v>
      </c>
      <c r="E198" s="249" t="s">
        <v>408</v>
      </c>
      <c r="F198" s="250" t="s">
        <v>409</v>
      </c>
      <c r="G198" s="251" t="s">
        <v>133</v>
      </c>
      <c r="H198" s="252">
        <v>148</v>
      </c>
      <c r="I198" s="253"/>
      <c r="J198" s="254">
        <f>ROUND(I198*H198,2)</f>
        <v>0</v>
      </c>
      <c r="K198" s="250" t="s">
        <v>120</v>
      </c>
      <c r="L198" s="255"/>
      <c r="M198" s="256" t="s">
        <v>19</v>
      </c>
      <c r="N198" s="257" t="s">
        <v>44</v>
      </c>
      <c r="O198" s="86"/>
      <c r="P198" s="215">
        <f>O198*H198</f>
        <v>0</v>
      </c>
      <c r="Q198" s="215">
        <v>0.0070899999999999999</v>
      </c>
      <c r="R198" s="215">
        <f>Q198*H198</f>
        <v>1.04932</v>
      </c>
      <c r="S198" s="215">
        <v>0</v>
      </c>
      <c r="T198" s="216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7" t="s">
        <v>155</v>
      </c>
      <c r="AT198" s="217" t="s">
        <v>191</v>
      </c>
      <c r="AU198" s="217" t="s">
        <v>83</v>
      </c>
      <c r="AY198" s="19" t="s">
        <v>114</v>
      </c>
      <c r="BE198" s="218">
        <f>IF(N198="základní",J198,0)</f>
        <v>0</v>
      </c>
      <c r="BF198" s="218">
        <f>IF(N198="snížená",J198,0)</f>
        <v>0</v>
      </c>
      <c r="BG198" s="218">
        <f>IF(N198="zákl. přenesená",J198,0)</f>
        <v>0</v>
      </c>
      <c r="BH198" s="218">
        <f>IF(N198="sníž. přenesená",J198,0)</f>
        <v>0</v>
      </c>
      <c r="BI198" s="218">
        <f>IF(N198="nulová",J198,0)</f>
        <v>0</v>
      </c>
      <c r="BJ198" s="19" t="s">
        <v>81</v>
      </c>
      <c r="BK198" s="218">
        <f>ROUND(I198*H198,2)</f>
        <v>0</v>
      </c>
      <c r="BL198" s="19" t="s">
        <v>121</v>
      </c>
      <c r="BM198" s="217" t="s">
        <v>551</v>
      </c>
    </row>
    <row r="199" s="2" customFormat="1">
      <c r="A199" s="40"/>
      <c r="B199" s="41"/>
      <c r="C199" s="42"/>
      <c r="D199" s="219" t="s">
        <v>123</v>
      </c>
      <c r="E199" s="42"/>
      <c r="F199" s="220" t="s">
        <v>409</v>
      </c>
      <c r="G199" s="42"/>
      <c r="H199" s="42"/>
      <c r="I199" s="221"/>
      <c r="J199" s="42"/>
      <c r="K199" s="42"/>
      <c r="L199" s="46"/>
      <c r="M199" s="222"/>
      <c r="N199" s="223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123</v>
      </c>
      <c r="AU199" s="19" t="s">
        <v>83</v>
      </c>
    </row>
    <row r="200" s="15" customFormat="1">
      <c r="A200" s="15"/>
      <c r="B200" s="259"/>
      <c r="C200" s="260"/>
      <c r="D200" s="219" t="s">
        <v>160</v>
      </c>
      <c r="E200" s="261" t="s">
        <v>19</v>
      </c>
      <c r="F200" s="262" t="s">
        <v>552</v>
      </c>
      <c r="G200" s="260"/>
      <c r="H200" s="261" t="s">
        <v>19</v>
      </c>
      <c r="I200" s="263"/>
      <c r="J200" s="260"/>
      <c r="K200" s="260"/>
      <c r="L200" s="264"/>
      <c r="M200" s="265"/>
      <c r="N200" s="266"/>
      <c r="O200" s="266"/>
      <c r="P200" s="266"/>
      <c r="Q200" s="266"/>
      <c r="R200" s="266"/>
      <c r="S200" s="266"/>
      <c r="T200" s="267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68" t="s">
        <v>160</v>
      </c>
      <c r="AU200" s="268" t="s">
        <v>83</v>
      </c>
      <c r="AV200" s="15" t="s">
        <v>81</v>
      </c>
      <c r="AW200" s="15" t="s">
        <v>32</v>
      </c>
      <c r="AX200" s="15" t="s">
        <v>73</v>
      </c>
      <c r="AY200" s="268" t="s">
        <v>114</v>
      </c>
    </row>
    <row r="201" s="13" customFormat="1">
      <c r="A201" s="13"/>
      <c r="B201" s="226"/>
      <c r="C201" s="227"/>
      <c r="D201" s="219" t="s">
        <v>160</v>
      </c>
      <c r="E201" s="228" t="s">
        <v>19</v>
      </c>
      <c r="F201" s="229" t="s">
        <v>553</v>
      </c>
      <c r="G201" s="227"/>
      <c r="H201" s="230">
        <v>138</v>
      </c>
      <c r="I201" s="231"/>
      <c r="J201" s="227"/>
      <c r="K201" s="227"/>
      <c r="L201" s="232"/>
      <c r="M201" s="233"/>
      <c r="N201" s="234"/>
      <c r="O201" s="234"/>
      <c r="P201" s="234"/>
      <c r="Q201" s="234"/>
      <c r="R201" s="234"/>
      <c r="S201" s="234"/>
      <c r="T201" s="235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6" t="s">
        <v>160</v>
      </c>
      <c r="AU201" s="236" t="s">
        <v>83</v>
      </c>
      <c r="AV201" s="13" t="s">
        <v>83</v>
      </c>
      <c r="AW201" s="13" t="s">
        <v>32</v>
      </c>
      <c r="AX201" s="13" t="s">
        <v>73</v>
      </c>
      <c r="AY201" s="236" t="s">
        <v>114</v>
      </c>
    </row>
    <row r="202" s="15" customFormat="1">
      <c r="A202" s="15"/>
      <c r="B202" s="259"/>
      <c r="C202" s="260"/>
      <c r="D202" s="219" t="s">
        <v>160</v>
      </c>
      <c r="E202" s="261" t="s">
        <v>19</v>
      </c>
      <c r="F202" s="262" t="s">
        <v>554</v>
      </c>
      <c r="G202" s="260"/>
      <c r="H202" s="261" t="s">
        <v>19</v>
      </c>
      <c r="I202" s="263"/>
      <c r="J202" s="260"/>
      <c r="K202" s="260"/>
      <c r="L202" s="264"/>
      <c r="M202" s="265"/>
      <c r="N202" s="266"/>
      <c r="O202" s="266"/>
      <c r="P202" s="266"/>
      <c r="Q202" s="266"/>
      <c r="R202" s="266"/>
      <c r="S202" s="266"/>
      <c r="T202" s="267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68" t="s">
        <v>160</v>
      </c>
      <c r="AU202" s="268" t="s">
        <v>83</v>
      </c>
      <c r="AV202" s="15" t="s">
        <v>81</v>
      </c>
      <c r="AW202" s="15" t="s">
        <v>32</v>
      </c>
      <c r="AX202" s="15" t="s">
        <v>73</v>
      </c>
      <c r="AY202" s="268" t="s">
        <v>114</v>
      </c>
    </row>
    <row r="203" s="13" customFormat="1">
      <c r="A203" s="13"/>
      <c r="B203" s="226"/>
      <c r="C203" s="227"/>
      <c r="D203" s="219" t="s">
        <v>160</v>
      </c>
      <c r="E203" s="228" t="s">
        <v>19</v>
      </c>
      <c r="F203" s="229" t="s">
        <v>555</v>
      </c>
      <c r="G203" s="227"/>
      <c r="H203" s="230">
        <v>10</v>
      </c>
      <c r="I203" s="231"/>
      <c r="J203" s="227"/>
      <c r="K203" s="227"/>
      <c r="L203" s="232"/>
      <c r="M203" s="233"/>
      <c r="N203" s="234"/>
      <c r="O203" s="234"/>
      <c r="P203" s="234"/>
      <c r="Q203" s="234"/>
      <c r="R203" s="234"/>
      <c r="S203" s="234"/>
      <c r="T203" s="23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6" t="s">
        <v>160</v>
      </c>
      <c r="AU203" s="236" t="s">
        <v>83</v>
      </c>
      <c r="AV203" s="13" t="s">
        <v>83</v>
      </c>
      <c r="AW203" s="13" t="s">
        <v>32</v>
      </c>
      <c r="AX203" s="13" t="s">
        <v>73</v>
      </c>
      <c r="AY203" s="236" t="s">
        <v>114</v>
      </c>
    </row>
    <row r="204" s="14" customFormat="1">
      <c r="A204" s="14"/>
      <c r="B204" s="237"/>
      <c r="C204" s="238"/>
      <c r="D204" s="219" t="s">
        <v>160</v>
      </c>
      <c r="E204" s="239" t="s">
        <v>19</v>
      </c>
      <c r="F204" s="240" t="s">
        <v>162</v>
      </c>
      <c r="G204" s="238"/>
      <c r="H204" s="241">
        <v>148</v>
      </c>
      <c r="I204" s="242"/>
      <c r="J204" s="238"/>
      <c r="K204" s="238"/>
      <c r="L204" s="243"/>
      <c r="M204" s="244"/>
      <c r="N204" s="245"/>
      <c r="O204" s="245"/>
      <c r="P204" s="245"/>
      <c r="Q204" s="245"/>
      <c r="R204" s="245"/>
      <c r="S204" s="245"/>
      <c r="T204" s="246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47" t="s">
        <v>160</v>
      </c>
      <c r="AU204" s="247" t="s">
        <v>83</v>
      </c>
      <c r="AV204" s="14" t="s">
        <v>121</v>
      </c>
      <c r="AW204" s="14" t="s">
        <v>32</v>
      </c>
      <c r="AX204" s="14" t="s">
        <v>81</v>
      </c>
      <c r="AY204" s="247" t="s">
        <v>114</v>
      </c>
    </row>
    <row r="205" s="2" customFormat="1" ht="16.5" customHeight="1">
      <c r="A205" s="40"/>
      <c r="B205" s="41"/>
      <c r="C205" s="248" t="s">
        <v>260</v>
      </c>
      <c r="D205" s="248" t="s">
        <v>191</v>
      </c>
      <c r="E205" s="249" t="s">
        <v>556</v>
      </c>
      <c r="F205" s="250" t="s">
        <v>557</v>
      </c>
      <c r="G205" s="251" t="s">
        <v>257</v>
      </c>
      <c r="H205" s="252">
        <v>92</v>
      </c>
      <c r="I205" s="253"/>
      <c r="J205" s="254">
        <f>ROUND(I205*H205,2)</f>
        <v>0</v>
      </c>
      <c r="K205" s="250" t="s">
        <v>19</v>
      </c>
      <c r="L205" s="255"/>
      <c r="M205" s="256" t="s">
        <v>19</v>
      </c>
      <c r="N205" s="257" t="s">
        <v>44</v>
      </c>
      <c r="O205" s="86"/>
      <c r="P205" s="215">
        <f>O205*H205</f>
        <v>0</v>
      </c>
      <c r="Q205" s="215">
        <v>0.0058999999999999999</v>
      </c>
      <c r="R205" s="215">
        <f>Q205*H205</f>
        <v>0.54279999999999995</v>
      </c>
      <c r="S205" s="215">
        <v>0</v>
      </c>
      <c r="T205" s="216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17" t="s">
        <v>155</v>
      </c>
      <c r="AT205" s="217" t="s">
        <v>191</v>
      </c>
      <c r="AU205" s="217" t="s">
        <v>83</v>
      </c>
      <c r="AY205" s="19" t="s">
        <v>114</v>
      </c>
      <c r="BE205" s="218">
        <f>IF(N205="základní",J205,0)</f>
        <v>0</v>
      </c>
      <c r="BF205" s="218">
        <f>IF(N205="snížená",J205,0)</f>
        <v>0</v>
      </c>
      <c r="BG205" s="218">
        <f>IF(N205="zákl. přenesená",J205,0)</f>
        <v>0</v>
      </c>
      <c r="BH205" s="218">
        <f>IF(N205="sníž. přenesená",J205,0)</f>
        <v>0</v>
      </c>
      <c r="BI205" s="218">
        <f>IF(N205="nulová",J205,0)</f>
        <v>0</v>
      </c>
      <c r="BJ205" s="19" t="s">
        <v>81</v>
      </c>
      <c r="BK205" s="218">
        <f>ROUND(I205*H205,2)</f>
        <v>0</v>
      </c>
      <c r="BL205" s="19" t="s">
        <v>121</v>
      </c>
      <c r="BM205" s="217" t="s">
        <v>558</v>
      </c>
    </row>
    <row r="206" s="2" customFormat="1">
      <c r="A206" s="40"/>
      <c r="B206" s="41"/>
      <c r="C206" s="42"/>
      <c r="D206" s="219" t="s">
        <v>123</v>
      </c>
      <c r="E206" s="42"/>
      <c r="F206" s="220" t="s">
        <v>557</v>
      </c>
      <c r="G206" s="42"/>
      <c r="H206" s="42"/>
      <c r="I206" s="221"/>
      <c r="J206" s="42"/>
      <c r="K206" s="42"/>
      <c r="L206" s="46"/>
      <c r="M206" s="222"/>
      <c r="N206" s="223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123</v>
      </c>
      <c r="AU206" s="19" t="s">
        <v>83</v>
      </c>
    </row>
    <row r="207" s="2" customFormat="1">
      <c r="A207" s="40"/>
      <c r="B207" s="41"/>
      <c r="C207" s="42"/>
      <c r="D207" s="219" t="s">
        <v>196</v>
      </c>
      <c r="E207" s="42"/>
      <c r="F207" s="258" t="s">
        <v>559</v>
      </c>
      <c r="G207" s="42"/>
      <c r="H207" s="42"/>
      <c r="I207" s="221"/>
      <c r="J207" s="42"/>
      <c r="K207" s="42"/>
      <c r="L207" s="46"/>
      <c r="M207" s="222"/>
      <c r="N207" s="223"/>
      <c r="O207" s="86"/>
      <c r="P207" s="86"/>
      <c r="Q207" s="86"/>
      <c r="R207" s="86"/>
      <c r="S207" s="86"/>
      <c r="T207" s="87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9" t="s">
        <v>196</v>
      </c>
      <c r="AU207" s="19" t="s">
        <v>83</v>
      </c>
    </row>
    <row r="208" s="13" customFormat="1">
      <c r="A208" s="13"/>
      <c r="B208" s="226"/>
      <c r="C208" s="227"/>
      <c r="D208" s="219" t="s">
        <v>160</v>
      </c>
      <c r="E208" s="228" t="s">
        <v>19</v>
      </c>
      <c r="F208" s="229" t="s">
        <v>560</v>
      </c>
      <c r="G208" s="227"/>
      <c r="H208" s="230">
        <v>92</v>
      </c>
      <c r="I208" s="231"/>
      <c r="J208" s="227"/>
      <c r="K208" s="227"/>
      <c r="L208" s="232"/>
      <c r="M208" s="233"/>
      <c r="N208" s="234"/>
      <c r="O208" s="234"/>
      <c r="P208" s="234"/>
      <c r="Q208" s="234"/>
      <c r="R208" s="234"/>
      <c r="S208" s="234"/>
      <c r="T208" s="235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6" t="s">
        <v>160</v>
      </c>
      <c r="AU208" s="236" t="s">
        <v>83</v>
      </c>
      <c r="AV208" s="13" t="s">
        <v>83</v>
      </c>
      <c r="AW208" s="13" t="s">
        <v>32</v>
      </c>
      <c r="AX208" s="13" t="s">
        <v>73</v>
      </c>
      <c r="AY208" s="236" t="s">
        <v>114</v>
      </c>
    </row>
    <row r="209" s="14" customFormat="1">
      <c r="A209" s="14"/>
      <c r="B209" s="237"/>
      <c r="C209" s="238"/>
      <c r="D209" s="219" t="s">
        <v>160</v>
      </c>
      <c r="E209" s="239" t="s">
        <v>19</v>
      </c>
      <c r="F209" s="240" t="s">
        <v>162</v>
      </c>
      <c r="G209" s="238"/>
      <c r="H209" s="241">
        <v>92</v>
      </c>
      <c r="I209" s="242"/>
      <c r="J209" s="238"/>
      <c r="K209" s="238"/>
      <c r="L209" s="243"/>
      <c r="M209" s="244"/>
      <c r="N209" s="245"/>
      <c r="O209" s="245"/>
      <c r="P209" s="245"/>
      <c r="Q209" s="245"/>
      <c r="R209" s="245"/>
      <c r="S209" s="245"/>
      <c r="T209" s="246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7" t="s">
        <v>160</v>
      </c>
      <c r="AU209" s="247" t="s">
        <v>83</v>
      </c>
      <c r="AV209" s="14" t="s">
        <v>121</v>
      </c>
      <c r="AW209" s="14" t="s">
        <v>32</v>
      </c>
      <c r="AX209" s="14" t="s">
        <v>81</v>
      </c>
      <c r="AY209" s="247" t="s">
        <v>114</v>
      </c>
    </row>
    <row r="210" s="2" customFormat="1" ht="16.5" customHeight="1">
      <c r="A210" s="40"/>
      <c r="B210" s="41"/>
      <c r="C210" s="248" t="s">
        <v>266</v>
      </c>
      <c r="D210" s="248" t="s">
        <v>191</v>
      </c>
      <c r="E210" s="249" t="s">
        <v>561</v>
      </c>
      <c r="F210" s="250" t="s">
        <v>414</v>
      </c>
      <c r="G210" s="251" t="s">
        <v>257</v>
      </c>
      <c r="H210" s="252">
        <v>79</v>
      </c>
      <c r="I210" s="253"/>
      <c r="J210" s="254">
        <f>ROUND(I210*H210,2)</f>
        <v>0</v>
      </c>
      <c r="K210" s="250" t="s">
        <v>19</v>
      </c>
      <c r="L210" s="255"/>
      <c r="M210" s="256" t="s">
        <v>19</v>
      </c>
      <c r="N210" s="257" t="s">
        <v>44</v>
      </c>
      <c r="O210" s="86"/>
      <c r="P210" s="215">
        <f>O210*H210</f>
        <v>0</v>
      </c>
      <c r="Q210" s="215">
        <v>0</v>
      </c>
      <c r="R210" s="215">
        <f>Q210*H210</f>
        <v>0</v>
      </c>
      <c r="S210" s="215">
        <v>0</v>
      </c>
      <c r="T210" s="216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7" t="s">
        <v>155</v>
      </c>
      <c r="AT210" s="217" t="s">
        <v>191</v>
      </c>
      <c r="AU210" s="217" t="s">
        <v>83</v>
      </c>
      <c r="AY210" s="19" t="s">
        <v>114</v>
      </c>
      <c r="BE210" s="218">
        <f>IF(N210="základní",J210,0)</f>
        <v>0</v>
      </c>
      <c r="BF210" s="218">
        <f>IF(N210="snížená",J210,0)</f>
        <v>0</v>
      </c>
      <c r="BG210" s="218">
        <f>IF(N210="zákl. přenesená",J210,0)</f>
        <v>0</v>
      </c>
      <c r="BH210" s="218">
        <f>IF(N210="sníž. přenesená",J210,0)</f>
        <v>0</v>
      </c>
      <c r="BI210" s="218">
        <f>IF(N210="nulová",J210,0)</f>
        <v>0</v>
      </c>
      <c r="BJ210" s="19" t="s">
        <v>81</v>
      </c>
      <c r="BK210" s="218">
        <f>ROUND(I210*H210,2)</f>
        <v>0</v>
      </c>
      <c r="BL210" s="19" t="s">
        <v>121</v>
      </c>
      <c r="BM210" s="217" t="s">
        <v>562</v>
      </c>
    </row>
    <row r="211" s="2" customFormat="1">
      <c r="A211" s="40"/>
      <c r="B211" s="41"/>
      <c r="C211" s="42"/>
      <c r="D211" s="219" t="s">
        <v>123</v>
      </c>
      <c r="E211" s="42"/>
      <c r="F211" s="220" t="s">
        <v>414</v>
      </c>
      <c r="G211" s="42"/>
      <c r="H211" s="42"/>
      <c r="I211" s="221"/>
      <c r="J211" s="42"/>
      <c r="K211" s="42"/>
      <c r="L211" s="46"/>
      <c r="M211" s="222"/>
      <c r="N211" s="223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123</v>
      </c>
      <c r="AU211" s="19" t="s">
        <v>83</v>
      </c>
    </row>
    <row r="212" s="13" customFormat="1">
      <c r="A212" s="13"/>
      <c r="B212" s="226"/>
      <c r="C212" s="227"/>
      <c r="D212" s="219" t="s">
        <v>160</v>
      </c>
      <c r="E212" s="228" t="s">
        <v>19</v>
      </c>
      <c r="F212" s="229" t="s">
        <v>563</v>
      </c>
      <c r="G212" s="227"/>
      <c r="H212" s="230">
        <v>69</v>
      </c>
      <c r="I212" s="231"/>
      <c r="J212" s="227"/>
      <c r="K212" s="227"/>
      <c r="L212" s="232"/>
      <c r="M212" s="233"/>
      <c r="N212" s="234"/>
      <c r="O212" s="234"/>
      <c r="P212" s="234"/>
      <c r="Q212" s="234"/>
      <c r="R212" s="234"/>
      <c r="S212" s="234"/>
      <c r="T212" s="235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6" t="s">
        <v>160</v>
      </c>
      <c r="AU212" s="236" t="s">
        <v>83</v>
      </c>
      <c r="AV212" s="13" t="s">
        <v>83</v>
      </c>
      <c r="AW212" s="13" t="s">
        <v>32</v>
      </c>
      <c r="AX212" s="13" t="s">
        <v>73</v>
      </c>
      <c r="AY212" s="236" t="s">
        <v>114</v>
      </c>
    </row>
    <row r="213" s="13" customFormat="1">
      <c r="A213" s="13"/>
      <c r="B213" s="226"/>
      <c r="C213" s="227"/>
      <c r="D213" s="219" t="s">
        <v>160</v>
      </c>
      <c r="E213" s="228" t="s">
        <v>19</v>
      </c>
      <c r="F213" s="229" t="s">
        <v>555</v>
      </c>
      <c r="G213" s="227"/>
      <c r="H213" s="230">
        <v>10</v>
      </c>
      <c r="I213" s="231"/>
      <c r="J213" s="227"/>
      <c r="K213" s="227"/>
      <c r="L213" s="232"/>
      <c r="M213" s="233"/>
      <c r="N213" s="234"/>
      <c r="O213" s="234"/>
      <c r="P213" s="234"/>
      <c r="Q213" s="234"/>
      <c r="R213" s="234"/>
      <c r="S213" s="234"/>
      <c r="T213" s="235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6" t="s">
        <v>160</v>
      </c>
      <c r="AU213" s="236" t="s">
        <v>83</v>
      </c>
      <c r="AV213" s="13" t="s">
        <v>83</v>
      </c>
      <c r="AW213" s="13" t="s">
        <v>32</v>
      </c>
      <c r="AX213" s="13" t="s">
        <v>73</v>
      </c>
      <c r="AY213" s="236" t="s">
        <v>114</v>
      </c>
    </row>
    <row r="214" s="14" customFormat="1">
      <c r="A214" s="14"/>
      <c r="B214" s="237"/>
      <c r="C214" s="238"/>
      <c r="D214" s="219" t="s">
        <v>160</v>
      </c>
      <c r="E214" s="239" t="s">
        <v>19</v>
      </c>
      <c r="F214" s="240" t="s">
        <v>162</v>
      </c>
      <c r="G214" s="238"/>
      <c r="H214" s="241">
        <v>79</v>
      </c>
      <c r="I214" s="242"/>
      <c r="J214" s="238"/>
      <c r="K214" s="238"/>
      <c r="L214" s="243"/>
      <c r="M214" s="244"/>
      <c r="N214" s="245"/>
      <c r="O214" s="245"/>
      <c r="P214" s="245"/>
      <c r="Q214" s="245"/>
      <c r="R214" s="245"/>
      <c r="S214" s="245"/>
      <c r="T214" s="246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7" t="s">
        <v>160</v>
      </c>
      <c r="AU214" s="247" t="s">
        <v>83</v>
      </c>
      <c r="AV214" s="14" t="s">
        <v>121</v>
      </c>
      <c r="AW214" s="14" t="s">
        <v>32</v>
      </c>
      <c r="AX214" s="14" t="s">
        <v>81</v>
      </c>
      <c r="AY214" s="247" t="s">
        <v>114</v>
      </c>
    </row>
    <row r="215" s="2" customFormat="1" ht="33" customHeight="1">
      <c r="A215" s="40"/>
      <c r="B215" s="41"/>
      <c r="C215" s="206" t="s">
        <v>277</v>
      </c>
      <c r="D215" s="206" t="s">
        <v>116</v>
      </c>
      <c r="E215" s="207" t="s">
        <v>564</v>
      </c>
      <c r="F215" s="208" t="s">
        <v>565</v>
      </c>
      <c r="G215" s="209" t="s">
        <v>133</v>
      </c>
      <c r="H215" s="210">
        <v>56</v>
      </c>
      <c r="I215" s="211"/>
      <c r="J215" s="212">
        <f>ROUND(I215*H215,2)</f>
        <v>0</v>
      </c>
      <c r="K215" s="208" t="s">
        <v>120</v>
      </c>
      <c r="L215" s="46"/>
      <c r="M215" s="213" t="s">
        <v>19</v>
      </c>
      <c r="N215" s="214" t="s">
        <v>44</v>
      </c>
      <c r="O215" s="86"/>
      <c r="P215" s="215">
        <f>O215*H215</f>
        <v>0</v>
      </c>
      <c r="Q215" s="215">
        <v>0</v>
      </c>
      <c r="R215" s="215">
        <f>Q215*H215</f>
        <v>0</v>
      </c>
      <c r="S215" s="215">
        <v>0</v>
      </c>
      <c r="T215" s="216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17" t="s">
        <v>121</v>
      </c>
      <c r="AT215" s="217" t="s">
        <v>116</v>
      </c>
      <c r="AU215" s="217" t="s">
        <v>83</v>
      </c>
      <c r="AY215" s="19" t="s">
        <v>114</v>
      </c>
      <c r="BE215" s="218">
        <f>IF(N215="základní",J215,0)</f>
        <v>0</v>
      </c>
      <c r="BF215" s="218">
        <f>IF(N215="snížená",J215,0)</f>
        <v>0</v>
      </c>
      <c r="BG215" s="218">
        <f>IF(N215="zákl. přenesená",J215,0)</f>
        <v>0</v>
      </c>
      <c r="BH215" s="218">
        <f>IF(N215="sníž. přenesená",J215,0)</f>
        <v>0</v>
      </c>
      <c r="BI215" s="218">
        <f>IF(N215="nulová",J215,0)</f>
        <v>0</v>
      </c>
      <c r="BJ215" s="19" t="s">
        <v>81</v>
      </c>
      <c r="BK215" s="218">
        <f>ROUND(I215*H215,2)</f>
        <v>0</v>
      </c>
      <c r="BL215" s="19" t="s">
        <v>121</v>
      </c>
      <c r="BM215" s="217" t="s">
        <v>566</v>
      </c>
    </row>
    <row r="216" s="2" customFormat="1">
      <c r="A216" s="40"/>
      <c r="B216" s="41"/>
      <c r="C216" s="42"/>
      <c r="D216" s="219" t="s">
        <v>123</v>
      </c>
      <c r="E216" s="42"/>
      <c r="F216" s="220" t="s">
        <v>565</v>
      </c>
      <c r="G216" s="42"/>
      <c r="H216" s="42"/>
      <c r="I216" s="221"/>
      <c r="J216" s="42"/>
      <c r="K216" s="42"/>
      <c r="L216" s="46"/>
      <c r="M216" s="222"/>
      <c r="N216" s="223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123</v>
      </c>
      <c r="AU216" s="19" t="s">
        <v>83</v>
      </c>
    </row>
    <row r="217" s="2" customFormat="1">
      <c r="A217" s="40"/>
      <c r="B217" s="41"/>
      <c r="C217" s="42"/>
      <c r="D217" s="224" t="s">
        <v>124</v>
      </c>
      <c r="E217" s="42"/>
      <c r="F217" s="225" t="s">
        <v>567</v>
      </c>
      <c r="G217" s="42"/>
      <c r="H217" s="42"/>
      <c r="I217" s="221"/>
      <c r="J217" s="42"/>
      <c r="K217" s="42"/>
      <c r="L217" s="46"/>
      <c r="M217" s="222"/>
      <c r="N217" s="223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124</v>
      </c>
      <c r="AU217" s="19" t="s">
        <v>83</v>
      </c>
    </row>
    <row r="218" s="2" customFormat="1">
      <c r="A218" s="40"/>
      <c r="B218" s="41"/>
      <c r="C218" s="42"/>
      <c r="D218" s="219" t="s">
        <v>196</v>
      </c>
      <c r="E218" s="42"/>
      <c r="F218" s="258" t="s">
        <v>568</v>
      </c>
      <c r="G218" s="42"/>
      <c r="H218" s="42"/>
      <c r="I218" s="221"/>
      <c r="J218" s="42"/>
      <c r="K218" s="42"/>
      <c r="L218" s="46"/>
      <c r="M218" s="222"/>
      <c r="N218" s="223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196</v>
      </c>
      <c r="AU218" s="19" t="s">
        <v>83</v>
      </c>
    </row>
    <row r="219" s="2" customFormat="1" ht="16.5" customHeight="1">
      <c r="A219" s="40"/>
      <c r="B219" s="41"/>
      <c r="C219" s="248" t="s">
        <v>282</v>
      </c>
      <c r="D219" s="248" t="s">
        <v>191</v>
      </c>
      <c r="E219" s="249" t="s">
        <v>507</v>
      </c>
      <c r="F219" s="250" t="s">
        <v>508</v>
      </c>
      <c r="G219" s="251" t="s">
        <v>237</v>
      </c>
      <c r="H219" s="252">
        <v>5.5999999999999996</v>
      </c>
      <c r="I219" s="253"/>
      <c r="J219" s="254">
        <f>ROUND(I219*H219,2)</f>
        <v>0</v>
      </c>
      <c r="K219" s="250" t="s">
        <v>120</v>
      </c>
      <c r="L219" s="255"/>
      <c r="M219" s="256" t="s">
        <v>19</v>
      </c>
      <c r="N219" s="257" t="s">
        <v>44</v>
      </c>
      <c r="O219" s="86"/>
      <c r="P219" s="215">
        <f>O219*H219</f>
        <v>0</v>
      </c>
      <c r="Q219" s="215">
        <v>0.20000000000000001</v>
      </c>
      <c r="R219" s="215">
        <f>Q219*H219</f>
        <v>1.1199999999999999</v>
      </c>
      <c r="S219" s="215">
        <v>0</v>
      </c>
      <c r="T219" s="216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17" t="s">
        <v>155</v>
      </c>
      <c r="AT219" s="217" t="s">
        <v>191</v>
      </c>
      <c r="AU219" s="217" t="s">
        <v>83</v>
      </c>
      <c r="AY219" s="19" t="s">
        <v>114</v>
      </c>
      <c r="BE219" s="218">
        <f>IF(N219="základní",J219,0)</f>
        <v>0</v>
      </c>
      <c r="BF219" s="218">
        <f>IF(N219="snížená",J219,0)</f>
        <v>0</v>
      </c>
      <c r="BG219" s="218">
        <f>IF(N219="zákl. přenesená",J219,0)</f>
        <v>0</v>
      </c>
      <c r="BH219" s="218">
        <f>IF(N219="sníž. přenesená",J219,0)</f>
        <v>0</v>
      </c>
      <c r="BI219" s="218">
        <f>IF(N219="nulová",J219,0)</f>
        <v>0</v>
      </c>
      <c r="BJ219" s="19" t="s">
        <v>81</v>
      </c>
      <c r="BK219" s="218">
        <f>ROUND(I219*H219,2)</f>
        <v>0</v>
      </c>
      <c r="BL219" s="19" t="s">
        <v>121</v>
      </c>
      <c r="BM219" s="217" t="s">
        <v>569</v>
      </c>
    </row>
    <row r="220" s="2" customFormat="1">
      <c r="A220" s="40"/>
      <c r="B220" s="41"/>
      <c r="C220" s="42"/>
      <c r="D220" s="219" t="s">
        <v>123</v>
      </c>
      <c r="E220" s="42"/>
      <c r="F220" s="220" t="s">
        <v>508</v>
      </c>
      <c r="G220" s="42"/>
      <c r="H220" s="42"/>
      <c r="I220" s="221"/>
      <c r="J220" s="42"/>
      <c r="K220" s="42"/>
      <c r="L220" s="46"/>
      <c r="M220" s="222"/>
      <c r="N220" s="223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123</v>
      </c>
      <c r="AU220" s="19" t="s">
        <v>83</v>
      </c>
    </row>
    <row r="221" s="2" customFormat="1">
      <c r="A221" s="40"/>
      <c r="B221" s="41"/>
      <c r="C221" s="42"/>
      <c r="D221" s="219" t="s">
        <v>196</v>
      </c>
      <c r="E221" s="42"/>
      <c r="F221" s="258" t="s">
        <v>570</v>
      </c>
      <c r="G221" s="42"/>
      <c r="H221" s="42"/>
      <c r="I221" s="221"/>
      <c r="J221" s="42"/>
      <c r="K221" s="42"/>
      <c r="L221" s="46"/>
      <c r="M221" s="222"/>
      <c r="N221" s="223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196</v>
      </c>
      <c r="AU221" s="19" t="s">
        <v>83</v>
      </c>
    </row>
    <row r="222" s="13" customFormat="1">
      <c r="A222" s="13"/>
      <c r="B222" s="226"/>
      <c r="C222" s="227"/>
      <c r="D222" s="219" t="s">
        <v>160</v>
      </c>
      <c r="E222" s="228" t="s">
        <v>19</v>
      </c>
      <c r="F222" s="229" t="s">
        <v>571</v>
      </c>
      <c r="G222" s="227"/>
      <c r="H222" s="230">
        <v>5.5999999999999996</v>
      </c>
      <c r="I222" s="231"/>
      <c r="J222" s="227"/>
      <c r="K222" s="227"/>
      <c r="L222" s="232"/>
      <c r="M222" s="233"/>
      <c r="N222" s="234"/>
      <c r="O222" s="234"/>
      <c r="P222" s="234"/>
      <c r="Q222" s="234"/>
      <c r="R222" s="234"/>
      <c r="S222" s="234"/>
      <c r="T222" s="235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6" t="s">
        <v>160</v>
      </c>
      <c r="AU222" s="236" t="s">
        <v>83</v>
      </c>
      <c r="AV222" s="13" t="s">
        <v>83</v>
      </c>
      <c r="AW222" s="13" t="s">
        <v>32</v>
      </c>
      <c r="AX222" s="13" t="s">
        <v>73</v>
      </c>
      <c r="AY222" s="236" t="s">
        <v>114</v>
      </c>
    </row>
    <row r="223" s="14" customFormat="1">
      <c r="A223" s="14"/>
      <c r="B223" s="237"/>
      <c r="C223" s="238"/>
      <c r="D223" s="219" t="s">
        <v>160</v>
      </c>
      <c r="E223" s="239" t="s">
        <v>19</v>
      </c>
      <c r="F223" s="240" t="s">
        <v>162</v>
      </c>
      <c r="G223" s="238"/>
      <c r="H223" s="241">
        <v>5.5999999999999996</v>
      </c>
      <c r="I223" s="242"/>
      <c r="J223" s="238"/>
      <c r="K223" s="238"/>
      <c r="L223" s="243"/>
      <c r="M223" s="244"/>
      <c r="N223" s="245"/>
      <c r="O223" s="245"/>
      <c r="P223" s="245"/>
      <c r="Q223" s="245"/>
      <c r="R223" s="245"/>
      <c r="S223" s="245"/>
      <c r="T223" s="246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47" t="s">
        <v>160</v>
      </c>
      <c r="AU223" s="247" t="s">
        <v>83</v>
      </c>
      <c r="AV223" s="14" t="s">
        <v>121</v>
      </c>
      <c r="AW223" s="14" t="s">
        <v>32</v>
      </c>
      <c r="AX223" s="14" t="s">
        <v>81</v>
      </c>
      <c r="AY223" s="247" t="s">
        <v>114</v>
      </c>
    </row>
    <row r="224" s="2" customFormat="1" ht="24.15" customHeight="1">
      <c r="A224" s="40"/>
      <c r="B224" s="41"/>
      <c r="C224" s="206" t="s">
        <v>286</v>
      </c>
      <c r="D224" s="206" t="s">
        <v>116</v>
      </c>
      <c r="E224" s="207" t="s">
        <v>572</v>
      </c>
      <c r="F224" s="208" t="s">
        <v>573</v>
      </c>
      <c r="G224" s="209" t="s">
        <v>133</v>
      </c>
      <c r="H224" s="210">
        <v>1792</v>
      </c>
      <c r="I224" s="211"/>
      <c r="J224" s="212">
        <f>ROUND(I224*H224,2)</f>
        <v>0</v>
      </c>
      <c r="K224" s="208" t="s">
        <v>19</v>
      </c>
      <c r="L224" s="46"/>
      <c r="M224" s="213" t="s">
        <v>19</v>
      </c>
      <c r="N224" s="214" t="s">
        <v>44</v>
      </c>
      <c r="O224" s="86"/>
      <c r="P224" s="215">
        <f>O224*H224</f>
        <v>0</v>
      </c>
      <c r="Q224" s="215">
        <v>0</v>
      </c>
      <c r="R224" s="215">
        <f>Q224*H224</f>
        <v>0</v>
      </c>
      <c r="S224" s="215">
        <v>0</v>
      </c>
      <c r="T224" s="216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17" t="s">
        <v>121</v>
      </c>
      <c r="AT224" s="217" t="s">
        <v>116</v>
      </c>
      <c r="AU224" s="217" t="s">
        <v>83</v>
      </c>
      <c r="AY224" s="19" t="s">
        <v>114</v>
      </c>
      <c r="BE224" s="218">
        <f>IF(N224="základní",J224,0)</f>
        <v>0</v>
      </c>
      <c r="BF224" s="218">
        <f>IF(N224="snížená",J224,0)</f>
        <v>0</v>
      </c>
      <c r="BG224" s="218">
        <f>IF(N224="zákl. přenesená",J224,0)</f>
        <v>0</v>
      </c>
      <c r="BH224" s="218">
        <f>IF(N224="sníž. přenesená",J224,0)</f>
        <v>0</v>
      </c>
      <c r="BI224" s="218">
        <f>IF(N224="nulová",J224,0)</f>
        <v>0</v>
      </c>
      <c r="BJ224" s="19" t="s">
        <v>81</v>
      </c>
      <c r="BK224" s="218">
        <f>ROUND(I224*H224,2)</f>
        <v>0</v>
      </c>
      <c r="BL224" s="19" t="s">
        <v>121</v>
      </c>
      <c r="BM224" s="217" t="s">
        <v>574</v>
      </c>
    </row>
    <row r="225" s="2" customFormat="1">
      <c r="A225" s="40"/>
      <c r="B225" s="41"/>
      <c r="C225" s="42"/>
      <c r="D225" s="219" t="s">
        <v>123</v>
      </c>
      <c r="E225" s="42"/>
      <c r="F225" s="220" t="s">
        <v>573</v>
      </c>
      <c r="G225" s="42"/>
      <c r="H225" s="42"/>
      <c r="I225" s="221"/>
      <c r="J225" s="42"/>
      <c r="K225" s="42"/>
      <c r="L225" s="46"/>
      <c r="M225" s="222"/>
      <c r="N225" s="223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123</v>
      </c>
      <c r="AU225" s="19" t="s">
        <v>83</v>
      </c>
    </row>
    <row r="226" s="2" customFormat="1">
      <c r="A226" s="40"/>
      <c r="B226" s="41"/>
      <c r="C226" s="42"/>
      <c r="D226" s="219" t="s">
        <v>196</v>
      </c>
      <c r="E226" s="42"/>
      <c r="F226" s="258" t="s">
        <v>575</v>
      </c>
      <c r="G226" s="42"/>
      <c r="H226" s="42"/>
      <c r="I226" s="221"/>
      <c r="J226" s="42"/>
      <c r="K226" s="42"/>
      <c r="L226" s="46"/>
      <c r="M226" s="222"/>
      <c r="N226" s="223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196</v>
      </c>
      <c r="AU226" s="19" t="s">
        <v>83</v>
      </c>
    </row>
    <row r="227" s="13" customFormat="1">
      <c r="A227" s="13"/>
      <c r="B227" s="226"/>
      <c r="C227" s="227"/>
      <c r="D227" s="219" t="s">
        <v>160</v>
      </c>
      <c r="E227" s="228" t="s">
        <v>19</v>
      </c>
      <c r="F227" s="229" t="s">
        <v>576</v>
      </c>
      <c r="G227" s="227"/>
      <c r="H227" s="230">
        <v>280</v>
      </c>
      <c r="I227" s="231"/>
      <c r="J227" s="227"/>
      <c r="K227" s="227"/>
      <c r="L227" s="232"/>
      <c r="M227" s="233"/>
      <c r="N227" s="234"/>
      <c r="O227" s="234"/>
      <c r="P227" s="234"/>
      <c r="Q227" s="234"/>
      <c r="R227" s="234"/>
      <c r="S227" s="234"/>
      <c r="T227" s="235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6" t="s">
        <v>160</v>
      </c>
      <c r="AU227" s="236" t="s">
        <v>83</v>
      </c>
      <c r="AV227" s="13" t="s">
        <v>83</v>
      </c>
      <c r="AW227" s="13" t="s">
        <v>32</v>
      </c>
      <c r="AX227" s="13" t="s">
        <v>73</v>
      </c>
      <c r="AY227" s="236" t="s">
        <v>114</v>
      </c>
    </row>
    <row r="228" s="13" customFormat="1">
      <c r="A228" s="13"/>
      <c r="B228" s="226"/>
      <c r="C228" s="227"/>
      <c r="D228" s="219" t="s">
        <v>160</v>
      </c>
      <c r="E228" s="228" t="s">
        <v>19</v>
      </c>
      <c r="F228" s="229" t="s">
        <v>577</v>
      </c>
      <c r="G228" s="227"/>
      <c r="H228" s="230">
        <v>1512</v>
      </c>
      <c r="I228" s="231"/>
      <c r="J228" s="227"/>
      <c r="K228" s="227"/>
      <c r="L228" s="232"/>
      <c r="M228" s="233"/>
      <c r="N228" s="234"/>
      <c r="O228" s="234"/>
      <c r="P228" s="234"/>
      <c r="Q228" s="234"/>
      <c r="R228" s="234"/>
      <c r="S228" s="234"/>
      <c r="T228" s="235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6" t="s">
        <v>160</v>
      </c>
      <c r="AU228" s="236" t="s">
        <v>83</v>
      </c>
      <c r="AV228" s="13" t="s">
        <v>83</v>
      </c>
      <c r="AW228" s="13" t="s">
        <v>32</v>
      </c>
      <c r="AX228" s="13" t="s">
        <v>73</v>
      </c>
      <c r="AY228" s="236" t="s">
        <v>114</v>
      </c>
    </row>
    <row r="229" s="14" customFormat="1">
      <c r="A229" s="14"/>
      <c r="B229" s="237"/>
      <c r="C229" s="238"/>
      <c r="D229" s="219" t="s">
        <v>160</v>
      </c>
      <c r="E229" s="239" t="s">
        <v>19</v>
      </c>
      <c r="F229" s="240" t="s">
        <v>162</v>
      </c>
      <c r="G229" s="238"/>
      <c r="H229" s="241">
        <v>1792</v>
      </c>
      <c r="I229" s="242"/>
      <c r="J229" s="238"/>
      <c r="K229" s="238"/>
      <c r="L229" s="243"/>
      <c r="M229" s="244"/>
      <c r="N229" s="245"/>
      <c r="O229" s="245"/>
      <c r="P229" s="245"/>
      <c r="Q229" s="245"/>
      <c r="R229" s="245"/>
      <c r="S229" s="245"/>
      <c r="T229" s="246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7" t="s">
        <v>160</v>
      </c>
      <c r="AU229" s="247" t="s">
        <v>83</v>
      </c>
      <c r="AV229" s="14" t="s">
        <v>121</v>
      </c>
      <c r="AW229" s="14" t="s">
        <v>32</v>
      </c>
      <c r="AX229" s="14" t="s">
        <v>81</v>
      </c>
      <c r="AY229" s="247" t="s">
        <v>114</v>
      </c>
    </row>
    <row r="230" s="2" customFormat="1" ht="24.15" customHeight="1">
      <c r="A230" s="40"/>
      <c r="B230" s="41"/>
      <c r="C230" s="206" t="s">
        <v>300</v>
      </c>
      <c r="D230" s="206" t="s">
        <v>116</v>
      </c>
      <c r="E230" s="207" t="s">
        <v>578</v>
      </c>
      <c r="F230" s="208" t="s">
        <v>579</v>
      </c>
      <c r="G230" s="209" t="s">
        <v>133</v>
      </c>
      <c r="H230" s="210">
        <v>46</v>
      </c>
      <c r="I230" s="211"/>
      <c r="J230" s="212">
        <f>ROUND(I230*H230,2)</f>
        <v>0</v>
      </c>
      <c r="K230" s="208" t="s">
        <v>19</v>
      </c>
      <c r="L230" s="46"/>
      <c r="M230" s="213" t="s">
        <v>19</v>
      </c>
      <c r="N230" s="214" t="s">
        <v>44</v>
      </c>
      <c r="O230" s="86"/>
      <c r="P230" s="215">
        <f>O230*H230</f>
        <v>0</v>
      </c>
      <c r="Q230" s="215">
        <v>0</v>
      </c>
      <c r="R230" s="215">
        <f>Q230*H230</f>
        <v>0</v>
      </c>
      <c r="S230" s="215">
        <v>0</v>
      </c>
      <c r="T230" s="216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17" t="s">
        <v>121</v>
      </c>
      <c r="AT230" s="217" t="s">
        <v>116</v>
      </c>
      <c r="AU230" s="217" t="s">
        <v>83</v>
      </c>
      <c r="AY230" s="19" t="s">
        <v>114</v>
      </c>
      <c r="BE230" s="218">
        <f>IF(N230="základní",J230,0)</f>
        <v>0</v>
      </c>
      <c r="BF230" s="218">
        <f>IF(N230="snížená",J230,0)</f>
        <v>0</v>
      </c>
      <c r="BG230" s="218">
        <f>IF(N230="zákl. přenesená",J230,0)</f>
        <v>0</v>
      </c>
      <c r="BH230" s="218">
        <f>IF(N230="sníž. přenesená",J230,0)</f>
        <v>0</v>
      </c>
      <c r="BI230" s="218">
        <f>IF(N230="nulová",J230,0)</f>
        <v>0</v>
      </c>
      <c r="BJ230" s="19" t="s">
        <v>81</v>
      </c>
      <c r="BK230" s="218">
        <f>ROUND(I230*H230,2)</f>
        <v>0</v>
      </c>
      <c r="BL230" s="19" t="s">
        <v>121</v>
      </c>
      <c r="BM230" s="217" t="s">
        <v>580</v>
      </c>
    </row>
    <row r="231" s="2" customFormat="1">
      <c r="A231" s="40"/>
      <c r="B231" s="41"/>
      <c r="C231" s="42"/>
      <c r="D231" s="219" t="s">
        <v>123</v>
      </c>
      <c r="E231" s="42"/>
      <c r="F231" s="220" t="s">
        <v>579</v>
      </c>
      <c r="G231" s="42"/>
      <c r="H231" s="42"/>
      <c r="I231" s="221"/>
      <c r="J231" s="42"/>
      <c r="K231" s="42"/>
      <c r="L231" s="46"/>
      <c r="M231" s="222"/>
      <c r="N231" s="223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123</v>
      </c>
      <c r="AU231" s="19" t="s">
        <v>83</v>
      </c>
    </row>
    <row r="232" s="2" customFormat="1" ht="16.5" customHeight="1">
      <c r="A232" s="40"/>
      <c r="B232" s="41"/>
      <c r="C232" s="248" t="s">
        <v>306</v>
      </c>
      <c r="D232" s="248" t="s">
        <v>191</v>
      </c>
      <c r="E232" s="249" t="s">
        <v>581</v>
      </c>
      <c r="F232" s="250" t="s">
        <v>582</v>
      </c>
      <c r="G232" s="251" t="s">
        <v>583</v>
      </c>
      <c r="H232" s="252">
        <v>27.600000000000001</v>
      </c>
      <c r="I232" s="253"/>
      <c r="J232" s="254">
        <f>ROUND(I232*H232,2)</f>
        <v>0</v>
      </c>
      <c r="K232" s="250" t="s">
        <v>19</v>
      </c>
      <c r="L232" s="255"/>
      <c r="M232" s="256" t="s">
        <v>19</v>
      </c>
      <c r="N232" s="257" t="s">
        <v>44</v>
      </c>
      <c r="O232" s="86"/>
      <c r="P232" s="215">
        <f>O232*H232</f>
        <v>0</v>
      </c>
      <c r="Q232" s="215">
        <v>0.00050000000000000001</v>
      </c>
      <c r="R232" s="215">
        <f>Q232*H232</f>
        <v>0.013800000000000002</v>
      </c>
      <c r="S232" s="215">
        <v>0</v>
      </c>
      <c r="T232" s="216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17" t="s">
        <v>584</v>
      </c>
      <c r="AT232" s="217" t="s">
        <v>191</v>
      </c>
      <c r="AU232" s="217" t="s">
        <v>83</v>
      </c>
      <c r="AY232" s="19" t="s">
        <v>114</v>
      </c>
      <c r="BE232" s="218">
        <f>IF(N232="základní",J232,0)</f>
        <v>0</v>
      </c>
      <c r="BF232" s="218">
        <f>IF(N232="snížená",J232,0)</f>
        <v>0</v>
      </c>
      <c r="BG232" s="218">
        <f>IF(N232="zákl. přenesená",J232,0)</f>
        <v>0</v>
      </c>
      <c r="BH232" s="218">
        <f>IF(N232="sníž. přenesená",J232,0)</f>
        <v>0</v>
      </c>
      <c r="BI232" s="218">
        <f>IF(N232="nulová",J232,0)</f>
        <v>0</v>
      </c>
      <c r="BJ232" s="19" t="s">
        <v>81</v>
      </c>
      <c r="BK232" s="218">
        <f>ROUND(I232*H232,2)</f>
        <v>0</v>
      </c>
      <c r="BL232" s="19" t="s">
        <v>201</v>
      </c>
      <c r="BM232" s="217" t="s">
        <v>585</v>
      </c>
    </row>
    <row r="233" s="2" customFormat="1">
      <c r="A233" s="40"/>
      <c r="B233" s="41"/>
      <c r="C233" s="42"/>
      <c r="D233" s="219" t="s">
        <v>123</v>
      </c>
      <c r="E233" s="42"/>
      <c r="F233" s="220" t="s">
        <v>582</v>
      </c>
      <c r="G233" s="42"/>
      <c r="H233" s="42"/>
      <c r="I233" s="221"/>
      <c r="J233" s="42"/>
      <c r="K233" s="42"/>
      <c r="L233" s="46"/>
      <c r="M233" s="222"/>
      <c r="N233" s="223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123</v>
      </c>
      <c r="AU233" s="19" t="s">
        <v>83</v>
      </c>
    </row>
    <row r="234" s="2" customFormat="1">
      <c r="A234" s="40"/>
      <c r="B234" s="41"/>
      <c r="C234" s="42"/>
      <c r="D234" s="219" t="s">
        <v>196</v>
      </c>
      <c r="E234" s="42"/>
      <c r="F234" s="258" t="s">
        <v>586</v>
      </c>
      <c r="G234" s="42"/>
      <c r="H234" s="42"/>
      <c r="I234" s="221"/>
      <c r="J234" s="42"/>
      <c r="K234" s="42"/>
      <c r="L234" s="46"/>
      <c r="M234" s="222"/>
      <c r="N234" s="223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196</v>
      </c>
      <c r="AU234" s="19" t="s">
        <v>83</v>
      </c>
    </row>
    <row r="235" s="13" customFormat="1">
      <c r="A235" s="13"/>
      <c r="B235" s="226"/>
      <c r="C235" s="227"/>
      <c r="D235" s="219" t="s">
        <v>160</v>
      </c>
      <c r="E235" s="228" t="s">
        <v>19</v>
      </c>
      <c r="F235" s="229" t="s">
        <v>587</v>
      </c>
      <c r="G235" s="227"/>
      <c r="H235" s="230">
        <v>27.600000000000001</v>
      </c>
      <c r="I235" s="231"/>
      <c r="J235" s="227"/>
      <c r="K235" s="227"/>
      <c r="L235" s="232"/>
      <c r="M235" s="233"/>
      <c r="N235" s="234"/>
      <c r="O235" s="234"/>
      <c r="P235" s="234"/>
      <c r="Q235" s="234"/>
      <c r="R235" s="234"/>
      <c r="S235" s="234"/>
      <c r="T235" s="235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6" t="s">
        <v>160</v>
      </c>
      <c r="AU235" s="236" t="s">
        <v>83</v>
      </c>
      <c r="AV235" s="13" t="s">
        <v>83</v>
      </c>
      <c r="AW235" s="13" t="s">
        <v>32</v>
      </c>
      <c r="AX235" s="13" t="s">
        <v>73</v>
      </c>
      <c r="AY235" s="236" t="s">
        <v>114</v>
      </c>
    </row>
    <row r="236" s="14" customFormat="1">
      <c r="A236" s="14"/>
      <c r="B236" s="237"/>
      <c r="C236" s="238"/>
      <c r="D236" s="219" t="s">
        <v>160</v>
      </c>
      <c r="E236" s="239" t="s">
        <v>19</v>
      </c>
      <c r="F236" s="240" t="s">
        <v>162</v>
      </c>
      <c r="G236" s="238"/>
      <c r="H236" s="241">
        <v>27.600000000000001</v>
      </c>
      <c r="I236" s="242"/>
      <c r="J236" s="238"/>
      <c r="K236" s="238"/>
      <c r="L236" s="243"/>
      <c r="M236" s="244"/>
      <c r="N236" s="245"/>
      <c r="O236" s="245"/>
      <c r="P236" s="245"/>
      <c r="Q236" s="245"/>
      <c r="R236" s="245"/>
      <c r="S236" s="245"/>
      <c r="T236" s="246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7" t="s">
        <v>160</v>
      </c>
      <c r="AU236" s="247" t="s">
        <v>83</v>
      </c>
      <c r="AV236" s="14" t="s">
        <v>121</v>
      </c>
      <c r="AW236" s="14" t="s">
        <v>32</v>
      </c>
      <c r="AX236" s="14" t="s">
        <v>81</v>
      </c>
      <c r="AY236" s="247" t="s">
        <v>114</v>
      </c>
    </row>
    <row r="237" s="2" customFormat="1" ht="33" customHeight="1">
      <c r="A237" s="40"/>
      <c r="B237" s="41"/>
      <c r="C237" s="206" t="s">
        <v>311</v>
      </c>
      <c r="D237" s="206" t="s">
        <v>116</v>
      </c>
      <c r="E237" s="207" t="s">
        <v>346</v>
      </c>
      <c r="F237" s="208" t="s">
        <v>347</v>
      </c>
      <c r="G237" s="209" t="s">
        <v>133</v>
      </c>
      <c r="H237" s="210">
        <v>46</v>
      </c>
      <c r="I237" s="211"/>
      <c r="J237" s="212">
        <f>ROUND(I237*H237,2)</f>
        <v>0</v>
      </c>
      <c r="K237" s="208" t="s">
        <v>120</v>
      </c>
      <c r="L237" s="46"/>
      <c r="M237" s="213" t="s">
        <v>19</v>
      </c>
      <c r="N237" s="214" t="s">
        <v>44</v>
      </c>
      <c r="O237" s="86"/>
      <c r="P237" s="215">
        <f>O237*H237</f>
        <v>0</v>
      </c>
      <c r="Q237" s="215">
        <v>0</v>
      </c>
      <c r="R237" s="215">
        <f>Q237*H237</f>
        <v>0</v>
      </c>
      <c r="S237" s="215">
        <v>0</v>
      </c>
      <c r="T237" s="216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17" t="s">
        <v>121</v>
      </c>
      <c r="AT237" s="217" t="s">
        <v>116</v>
      </c>
      <c r="AU237" s="217" t="s">
        <v>83</v>
      </c>
      <c r="AY237" s="19" t="s">
        <v>114</v>
      </c>
      <c r="BE237" s="218">
        <f>IF(N237="základní",J237,0)</f>
        <v>0</v>
      </c>
      <c r="BF237" s="218">
        <f>IF(N237="snížená",J237,0)</f>
        <v>0</v>
      </c>
      <c r="BG237" s="218">
        <f>IF(N237="zákl. přenesená",J237,0)</f>
        <v>0</v>
      </c>
      <c r="BH237" s="218">
        <f>IF(N237="sníž. přenesená",J237,0)</f>
        <v>0</v>
      </c>
      <c r="BI237" s="218">
        <f>IF(N237="nulová",J237,0)</f>
        <v>0</v>
      </c>
      <c r="BJ237" s="19" t="s">
        <v>81</v>
      </c>
      <c r="BK237" s="218">
        <f>ROUND(I237*H237,2)</f>
        <v>0</v>
      </c>
      <c r="BL237" s="19" t="s">
        <v>121</v>
      </c>
      <c r="BM237" s="217" t="s">
        <v>588</v>
      </c>
    </row>
    <row r="238" s="2" customFormat="1">
      <c r="A238" s="40"/>
      <c r="B238" s="41"/>
      <c r="C238" s="42"/>
      <c r="D238" s="219" t="s">
        <v>123</v>
      </c>
      <c r="E238" s="42"/>
      <c r="F238" s="220" t="s">
        <v>347</v>
      </c>
      <c r="G238" s="42"/>
      <c r="H238" s="42"/>
      <c r="I238" s="221"/>
      <c r="J238" s="42"/>
      <c r="K238" s="42"/>
      <c r="L238" s="46"/>
      <c r="M238" s="222"/>
      <c r="N238" s="223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123</v>
      </c>
      <c r="AU238" s="19" t="s">
        <v>83</v>
      </c>
    </row>
    <row r="239" s="2" customFormat="1">
      <c r="A239" s="40"/>
      <c r="B239" s="41"/>
      <c r="C239" s="42"/>
      <c r="D239" s="224" t="s">
        <v>124</v>
      </c>
      <c r="E239" s="42"/>
      <c r="F239" s="225" t="s">
        <v>349</v>
      </c>
      <c r="G239" s="42"/>
      <c r="H239" s="42"/>
      <c r="I239" s="221"/>
      <c r="J239" s="42"/>
      <c r="K239" s="42"/>
      <c r="L239" s="46"/>
      <c r="M239" s="222"/>
      <c r="N239" s="223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9" t="s">
        <v>124</v>
      </c>
      <c r="AU239" s="19" t="s">
        <v>83</v>
      </c>
    </row>
    <row r="240" s="12" customFormat="1" ht="22.8" customHeight="1">
      <c r="A240" s="12"/>
      <c r="B240" s="190"/>
      <c r="C240" s="191"/>
      <c r="D240" s="192" t="s">
        <v>72</v>
      </c>
      <c r="E240" s="204" t="s">
        <v>130</v>
      </c>
      <c r="F240" s="204" t="s">
        <v>589</v>
      </c>
      <c r="G240" s="191"/>
      <c r="H240" s="191"/>
      <c r="I240" s="194"/>
      <c r="J240" s="205">
        <f>BK240</f>
        <v>0</v>
      </c>
      <c r="K240" s="191"/>
      <c r="L240" s="196"/>
      <c r="M240" s="197"/>
      <c r="N240" s="198"/>
      <c r="O240" s="198"/>
      <c r="P240" s="199">
        <f>SUM(P241:P283)</f>
        <v>0</v>
      </c>
      <c r="Q240" s="198"/>
      <c r="R240" s="199">
        <f>SUM(R241:R283)</f>
        <v>69.11078400000001</v>
      </c>
      <c r="S240" s="198"/>
      <c r="T240" s="200">
        <f>SUM(T241:T283)</f>
        <v>0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201" t="s">
        <v>81</v>
      </c>
      <c r="AT240" s="202" t="s">
        <v>72</v>
      </c>
      <c r="AU240" s="202" t="s">
        <v>81</v>
      </c>
      <c r="AY240" s="201" t="s">
        <v>114</v>
      </c>
      <c r="BK240" s="203">
        <f>SUM(BK241:BK283)</f>
        <v>0</v>
      </c>
    </row>
    <row r="241" s="2" customFormat="1" ht="24.15" customHeight="1">
      <c r="A241" s="40"/>
      <c r="B241" s="41"/>
      <c r="C241" s="206" t="s">
        <v>315</v>
      </c>
      <c r="D241" s="206" t="s">
        <v>116</v>
      </c>
      <c r="E241" s="207" t="s">
        <v>590</v>
      </c>
      <c r="F241" s="208" t="s">
        <v>591</v>
      </c>
      <c r="G241" s="209" t="s">
        <v>119</v>
      </c>
      <c r="H241" s="210">
        <v>8029</v>
      </c>
      <c r="I241" s="211"/>
      <c r="J241" s="212">
        <f>ROUND(I241*H241,2)</f>
        <v>0</v>
      </c>
      <c r="K241" s="208" t="s">
        <v>120</v>
      </c>
      <c r="L241" s="46"/>
      <c r="M241" s="213" t="s">
        <v>19</v>
      </c>
      <c r="N241" s="214" t="s">
        <v>44</v>
      </c>
      <c r="O241" s="86"/>
      <c r="P241" s="215">
        <f>O241*H241</f>
        <v>0</v>
      </c>
      <c r="Q241" s="215">
        <v>0</v>
      </c>
      <c r="R241" s="215">
        <f>Q241*H241</f>
        <v>0</v>
      </c>
      <c r="S241" s="215">
        <v>0</v>
      </c>
      <c r="T241" s="216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17" t="s">
        <v>121</v>
      </c>
      <c r="AT241" s="217" t="s">
        <v>116</v>
      </c>
      <c r="AU241" s="217" t="s">
        <v>83</v>
      </c>
      <c r="AY241" s="19" t="s">
        <v>114</v>
      </c>
      <c r="BE241" s="218">
        <f>IF(N241="základní",J241,0)</f>
        <v>0</v>
      </c>
      <c r="BF241" s="218">
        <f>IF(N241="snížená",J241,0)</f>
        <v>0</v>
      </c>
      <c r="BG241" s="218">
        <f>IF(N241="zákl. přenesená",J241,0)</f>
        <v>0</v>
      </c>
      <c r="BH241" s="218">
        <f>IF(N241="sníž. přenesená",J241,0)</f>
        <v>0</v>
      </c>
      <c r="BI241" s="218">
        <f>IF(N241="nulová",J241,0)</f>
        <v>0</v>
      </c>
      <c r="BJ241" s="19" t="s">
        <v>81</v>
      </c>
      <c r="BK241" s="218">
        <f>ROUND(I241*H241,2)</f>
        <v>0</v>
      </c>
      <c r="BL241" s="19" t="s">
        <v>121</v>
      </c>
      <c r="BM241" s="217" t="s">
        <v>592</v>
      </c>
    </row>
    <row r="242" s="2" customFormat="1">
      <c r="A242" s="40"/>
      <c r="B242" s="41"/>
      <c r="C242" s="42"/>
      <c r="D242" s="219" t="s">
        <v>123</v>
      </c>
      <c r="E242" s="42"/>
      <c r="F242" s="220" t="s">
        <v>591</v>
      </c>
      <c r="G242" s="42"/>
      <c r="H242" s="42"/>
      <c r="I242" s="221"/>
      <c r="J242" s="42"/>
      <c r="K242" s="42"/>
      <c r="L242" s="46"/>
      <c r="M242" s="222"/>
      <c r="N242" s="223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123</v>
      </c>
      <c r="AU242" s="19" t="s">
        <v>83</v>
      </c>
    </row>
    <row r="243" s="2" customFormat="1">
      <c r="A243" s="40"/>
      <c r="B243" s="41"/>
      <c r="C243" s="42"/>
      <c r="D243" s="224" t="s">
        <v>124</v>
      </c>
      <c r="E243" s="42"/>
      <c r="F243" s="225" t="s">
        <v>593</v>
      </c>
      <c r="G243" s="42"/>
      <c r="H243" s="42"/>
      <c r="I243" s="221"/>
      <c r="J243" s="42"/>
      <c r="K243" s="42"/>
      <c r="L243" s="46"/>
      <c r="M243" s="222"/>
      <c r="N243" s="223"/>
      <c r="O243" s="86"/>
      <c r="P243" s="86"/>
      <c r="Q243" s="86"/>
      <c r="R243" s="86"/>
      <c r="S243" s="86"/>
      <c r="T243" s="87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9" t="s">
        <v>124</v>
      </c>
      <c r="AU243" s="19" t="s">
        <v>83</v>
      </c>
    </row>
    <row r="244" s="13" customFormat="1">
      <c r="A244" s="13"/>
      <c r="B244" s="226"/>
      <c r="C244" s="227"/>
      <c r="D244" s="219" t="s">
        <v>160</v>
      </c>
      <c r="E244" s="228" t="s">
        <v>19</v>
      </c>
      <c r="F244" s="229" t="s">
        <v>594</v>
      </c>
      <c r="G244" s="227"/>
      <c r="H244" s="230">
        <v>6552</v>
      </c>
      <c r="I244" s="231"/>
      <c r="J244" s="227"/>
      <c r="K244" s="227"/>
      <c r="L244" s="232"/>
      <c r="M244" s="233"/>
      <c r="N244" s="234"/>
      <c r="O244" s="234"/>
      <c r="P244" s="234"/>
      <c r="Q244" s="234"/>
      <c r="R244" s="234"/>
      <c r="S244" s="234"/>
      <c r="T244" s="235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6" t="s">
        <v>160</v>
      </c>
      <c r="AU244" s="236" t="s">
        <v>83</v>
      </c>
      <c r="AV244" s="13" t="s">
        <v>83</v>
      </c>
      <c r="AW244" s="13" t="s">
        <v>32</v>
      </c>
      <c r="AX244" s="13" t="s">
        <v>73</v>
      </c>
      <c r="AY244" s="236" t="s">
        <v>114</v>
      </c>
    </row>
    <row r="245" s="13" customFormat="1">
      <c r="A245" s="13"/>
      <c r="B245" s="226"/>
      <c r="C245" s="227"/>
      <c r="D245" s="219" t="s">
        <v>160</v>
      </c>
      <c r="E245" s="228" t="s">
        <v>19</v>
      </c>
      <c r="F245" s="229" t="s">
        <v>595</v>
      </c>
      <c r="G245" s="227"/>
      <c r="H245" s="230">
        <v>1477</v>
      </c>
      <c r="I245" s="231"/>
      <c r="J245" s="227"/>
      <c r="K245" s="227"/>
      <c r="L245" s="232"/>
      <c r="M245" s="233"/>
      <c r="N245" s="234"/>
      <c r="O245" s="234"/>
      <c r="P245" s="234"/>
      <c r="Q245" s="234"/>
      <c r="R245" s="234"/>
      <c r="S245" s="234"/>
      <c r="T245" s="235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6" t="s">
        <v>160</v>
      </c>
      <c r="AU245" s="236" t="s">
        <v>83</v>
      </c>
      <c r="AV245" s="13" t="s">
        <v>83</v>
      </c>
      <c r="AW245" s="13" t="s">
        <v>32</v>
      </c>
      <c r="AX245" s="13" t="s">
        <v>73</v>
      </c>
      <c r="AY245" s="236" t="s">
        <v>114</v>
      </c>
    </row>
    <row r="246" s="14" customFormat="1">
      <c r="A246" s="14"/>
      <c r="B246" s="237"/>
      <c r="C246" s="238"/>
      <c r="D246" s="219" t="s">
        <v>160</v>
      </c>
      <c r="E246" s="239" t="s">
        <v>19</v>
      </c>
      <c r="F246" s="240" t="s">
        <v>162</v>
      </c>
      <c r="G246" s="238"/>
      <c r="H246" s="241">
        <v>8029</v>
      </c>
      <c r="I246" s="242"/>
      <c r="J246" s="238"/>
      <c r="K246" s="238"/>
      <c r="L246" s="243"/>
      <c r="M246" s="244"/>
      <c r="N246" s="245"/>
      <c r="O246" s="245"/>
      <c r="P246" s="245"/>
      <c r="Q246" s="245"/>
      <c r="R246" s="245"/>
      <c r="S246" s="245"/>
      <c r="T246" s="246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47" t="s">
        <v>160</v>
      </c>
      <c r="AU246" s="247" t="s">
        <v>83</v>
      </c>
      <c r="AV246" s="14" t="s">
        <v>121</v>
      </c>
      <c r="AW246" s="14" t="s">
        <v>32</v>
      </c>
      <c r="AX246" s="14" t="s">
        <v>81</v>
      </c>
      <c r="AY246" s="247" t="s">
        <v>114</v>
      </c>
    </row>
    <row r="247" s="2" customFormat="1" ht="21.75" customHeight="1">
      <c r="A247" s="40"/>
      <c r="B247" s="41"/>
      <c r="C247" s="206" t="s">
        <v>319</v>
      </c>
      <c r="D247" s="206" t="s">
        <v>116</v>
      </c>
      <c r="E247" s="207" t="s">
        <v>596</v>
      </c>
      <c r="F247" s="208" t="s">
        <v>597</v>
      </c>
      <c r="G247" s="209" t="s">
        <v>119</v>
      </c>
      <c r="H247" s="210">
        <v>8160</v>
      </c>
      <c r="I247" s="211"/>
      <c r="J247" s="212">
        <f>ROUND(I247*H247,2)</f>
        <v>0</v>
      </c>
      <c r="K247" s="208" t="s">
        <v>120</v>
      </c>
      <c r="L247" s="46"/>
      <c r="M247" s="213" t="s">
        <v>19</v>
      </c>
      <c r="N247" s="214" t="s">
        <v>44</v>
      </c>
      <c r="O247" s="86"/>
      <c r="P247" s="215">
        <f>O247*H247</f>
        <v>0</v>
      </c>
      <c r="Q247" s="215">
        <v>0</v>
      </c>
      <c r="R247" s="215">
        <f>Q247*H247</f>
        <v>0</v>
      </c>
      <c r="S247" s="215">
        <v>0</v>
      </c>
      <c r="T247" s="216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17" t="s">
        <v>121</v>
      </c>
      <c r="AT247" s="217" t="s">
        <v>116</v>
      </c>
      <c r="AU247" s="217" t="s">
        <v>83</v>
      </c>
      <c r="AY247" s="19" t="s">
        <v>114</v>
      </c>
      <c r="BE247" s="218">
        <f>IF(N247="základní",J247,0)</f>
        <v>0</v>
      </c>
      <c r="BF247" s="218">
        <f>IF(N247="snížená",J247,0)</f>
        <v>0</v>
      </c>
      <c r="BG247" s="218">
        <f>IF(N247="zákl. přenesená",J247,0)</f>
        <v>0</v>
      </c>
      <c r="BH247" s="218">
        <f>IF(N247="sníž. přenesená",J247,0)</f>
        <v>0</v>
      </c>
      <c r="BI247" s="218">
        <f>IF(N247="nulová",J247,0)</f>
        <v>0</v>
      </c>
      <c r="BJ247" s="19" t="s">
        <v>81</v>
      </c>
      <c r="BK247" s="218">
        <f>ROUND(I247*H247,2)</f>
        <v>0</v>
      </c>
      <c r="BL247" s="19" t="s">
        <v>121</v>
      </c>
      <c r="BM247" s="217" t="s">
        <v>598</v>
      </c>
    </row>
    <row r="248" s="2" customFormat="1">
      <c r="A248" s="40"/>
      <c r="B248" s="41"/>
      <c r="C248" s="42"/>
      <c r="D248" s="219" t="s">
        <v>123</v>
      </c>
      <c r="E248" s="42"/>
      <c r="F248" s="220" t="s">
        <v>597</v>
      </c>
      <c r="G248" s="42"/>
      <c r="H248" s="42"/>
      <c r="I248" s="221"/>
      <c r="J248" s="42"/>
      <c r="K248" s="42"/>
      <c r="L248" s="46"/>
      <c r="M248" s="222"/>
      <c r="N248" s="223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123</v>
      </c>
      <c r="AU248" s="19" t="s">
        <v>83</v>
      </c>
    </row>
    <row r="249" s="2" customFormat="1">
      <c r="A249" s="40"/>
      <c r="B249" s="41"/>
      <c r="C249" s="42"/>
      <c r="D249" s="224" t="s">
        <v>124</v>
      </c>
      <c r="E249" s="42"/>
      <c r="F249" s="225" t="s">
        <v>599</v>
      </c>
      <c r="G249" s="42"/>
      <c r="H249" s="42"/>
      <c r="I249" s="221"/>
      <c r="J249" s="42"/>
      <c r="K249" s="42"/>
      <c r="L249" s="46"/>
      <c r="M249" s="222"/>
      <c r="N249" s="223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124</v>
      </c>
      <c r="AU249" s="19" t="s">
        <v>83</v>
      </c>
    </row>
    <row r="250" s="13" customFormat="1">
      <c r="A250" s="13"/>
      <c r="B250" s="226"/>
      <c r="C250" s="227"/>
      <c r="D250" s="219" t="s">
        <v>160</v>
      </c>
      <c r="E250" s="228" t="s">
        <v>19</v>
      </c>
      <c r="F250" s="229" t="s">
        <v>600</v>
      </c>
      <c r="G250" s="227"/>
      <c r="H250" s="230">
        <v>1478</v>
      </c>
      <c r="I250" s="231"/>
      <c r="J250" s="227"/>
      <c r="K250" s="227"/>
      <c r="L250" s="232"/>
      <c r="M250" s="233"/>
      <c r="N250" s="234"/>
      <c r="O250" s="234"/>
      <c r="P250" s="234"/>
      <c r="Q250" s="234"/>
      <c r="R250" s="234"/>
      <c r="S250" s="234"/>
      <c r="T250" s="235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6" t="s">
        <v>160</v>
      </c>
      <c r="AU250" s="236" t="s">
        <v>83</v>
      </c>
      <c r="AV250" s="13" t="s">
        <v>83</v>
      </c>
      <c r="AW250" s="13" t="s">
        <v>32</v>
      </c>
      <c r="AX250" s="13" t="s">
        <v>73</v>
      </c>
      <c r="AY250" s="236" t="s">
        <v>114</v>
      </c>
    </row>
    <row r="251" s="13" customFormat="1">
      <c r="A251" s="13"/>
      <c r="B251" s="226"/>
      <c r="C251" s="227"/>
      <c r="D251" s="219" t="s">
        <v>160</v>
      </c>
      <c r="E251" s="228" t="s">
        <v>19</v>
      </c>
      <c r="F251" s="229" t="s">
        <v>601</v>
      </c>
      <c r="G251" s="227"/>
      <c r="H251" s="230">
        <v>6682</v>
      </c>
      <c r="I251" s="231"/>
      <c r="J251" s="227"/>
      <c r="K251" s="227"/>
      <c r="L251" s="232"/>
      <c r="M251" s="233"/>
      <c r="N251" s="234"/>
      <c r="O251" s="234"/>
      <c r="P251" s="234"/>
      <c r="Q251" s="234"/>
      <c r="R251" s="234"/>
      <c r="S251" s="234"/>
      <c r="T251" s="235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6" t="s">
        <v>160</v>
      </c>
      <c r="AU251" s="236" t="s">
        <v>83</v>
      </c>
      <c r="AV251" s="13" t="s">
        <v>83</v>
      </c>
      <c r="AW251" s="13" t="s">
        <v>32</v>
      </c>
      <c r="AX251" s="13" t="s">
        <v>73</v>
      </c>
      <c r="AY251" s="236" t="s">
        <v>114</v>
      </c>
    </row>
    <row r="252" s="14" customFormat="1">
      <c r="A252" s="14"/>
      <c r="B252" s="237"/>
      <c r="C252" s="238"/>
      <c r="D252" s="219" t="s">
        <v>160</v>
      </c>
      <c r="E252" s="239" t="s">
        <v>19</v>
      </c>
      <c r="F252" s="240" t="s">
        <v>162</v>
      </c>
      <c r="G252" s="238"/>
      <c r="H252" s="241">
        <v>8160</v>
      </c>
      <c r="I252" s="242"/>
      <c r="J252" s="238"/>
      <c r="K252" s="238"/>
      <c r="L252" s="243"/>
      <c r="M252" s="244"/>
      <c r="N252" s="245"/>
      <c r="O252" s="245"/>
      <c r="P252" s="245"/>
      <c r="Q252" s="245"/>
      <c r="R252" s="245"/>
      <c r="S252" s="245"/>
      <c r="T252" s="246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47" t="s">
        <v>160</v>
      </c>
      <c r="AU252" s="247" t="s">
        <v>83</v>
      </c>
      <c r="AV252" s="14" t="s">
        <v>121</v>
      </c>
      <c r="AW252" s="14" t="s">
        <v>32</v>
      </c>
      <c r="AX252" s="14" t="s">
        <v>81</v>
      </c>
      <c r="AY252" s="247" t="s">
        <v>114</v>
      </c>
    </row>
    <row r="253" s="2" customFormat="1" ht="21.75" customHeight="1">
      <c r="A253" s="40"/>
      <c r="B253" s="41"/>
      <c r="C253" s="206" t="s">
        <v>324</v>
      </c>
      <c r="D253" s="206" t="s">
        <v>116</v>
      </c>
      <c r="E253" s="207" t="s">
        <v>602</v>
      </c>
      <c r="F253" s="208" t="s">
        <v>603</v>
      </c>
      <c r="G253" s="209" t="s">
        <v>119</v>
      </c>
      <c r="H253" s="210">
        <v>16058</v>
      </c>
      <c r="I253" s="211"/>
      <c r="J253" s="212">
        <f>ROUND(I253*H253,2)</f>
        <v>0</v>
      </c>
      <c r="K253" s="208" t="s">
        <v>120</v>
      </c>
      <c r="L253" s="46"/>
      <c r="M253" s="213" t="s">
        <v>19</v>
      </c>
      <c r="N253" s="214" t="s">
        <v>44</v>
      </c>
      <c r="O253" s="86"/>
      <c r="P253" s="215">
        <f>O253*H253</f>
        <v>0</v>
      </c>
      <c r="Q253" s="215">
        <v>0</v>
      </c>
      <c r="R253" s="215">
        <f>Q253*H253</f>
        <v>0</v>
      </c>
      <c r="S253" s="215">
        <v>0</v>
      </c>
      <c r="T253" s="216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17" t="s">
        <v>121</v>
      </c>
      <c r="AT253" s="217" t="s">
        <v>116</v>
      </c>
      <c r="AU253" s="217" t="s">
        <v>83</v>
      </c>
      <c r="AY253" s="19" t="s">
        <v>114</v>
      </c>
      <c r="BE253" s="218">
        <f>IF(N253="základní",J253,0)</f>
        <v>0</v>
      </c>
      <c r="BF253" s="218">
        <f>IF(N253="snížená",J253,0)</f>
        <v>0</v>
      </c>
      <c r="BG253" s="218">
        <f>IF(N253="zákl. přenesená",J253,0)</f>
        <v>0</v>
      </c>
      <c r="BH253" s="218">
        <f>IF(N253="sníž. přenesená",J253,0)</f>
        <v>0</v>
      </c>
      <c r="BI253" s="218">
        <f>IF(N253="nulová",J253,0)</f>
        <v>0</v>
      </c>
      <c r="BJ253" s="19" t="s">
        <v>81</v>
      </c>
      <c r="BK253" s="218">
        <f>ROUND(I253*H253,2)</f>
        <v>0</v>
      </c>
      <c r="BL253" s="19" t="s">
        <v>121</v>
      </c>
      <c r="BM253" s="217" t="s">
        <v>604</v>
      </c>
    </row>
    <row r="254" s="2" customFormat="1">
      <c r="A254" s="40"/>
      <c r="B254" s="41"/>
      <c r="C254" s="42"/>
      <c r="D254" s="219" t="s">
        <v>123</v>
      </c>
      <c r="E254" s="42"/>
      <c r="F254" s="220" t="s">
        <v>603</v>
      </c>
      <c r="G254" s="42"/>
      <c r="H254" s="42"/>
      <c r="I254" s="221"/>
      <c r="J254" s="42"/>
      <c r="K254" s="42"/>
      <c r="L254" s="46"/>
      <c r="M254" s="222"/>
      <c r="N254" s="223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123</v>
      </c>
      <c r="AU254" s="19" t="s">
        <v>83</v>
      </c>
    </row>
    <row r="255" s="2" customFormat="1">
      <c r="A255" s="40"/>
      <c r="B255" s="41"/>
      <c r="C255" s="42"/>
      <c r="D255" s="224" t="s">
        <v>124</v>
      </c>
      <c r="E255" s="42"/>
      <c r="F255" s="225" t="s">
        <v>605</v>
      </c>
      <c r="G255" s="42"/>
      <c r="H255" s="42"/>
      <c r="I255" s="221"/>
      <c r="J255" s="42"/>
      <c r="K255" s="42"/>
      <c r="L255" s="46"/>
      <c r="M255" s="222"/>
      <c r="N255" s="223"/>
      <c r="O255" s="86"/>
      <c r="P255" s="86"/>
      <c r="Q255" s="86"/>
      <c r="R255" s="86"/>
      <c r="S255" s="86"/>
      <c r="T255" s="87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19" t="s">
        <v>124</v>
      </c>
      <c r="AU255" s="19" t="s">
        <v>83</v>
      </c>
    </row>
    <row r="256" s="13" customFormat="1">
      <c r="A256" s="13"/>
      <c r="B256" s="226"/>
      <c r="C256" s="227"/>
      <c r="D256" s="219" t="s">
        <v>160</v>
      </c>
      <c r="E256" s="228" t="s">
        <v>19</v>
      </c>
      <c r="F256" s="229" t="s">
        <v>606</v>
      </c>
      <c r="G256" s="227"/>
      <c r="H256" s="230">
        <v>2954</v>
      </c>
      <c r="I256" s="231"/>
      <c r="J256" s="227"/>
      <c r="K256" s="227"/>
      <c r="L256" s="232"/>
      <c r="M256" s="233"/>
      <c r="N256" s="234"/>
      <c r="O256" s="234"/>
      <c r="P256" s="234"/>
      <c r="Q256" s="234"/>
      <c r="R256" s="234"/>
      <c r="S256" s="234"/>
      <c r="T256" s="235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6" t="s">
        <v>160</v>
      </c>
      <c r="AU256" s="236" t="s">
        <v>83</v>
      </c>
      <c r="AV256" s="13" t="s">
        <v>83</v>
      </c>
      <c r="AW256" s="13" t="s">
        <v>32</v>
      </c>
      <c r="AX256" s="13" t="s">
        <v>73</v>
      </c>
      <c r="AY256" s="236" t="s">
        <v>114</v>
      </c>
    </row>
    <row r="257" s="13" customFormat="1">
      <c r="A257" s="13"/>
      <c r="B257" s="226"/>
      <c r="C257" s="227"/>
      <c r="D257" s="219" t="s">
        <v>160</v>
      </c>
      <c r="E257" s="228" t="s">
        <v>19</v>
      </c>
      <c r="F257" s="229" t="s">
        <v>607</v>
      </c>
      <c r="G257" s="227"/>
      <c r="H257" s="230">
        <v>13104</v>
      </c>
      <c r="I257" s="231"/>
      <c r="J257" s="227"/>
      <c r="K257" s="227"/>
      <c r="L257" s="232"/>
      <c r="M257" s="233"/>
      <c r="N257" s="234"/>
      <c r="O257" s="234"/>
      <c r="P257" s="234"/>
      <c r="Q257" s="234"/>
      <c r="R257" s="234"/>
      <c r="S257" s="234"/>
      <c r="T257" s="235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6" t="s">
        <v>160</v>
      </c>
      <c r="AU257" s="236" t="s">
        <v>83</v>
      </c>
      <c r="AV257" s="13" t="s">
        <v>83</v>
      </c>
      <c r="AW257" s="13" t="s">
        <v>32</v>
      </c>
      <c r="AX257" s="13" t="s">
        <v>73</v>
      </c>
      <c r="AY257" s="236" t="s">
        <v>114</v>
      </c>
    </row>
    <row r="258" s="14" customFormat="1">
      <c r="A258" s="14"/>
      <c r="B258" s="237"/>
      <c r="C258" s="238"/>
      <c r="D258" s="219" t="s">
        <v>160</v>
      </c>
      <c r="E258" s="239" t="s">
        <v>19</v>
      </c>
      <c r="F258" s="240" t="s">
        <v>162</v>
      </c>
      <c r="G258" s="238"/>
      <c r="H258" s="241">
        <v>16058</v>
      </c>
      <c r="I258" s="242"/>
      <c r="J258" s="238"/>
      <c r="K258" s="238"/>
      <c r="L258" s="243"/>
      <c r="M258" s="244"/>
      <c r="N258" s="245"/>
      <c r="O258" s="245"/>
      <c r="P258" s="245"/>
      <c r="Q258" s="245"/>
      <c r="R258" s="245"/>
      <c r="S258" s="245"/>
      <c r="T258" s="246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47" t="s">
        <v>160</v>
      </c>
      <c r="AU258" s="247" t="s">
        <v>83</v>
      </c>
      <c r="AV258" s="14" t="s">
        <v>121</v>
      </c>
      <c r="AW258" s="14" t="s">
        <v>32</v>
      </c>
      <c r="AX258" s="14" t="s">
        <v>81</v>
      </c>
      <c r="AY258" s="247" t="s">
        <v>114</v>
      </c>
    </row>
    <row r="259" s="2" customFormat="1" ht="37.8" customHeight="1">
      <c r="A259" s="40"/>
      <c r="B259" s="41"/>
      <c r="C259" s="206" t="s">
        <v>327</v>
      </c>
      <c r="D259" s="206" t="s">
        <v>116</v>
      </c>
      <c r="E259" s="207" t="s">
        <v>608</v>
      </c>
      <c r="F259" s="208" t="s">
        <v>609</v>
      </c>
      <c r="G259" s="209" t="s">
        <v>119</v>
      </c>
      <c r="H259" s="210">
        <v>6552</v>
      </c>
      <c r="I259" s="211"/>
      <c r="J259" s="212">
        <f>ROUND(I259*H259,2)</f>
        <v>0</v>
      </c>
      <c r="K259" s="208" t="s">
        <v>120</v>
      </c>
      <c r="L259" s="46"/>
      <c r="M259" s="213" t="s">
        <v>19</v>
      </c>
      <c r="N259" s="214" t="s">
        <v>44</v>
      </c>
      <c r="O259" s="86"/>
      <c r="P259" s="215">
        <f>O259*H259</f>
        <v>0</v>
      </c>
      <c r="Q259" s="215">
        <v>0</v>
      </c>
      <c r="R259" s="215">
        <f>Q259*H259</f>
        <v>0</v>
      </c>
      <c r="S259" s="215">
        <v>0</v>
      </c>
      <c r="T259" s="216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17" t="s">
        <v>121</v>
      </c>
      <c r="AT259" s="217" t="s">
        <v>116</v>
      </c>
      <c r="AU259" s="217" t="s">
        <v>83</v>
      </c>
      <c r="AY259" s="19" t="s">
        <v>114</v>
      </c>
      <c r="BE259" s="218">
        <f>IF(N259="základní",J259,0)</f>
        <v>0</v>
      </c>
      <c r="BF259" s="218">
        <f>IF(N259="snížená",J259,0)</f>
        <v>0</v>
      </c>
      <c r="BG259" s="218">
        <f>IF(N259="zákl. přenesená",J259,0)</f>
        <v>0</v>
      </c>
      <c r="BH259" s="218">
        <f>IF(N259="sníž. přenesená",J259,0)</f>
        <v>0</v>
      </c>
      <c r="BI259" s="218">
        <f>IF(N259="nulová",J259,0)</f>
        <v>0</v>
      </c>
      <c r="BJ259" s="19" t="s">
        <v>81</v>
      </c>
      <c r="BK259" s="218">
        <f>ROUND(I259*H259,2)</f>
        <v>0</v>
      </c>
      <c r="BL259" s="19" t="s">
        <v>121</v>
      </c>
      <c r="BM259" s="217" t="s">
        <v>610</v>
      </c>
    </row>
    <row r="260" s="2" customFormat="1">
      <c r="A260" s="40"/>
      <c r="B260" s="41"/>
      <c r="C260" s="42"/>
      <c r="D260" s="219" t="s">
        <v>123</v>
      </c>
      <c r="E260" s="42"/>
      <c r="F260" s="220" t="s">
        <v>609</v>
      </c>
      <c r="G260" s="42"/>
      <c r="H260" s="42"/>
      <c r="I260" s="221"/>
      <c r="J260" s="42"/>
      <c r="K260" s="42"/>
      <c r="L260" s="46"/>
      <c r="M260" s="222"/>
      <c r="N260" s="223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123</v>
      </c>
      <c r="AU260" s="19" t="s">
        <v>83</v>
      </c>
    </row>
    <row r="261" s="2" customFormat="1">
      <c r="A261" s="40"/>
      <c r="B261" s="41"/>
      <c r="C261" s="42"/>
      <c r="D261" s="224" t="s">
        <v>124</v>
      </c>
      <c r="E261" s="42"/>
      <c r="F261" s="225" t="s">
        <v>611</v>
      </c>
      <c r="G261" s="42"/>
      <c r="H261" s="42"/>
      <c r="I261" s="221"/>
      <c r="J261" s="42"/>
      <c r="K261" s="42"/>
      <c r="L261" s="46"/>
      <c r="M261" s="222"/>
      <c r="N261" s="223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124</v>
      </c>
      <c r="AU261" s="19" t="s">
        <v>83</v>
      </c>
    </row>
    <row r="262" s="2" customFormat="1">
      <c r="A262" s="40"/>
      <c r="B262" s="41"/>
      <c r="C262" s="42"/>
      <c r="D262" s="219" t="s">
        <v>196</v>
      </c>
      <c r="E262" s="42"/>
      <c r="F262" s="258" t="s">
        <v>612</v>
      </c>
      <c r="G262" s="42"/>
      <c r="H262" s="42"/>
      <c r="I262" s="221"/>
      <c r="J262" s="42"/>
      <c r="K262" s="42"/>
      <c r="L262" s="46"/>
      <c r="M262" s="222"/>
      <c r="N262" s="223"/>
      <c r="O262" s="86"/>
      <c r="P262" s="86"/>
      <c r="Q262" s="86"/>
      <c r="R262" s="86"/>
      <c r="S262" s="86"/>
      <c r="T262" s="87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9" t="s">
        <v>196</v>
      </c>
      <c r="AU262" s="19" t="s">
        <v>83</v>
      </c>
    </row>
    <row r="263" s="2" customFormat="1" ht="16.5" customHeight="1">
      <c r="A263" s="40"/>
      <c r="B263" s="41"/>
      <c r="C263" s="248" t="s">
        <v>333</v>
      </c>
      <c r="D263" s="248" t="s">
        <v>191</v>
      </c>
      <c r="E263" s="249" t="s">
        <v>613</v>
      </c>
      <c r="F263" s="250" t="s">
        <v>614</v>
      </c>
      <c r="G263" s="251" t="s">
        <v>237</v>
      </c>
      <c r="H263" s="252">
        <v>327.60000000000002</v>
      </c>
      <c r="I263" s="253"/>
      <c r="J263" s="254">
        <f>ROUND(I263*H263,2)</f>
        <v>0</v>
      </c>
      <c r="K263" s="250" t="s">
        <v>120</v>
      </c>
      <c r="L263" s="255"/>
      <c r="M263" s="256" t="s">
        <v>19</v>
      </c>
      <c r="N263" s="257" t="s">
        <v>44</v>
      </c>
      <c r="O263" s="86"/>
      <c r="P263" s="215">
        <f>O263*H263</f>
        <v>0</v>
      </c>
      <c r="Q263" s="215">
        <v>0.20999999999999999</v>
      </c>
      <c r="R263" s="215">
        <f>Q263*H263</f>
        <v>68.796000000000006</v>
      </c>
      <c r="S263" s="215">
        <v>0</v>
      </c>
      <c r="T263" s="216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17" t="s">
        <v>155</v>
      </c>
      <c r="AT263" s="217" t="s">
        <v>191</v>
      </c>
      <c r="AU263" s="217" t="s">
        <v>83</v>
      </c>
      <c r="AY263" s="19" t="s">
        <v>114</v>
      </c>
      <c r="BE263" s="218">
        <f>IF(N263="základní",J263,0)</f>
        <v>0</v>
      </c>
      <c r="BF263" s="218">
        <f>IF(N263="snížená",J263,0)</f>
        <v>0</v>
      </c>
      <c r="BG263" s="218">
        <f>IF(N263="zákl. přenesená",J263,0)</f>
        <v>0</v>
      </c>
      <c r="BH263" s="218">
        <f>IF(N263="sníž. přenesená",J263,0)</f>
        <v>0</v>
      </c>
      <c r="BI263" s="218">
        <f>IF(N263="nulová",J263,0)</f>
        <v>0</v>
      </c>
      <c r="BJ263" s="19" t="s">
        <v>81</v>
      </c>
      <c r="BK263" s="218">
        <f>ROUND(I263*H263,2)</f>
        <v>0</v>
      </c>
      <c r="BL263" s="19" t="s">
        <v>121</v>
      </c>
      <c r="BM263" s="217" t="s">
        <v>615</v>
      </c>
    </row>
    <row r="264" s="2" customFormat="1">
      <c r="A264" s="40"/>
      <c r="B264" s="41"/>
      <c r="C264" s="42"/>
      <c r="D264" s="219" t="s">
        <v>123</v>
      </c>
      <c r="E264" s="42"/>
      <c r="F264" s="220" t="s">
        <v>614</v>
      </c>
      <c r="G264" s="42"/>
      <c r="H264" s="42"/>
      <c r="I264" s="221"/>
      <c r="J264" s="42"/>
      <c r="K264" s="42"/>
      <c r="L264" s="46"/>
      <c r="M264" s="222"/>
      <c r="N264" s="223"/>
      <c r="O264" s="86"/>
      <c r="P264" s="86"/>
      <c r="Q264" s="86"/>
      <c r="R264" s="86"/>
      <c r="S264" s="86"/>
      <c r="T264" s="87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9" t="s">
        <v>123</v>
      </c>
      <c r="AU264" s="19" t="s">
        <v>83</v>
      </c>
    </row>
    <row r="265" s="2" customFormat="1">
      <c r="A265" s="40"/>
      <c r="B265" s="41"/>
      <c r="C265" s="42"/>
      <c r="D265" s="219" t="s">
        <v>196</v>
      </c>
      <c r="E265" s="42"/>
      <c r="F265" s="258" t="s">
        <v>616</v>
      </c>
      <c r="G265" s="42"/>
      <c r="H265" s="42"/>
      <c r="I265" s="221"/>
      <c r="J265" s="42"/>
      <c r="K265" s="42"/>
      <c r="L265" s="46"/>
      <c r="M265" s="222"/>
      <c r="N265" s="223"/>
      <c r="O265" s="86"/>
      <c r="P265" s="86"/>
      <c r="Q265" s="86"/>
      <c r="R265" s="86"/>
      <c r="S265" s="86"/>
      <c r="T265" s="87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19" t="s">
        <v>196</v>
      </c>
      <c r="AU265" s="19" t="s">
        <v>83</v>
      </c>
    </row>
    <row r="266" s="13" customFormat="1">
      <c r="A266" s="13"/>
      <c r="B266" s="226"/>
      <c r="C266" s="227"/>
      <c r="D266" s="219" t="s">
        <v>160</v>
      </c>
      <c r="E266" s="228" t="s">
        <v>19</v>
      </c>
      <c r="F266" s="229" t="s">
        <v>617</v>
      </c>
      <c r="G266" s="227"/>
      <c r="H266" s="230">
        <v>327.60000000000002</v>
      </c>
      <c r="I266" s="231"/>
      <c r="J266" s="227"/>
      <c r="K266" s="227"/>
      <c r="L266" s="232"/>
      <c r="M266" s="233"/>
      <c r="N266" s="234"/>
      <c r="O266" s="234"/>
      <c r="P266" s="234"/>
      <c r="Q266" s="234"/>
      <c r="R266" s="234"/>
      <c r="S266" s="234"/>
      <c r="T266" s="235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6" t="s">
        <v>160</v>
      </c>
      <c r="AU266" s="236" t="s">
        <v>83</v>
      </c>
      <c r="AV266" s="13" t="s">
        <v>83</v>
      </c>
      <c r="AW266" s="13" t="s">
        <v>32</v>
      </c>
      <c r="AX266" s="13" t="s">
        <v>73</v>
      </c>
      <c r="AY266" s="236" t="s">
        <v>114</v>
      </c>
    </row>
    <row r="267" s="14" customFormat="1">
      <c r="A267" s="14"/>
      <c r="B267" s="237"/>
      <c r="C267" s="238"/>
      <c r="D267" s="219" t="s">
        <v>160</v>
      </c>
      <c r="E267" s="239" t="s">
        <v>19</v>
      </c>
      <c r="F267" s="240" t="s">
        <v>162</v>
      </c>
      <c r="G267" s="238"/>
      <c r="H267" s="241">
        <v>327.60000000000002</v>
      </c>
      <c r="I267" s="242"/>
      <c r="J267" s="238"/>
      <c r="K267" s="238"/>
      <c r="L267" s="243"/>
      <c r="M267" s="244"/>
      <c r="N267" s="245"/>
      <c r="O267" s="245"/>
      <c r="P267" s="245"/>
      <c r="Q267" s="245"/>
      <c r="R267" s="245"/>
      <c r="S267" s="245"/>
      <c r="T267" s="246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47" t="s">
        <v>160</v>
      </c>
      <c r="AU267" s="247" t="s">
        <v>83</v>
      </c>
      <c r="AV267" s="14" t="s">
        <v>121</v>
      </c>
      <c r="AW267" s="14" t="s">
        <v>32</v>
      </c>
      <c r="AX267" s="14" t="s">
        <v>81</v>
      </c>
      <c r="AY267" s="247" t="s">
        <v>114</v>
      </c>
    </row>
    <row r="268" s="2" customFormat="1" ht="37.8" customHeight="1">
      <c r="A268" s="40"/>
      <c r="B268" s="41"/>
      <c r="C268" s="206" t="s">
        <v>339</v>
      </c>
      <c r="D268" s="206" t="s">
        <v>116</v>
      </c>
      <c r="E268" s="207" t="s">
        <v>618</v>
      </c>
      <c r="F268" s="208" t="s">
        <v>619</v>
      </c>
      <c r="G268" s="209" t="s">
        <v>119</v>
      </c>
      <c r="H268" s="210">
        <v>6552</v>
      </c>
      <c r="I268" s="211"/>
      <c r="J268" s="212">
        <f>ROUND(I268*H268,2)</f>
        <v>0</v>
      </c>
      <c r="K268" s="208" t="s">
        <v>120</v>
      </c>
      <c r="L268" s="46"/>
      <c r="M268" s="213" t="s">
        <v>19</v>
      </c>
      <c r="N268" s="214" t="s">
        <v>44</v>
      </c>
      <c r="O268" s="86"/>
      <c r="P268" s="215">
        <f>O268*H268</f>
        <v>0</v>
      </c>
      <c r="Q268" s="215">
        <v>0</v>
      </c>
      <c r="R268" s="215">
        <f>Q268*H268</f>
        <v>0</v>
      </c>
      <c r="S268" s="215">
        <v>0</v>
      </c>
      <c r="T268" s="216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17" t="s">
        <v>121</v>
      </c>
      <c r="AT268" s="217" t="s">
        <v>116</v>
      </c>
      <c r="AU268" s="217" t="s">
        <v>83</v>
      </c>
      <c r="AY268" s="19" t="s">
        <v>114</v>
      </c>
      <c r="BE268" s="218">
        <f>IF(N268="základní",J268,0)</f>
        <v>0</v>
      </c>
      <c r="BF268" s="218">
        <f>IF(N268="snížená",J268,0)</f>
        <v>0</v>
      </c>
      <c r="BG268" s="218">
        <f>IF(N268="zákl. přenesená",J268,0)</f>
        <v>0</v>
      </c>
      <c r="BH268" s="218">
        <f>IF(N268="sníž. přenesená",J268,0)</f>
        <v>0</v>
      </c>
      <c r="BI268" s="218">
        <f>IF(N268="nulová",J268,0)</f>
        <v>0</v>
      </c>
      <c r="BJ268" s="19" t="s">
        <v>81</v>
      </c>
      <c r="BK268" s="218">
        <f>ROUND(I268*H268,2)</f>
        <v>0</v>
      </c>
      <c r="BL268" s="19" t="s">
        <v>121</v>
      </c>
      <c r="BM268" s="217" t="s">
        <v>620</v>
      </c>
    </row>
    <row r="269" s="2" customFormat="1">
      <c r="A269" s="40"/>
      <c r="B269" s="41"/>
      <c r="C269" s="42"/>
      <c r="D269" s="219" t="s">
        <v>123</v>
      </c>
      <c r="E269" s="42"/>
      <c r="F269" s="220" t="s">
        <v>619</v>
      </c>
      <c r="G269" s="42"/>
      <c r="H269" s="42"/>
      <c r="I269" s="221"/>
      <c r="J269" s="42"/>
      <c r="K269" s="42"/>
      <c r="L269" s="46"/>
      <c r="M269" s="222"/>
      <c r="N269" s="223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123</v>
      </c>
      <c r="AU269" s="19" t="s">
        <v>83</v>
      </c>
    </row>
    <row r="270" s="2" customFormat="1">
      <c r="A270" s="40"/>
      <c r="B270" s="41"/>
      <c r="C270" s="42"/>
      <c r="D270" s="224" t="s">
        <v>124</v>
      </c>
      <c r="E270" s="42"/>
      <c r="F270" s="225" t="s">
        <v>621</v>
      </c>
      <c r="G270" s="42"/>
      <c r="H270" s="42"/>
      <c r="I270" s="221"/>
      <c r="J270" s="42"/>
      <c r="K270" s="42"/>
      <c r="L270" s="46"/>
      <c r="M270" s="222"/>
      <c r="N270" s="223"/>
      <c r="O270" s="86"/>
      <c r="P270" s="86"/>
      <c r="Q270" s="86"/>
      <c r="R270" s="86"/>
      <c r="S270" s="86"/>
      <c r="T270" s="87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19" t="s">
        <v>124</v>
      </c>
      <c r="AU270" s="19" t="s">
        <v>83</v>
      </c>
    </row>
    <row r="271" s="2" customFormat="1">
      <c r="A271" s="40"/>
      <c r="B271" s="41"/>
      <c r="C271" s="42"/>
      <c r="D271" s="219" t="s">
        <v>196</v>
      </c>
      <c r="E271" s="42"/>
      <c r="F271" s="258" t="s">
        <v>612</v>
      </c>
      <c r="G271" s="42"/>
      <c r="H271" s="42"/>
      <c r="I271" s="221"/>
      <c r="J271" s="42"/>
      <c r="K271" s="42"/>
      <c r="L271" s="46"/>
      <c r="M271" s="222"/>
      <c r="N271" s="223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196</v>
      </c>
      <c r="AU271" s="19" t="s">
        <v>83</v>
      </c>
    </row>
    <row r="272" s="2" customFormat="1" ht="16.5" customHeight="1">
      <c r="A272" s="40"/>
      <c r="B272" s="41"/>
      <c r="C272" s="248" t="s">
        <v>345</v>
      </c>
      <c r="D272" s="248" t="s">
        <v>191</v>
      </c>
      <c r="E272" s="249" t="s">
        <v>622</v>
      </c>
      <c r="F272" s="250" t="s">
        <v>623</v>
      </c>
      <c r="G272" s="251" t="s">
        <v>583</v>
      </c>
      <c r="H272" s="252">
        <v>196.56</v>
      </c>
      <c r="I272" s="253"/>
      <c r="J272" s="254">
        <f>ROUND(I272*H272,2)</f>
        <v>0</v>
      </c>
      <c r="K272" s="250" t="s">
        <v>120</v>
      </c>
      <c r="L272" s="255"/>
      <c r="M272" s="256" t="s">
        <v>19</v>
      </c>
      <c r="N272" s="257" t="s">
        <v>44</v>
      </c>
      <c r="O272" s="86"/>
      <c r="P272" s="215">
        <f>O272*H272</f>
        <v>0</v>
      </c>
      <c r="Q272" s="215">
        <v>0.001</v>
      </c>
      <c r="R272" s="215">
        <f>Q272*H272</f>
        <v>0.19656000000000001</v>
      </c>
      <c r="S272" s="215">
        <v>0</v>
      </c>
      <c r="T272" s="216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17" t="s">
        <v>155</v>
      </c>
      <c r="AT272" s="217" t="s">
        <v>191</v>
      </c>
      <c r="AU272" s="217" t="s">
        <v>83</v>
      </c>
      <c r="AY272" s="19" t="s">
        <v>114</v>
      </c>
      <c r="BE272" s="218">
        <f>IF(N272="základní",J272,0)</f>
        <v>0</v>
      </c>
      <c r="BF272" s="218">
        <f>IF(N272="snížená",J272,0)</f>
        <v>0</v>
      </c>
      <c r="BG272" s="218">
        <f>IF(N272="zákl. přenesená",J272,0)</f>
        <v>0</v>
      </c>
      <c r="BH272" s="218">
        <f>IF(N272="sníž. přenesená",J272,0)</f>
        <v>0</v>
      </c>
      <c r="BI272" s="218">
        <f>IF(N272="nulová",J272,0)</f>
        <v>0</v>
      </c>
      <c r="BJ272" s="19" t="s">
        <v>81</v>
      </c>
      <c r="BK272" s="218">
        <f>ROUND(I272*H272,2)</f>
        <v>0</v>
      </c>
      <c r="BL272" s="19" t="s">
        <v>121</v>
      </c>
      <c r="BM272" s="217" t="s">
        <v>624</v>
      </c>
    </row>
    <row r="273" s="2" customFormat="1">
      <c r="A273" s="40"/>
      <c r="B273" s="41"/>
      <c r="C273" s="42"/>
      <c r="D273" s="219" t="s">
        <v>123</v>
      </c>
      <c r="E273" s="42"/>
      <c r="F273" s="220" t="s">
        <v>623</v>
      </c>
      <c r="G273" s="42"/>
      <c r="H273" s="42"/>
      <c r="I273" s="221"/>
      <c r="J273" s="42"/>
      <c r="K273" s="42"/>
      <c r="L273" s="46"/>
      <c r="M273" s="222"/>
      <c r="N273" s="223"/>
      <c r="O273" s="86"/>
      <c r="P273" s="86"/>
      <c r="Q273" s="86"/>
      <c r="R273" s="86"/>
      <c r="S273" s="86"/>
      <c r="T273" s="87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9" t="s">
        <v>123</v>
      </c>
      <c r="AU273" s="19" t="s">
        <v>83</v>
      </c>
    </row>
    <row r="274" s="2" customFormat="1">
      <c r="A274" s="40"/>
      <c r="B274" s="41"/>
      <c r="C274" s="42"/>
      <c r="D274" s="219" t="s">
        <v>196</v>
      </c>
      <c r="E274" s="42"/>
      <c r="F274" s="258" t="s">
        <v>625</v>
      </c>
      <c r="G274" s="42"/>
      <c r="H274" s="42"/>
      <c r="I274" s="221"/>
      <c r="J274" s="42"/>
      <c r="K274" s="42"/>
      <c r="L274" s="46"/>
      <c r="M274" s="222"/>
      <c r="N274" s="223"/>
      <c r="O274" s="86"/>
      <c r="P274" s="86"/>
      <c r="Q274" s="86"/>
      <c r="R274" s="86"/>
      <c r="S274" s="86"/>
      <c r="T274" s="87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9" t="s">
        <v>196</v>
      </c>
      <c r="AU274" s="19" t="s">
        <v>83</v>
      </c>
    </row>
    <row r="275" s="13" customFormat="1">
      <c r="A275" s="13"/>
      <c r="B275" s="226"/>
      <c r="C275" s="227"/>
      <c r="D275" s="219" t="s">
        <v>160</v>
      </c>
      <c r="E275" s="228" t="s">
        <v>19</v>
      </c>
      <c r="F275" s="229" t="s">
        <v>626</v>
      </c>
      <c r="G275" s="227"/>
      <c r="H275" s="230">
        <v>196.56</v>
      </c>
      <c r="I275" s="231"/>
      <c r="J275" s="227"/>
      <c r="K275" s="227"/>
      <c r="L275" s="232"/>
      <c r="M275" s="233"/>
      <c r="N275" s="234"/>
      <c r="O275" s="234"/>
      <c r="P275" s="234"/>
      <c r="Q275" s="234"/>
      <c r="R275" s="234"/>
      <c r="S275" s="234"/>
      <c r="T275" s="235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6" t="s">
        <v>160</v>
      </c>
      <c r="AU275" s="236" t="s">
        <v>83</v>
      </c>
      <c r="AV275" s="13" t="s">
        <v>83</v>
      </c>
      <c r="AW275" s="13" t="s">
        <v>32</v>
      </c>
      <c r="AX275" s="13" t="s">
        <v>73</v>
      </c>
      <c r="AY275" s="236" t="s">
        <v>114</v>
      </c>
    </row>
    <row r="276" s="14" customFormat="1">
      <c r="A276" s="14"/>
      <c r="B276" s="237"/>
      <c r="C276" s="238"/>
      <c r="D276" s="219" t="s">
        <v>160</v>
      </c>
      <c r="E276" s="239" t="s">
        <v>19</v>
      </c>
      <c r="F276" s="240" t="s">
        <v>162</v>
      </c>
      <c r="G276" s="238"/>
      <c r="H276" s="241">
        <v>196.56</v>
      </c>
      <c r="I276" s="242"/>
      <c r="J276" s="238"/>
      <c r="K276" s="238"/>
      <c r="L276" s="243"/>
      <c r="M276" s="244"/>
      <c r="N276" s="245"/>
      <c r="O276" s="245"/>
      <c r="P276" s="245"/>
      <c r="Q276" s="245"/>
      <c r="R276" s="245"/>
      <c r="S276" s="245"/>
      <c r="T276" s="246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47" t="s">
        <v>160</v>
      </c>
      <c r="AU276" s="247" t="s">
        <v>83</v>
      </c>
      <c r="AV276" s="14" t="s">
        <v>121</v>
      </c>
      <c r="AW276" s="14" t="s">
        <v>32</v>
      </c>
      <c r="AX276" s="14" t="s">
        <v>81</v>
      </c>
      <c r="AY276" s="247" t="s">
        <v>114</v>
      </c>
    </row>
    <row r="277" s="2" customFormat="1" ht="37.8" customHeight="1">
      <c r="A277" s="40"/>
      <c r="B277" s="41"/>
      <c r="C277" s="206" t="s">
        <v>351</v>
      </c>
      <c r="D277" s="206" t="s">
        <v>116</v>
      </c>
      <c r="E277" s="207" t="s">
        <v>627</v>
      </c>
      <c r="F277" s="208" t="s">
        <v>628</v>
      </c>
      <c r="G277" s="209" t="s">
        <v>119</v>
      </c>
      <c r="H277" s="210">
        <v>1477</v>
      </c>
      <c r="I277" s="211"/>
      <c r="J277" s="212">
        <f>ROUND(I277*H277,2)</f>
        <v>0</v>
      </c>
      <c r="K277" s="208" t="s">
        <v>120</v>
      </c>
      <c r="L277" s="46"/>
      <c r="M277" s="213" t="s">
        <v>19</v>
      </c>
      <c r="N277" s="214" t="s">
        <v>44</v>
      </c>
      <c r="O277" s="86"/>
      <c r="P277" s="215">
        <f>O277*H277</f>
        <v>0</v>
      </c>
      <c r="Q277" s="215">
        <v>0</v>
      </c>
      <c r="R277" s="215">
        <f>Q277*H277</f>
        <v>0</v>
      </c>
      <c r="S277" s="215">
        <v>0</v>
      </c>
      <c r="T277" s="216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17" t="s">
        <v>121</v>
      </c>
      <c r="AT277" s="217" t="s">
        <v>116</v>
      </c>
      <c r="AU277" s="217" t="s">
        <v>83</v>
      </c>
      <c r="AY277" s="19" t="s">
        <v>114</v>
      </c>
      <c r="BE277" s="218">
        <f>IF(N277="základní",J277,0)</f>
        <v>0</v>
      </c>
      <c r="BF277" s="218">
        <f>IF(N277="snížená",J277,0)</f>
        <v>0</v>
      </c>
      <c r="BG277" s="218">
        <f>IF(N277="zákl. přenesená",J277,0)</f>
        <v>0</v>
      </c>
      <c r="BH277" s="218">
        <f>IF(N277="sníž. přenesená",J277,0)</f>
        <v>0</v>
      </c>
      <c r="BI277" s="218">
        <f>IF(N277="nulová",J277,0)</f>
        <v>0</v>
      </c>
      <c r="BJ277" s="19" t="s">
        <v>81</v>
      </c>
      <c r="BK277" s="218">
        <f>ROUND(I277*H277,2)</f>
        <v>0</v>
      </c>
      <c r="BL277" s="19" t="s">
        <v>121</v>
      </c>
      <c r="BM277" s="217" t="s">
        <v>629</v>
      </c>
    </row>
    <row r="278" s="2" customFormat="1">
      <c r="A278" s="40"/>
      <c r="B278" s="41"/>
      <c r="C278" s="42"/>
      <c r="D278" s="219" t="s">
        <v>123</v>
      </c>
      <c r="E278" s="42"/>
      <c r="F278" s="220" t="s">
        <v>628</v>
      </c>
      <c r="G278" s="42"/>
      <c r="H278" s="42"/>
      <c r="I278" s="221"/>
      <c r="J278" s="42"/>
      <c r="K278" s="42"/>
      <c r="L278" s="46"/>
      <c r="M278" s="222"/>
      <c r="N278" s="223"/>
      <c r="O278" s="86"/>
      <c r="P278" s="86"/>
      <c r="Q278" s="86"/>
      <c r="R278" s="86"/>
      <c r="S278" s="86"/>
      <c r="T278" s="87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19" t="s">
        <v>123</v>
      </c>
      <c r="AU278" s="19" t="s">
        <v>83</v>
      </c>
    </row>
    <row r="279" s="2" customFormat="1">
      <c r="A279" s="40"/>
      <c r="B279" s="41"/>
      <c r="C279" s="42"/>
      <c r="D279" s="224" t="s">
        <v>124</v>
      </c>
      <c r="E279" s="42"/>
      <c r="F279" s="225" t="s">
        <v>630</v>
      </c>
      <c r="G279" s="42"/>
      <c r="H279" s="42"/>
      <c r="I279" s="221"/>
      <c r="J279" s="42"/>
      <c r="K279" s="42"/>
      <c r="L279" s="46"/>
      <c r="M279" s="222"/>
      <c r="N279" s="223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19" t="s">
        <v>124</v>
      </c>
      <c r="AU279" s="19" t="s">
        <v>83</v>
      </c>
    </row>
    <row r="280" s="2" customFormat="1" ht="16.5" customHeight="1">
      <c r="A280" s="40"/>
      <c r="B280" s="41"/>
      <c r="C280" s="248" t="s">
        <v>357</v>
      </c>
      <c r="D280" s="248" t="s">
        <v>191</v>
      </c>
      <c r="E280" s="249" t="s">
        <v>631</v>
      </c>
      <c r="F280" s="250" t="s">
        <v>632</v>
      </c>
      <c r="G280" s="251" t="s">
        <v>583</v>
      </c>
      <c r="H280" s="252">
        <v>118.224</v>
      </c>
      <c r="I280" s="253"/>
      <c r="J280" s="254">
        <f>ROUND(I280*H280,2)</f>
        <v>0</v>
      </c>
      <c r="K280" s="250" t="s">
        <v>120</v>
      </c>
      <c r="L280" s="255"/>
      <c r="M280" s="256" t="s">
        <v>19</v>
      </c>
      <c r="N280" s="257" t="s">
        <v>44</v>
      </c>
      <c r="O280" s="86"/>
      <c r="P280" s="215">
        <f>O280*H280</f>
        <v>0</v>
      </c>
      <c r="Q280" s="215">
        <v>0.001</v>
      </c>
      <c r="R280" s="215">
        <f>Q280*H280</f>
        <v>0.11822400000000001</v>
      </c>
      <c r="S280" s="215">
        <v>0</v>
      </c>
      <c r="T280" s="216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17" t="s">
        <v>155</v>
      </c>
      <c r="AT280" s="217" t="s">
        <v>191</v>
      </c>
      <c r="AU280" s="217" t="s">
        <v>83</v>
      </c>
      <c r="AY280" s="19" t="s">
        <v>114</v>
      </c>
      <c r="BE280" s="218">
        <f>IF(N280="základní",J280,0)</f>
        <v>0</v>
      </c>
      <c r="BF280" s="218">
        <f>IF(N280="snížená",J280,0)</f>
        <v>0</v>
      </c>
      <c r="BG280" s="218">
        <f>IF(N280="zákl. přenesená",J280,0)</f>
        <v>0</v>
      </c>
      <c r="BH280" s="218">
        <f>IF(N280="sníž. přenesená",J280,0)</f>
        <v>0</v>
      </c>
      <c r="BI280" s="218">
        <f>IF(N280="nulová",J280,0)</f>
        <v>0</v>
      </c>
      <c r="BJ280" s="19" t="s">
        <v>81</v>
      </c>
      <c r="BK280" s="218">
        <f>ROUND(I280*H280,2)</f>
        <v>0</v>
      </c>
      <c r="BL280" s="19" t="s">
        <v>121</v>
      </c>
      <c r="BM280" s="217" t="s">
        <v>633</v>
      </c>
    </row>
    <row r="281" s="2" customFormat="1">
      <c r="A281" s="40"/>
      <c r="B281" s="41"/>
      <c r="C281" s="42"/>
      <c r="D281" s="219" t="s">
        <v>123</v>
      </c>
      <c r="E281" s="42"/>
      <c r="F281" s="220" t="s">
        <v>632</v>
      </c>
      <c r="G281" s="42"/>
      <c r="H281" s="42"/>
      <c r="I281" s="221"/>
      <c r="J281" s="42"/>
      <c r="K281" s="42"/>
      <c r="L281" s="46"/>
      <c r="M281" s="222"/>
      <c r="N281" s="223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123</v>
      </c>
      <c r="AU281" s="19" t="s">
        <v>83</v>
      </c>
    </row>
    <row r="282" s="13" customFormat="1">
      <c r="A282" s="13"/>
      <c r="B282" s="226"/>
      <c r="C282" s="227"/>
      <c r="D282" s="219" t="s">
        <v>160</v>
      </c>
      <c r="E282" s="228" t="s">
        <v>19</v>
      </c>
      <c r="F282" s="229" t="s">
        <v>634</v>
      </c>
      <c r="G282" s="227"/>
      <c r="H282" s="230">
        <v>118.224</v>
      </c>
      <c r="I282" s="231"/>
      <c r="J282" s="227"/>
      <c r="K282" s="227"/>
      <c r="L282" s="232"/>
      <c r="M282" s="233"/>
      <c r="N282" s="234"/>
      <c r="O282" s="234"/>
      <c r="P282" s="234"/>
      <c r="Q282" s="234"/>
      <c r="R282" s="234"/>
      <c r="S282" s="234"/>
      <c r="T282" s="235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6" t="s">
        <v>160</v>
      </c>
      <c r="AU282" s="236" t="s">
        <v>83</v>
      </c>
      <c r="AV282" s="13" t="s">
        <v>83</v>
      </c>
      <c r="AW282" s="13" t="s">
        <v>32</v>
      </c>
      <c r="AX282" s="13" t="s">
        <v>73</v>
      </c>
      <c r="AY282" s="236" t="s">
        <v>114</v>
      </c>
    </row>
    <row r="283" s="14" customFormat="1">
      <c r="A283" s="14"/>
      <c r="B283" s="237"/>
      <c r="C283" s="238"/>
      <c r="D283" s="219" t="s">
        <v>160</v>
      </c>
      <c r="E283" s="239" t="s">
        <v>19</v>
      </c>
      <c r="F283" s="240" t="s">
        <v>162</v>
      </c>
      <c r="G283" s="238"/>
      <c r="H283" s="241">
        <v>118.224</v>
      </c>
      <c r="I283" s="242"/>
      <c r="J283" s="238"/>
      <c r="K283" s="238"/>
      <c r="L283" s="243"/>
      <c r="M283" s="244"/>
      <c r="N283" s="245"/>
      <c r="O283" s="245"/>
      <c r="P283" s="245"/>
      <c r="Q283" s="245"/>
      <c r="R283" s="245"/>
      <c r="S283" s="245"/>
      <c r="T283" s="246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47" t="s">
        <v>160</v>
      </c>
      <c r="AU283" s="247" t="s">
        <v>83</v>
      </c>
      <c r="AV283" s="14" t="s">
        <v>121</v>
      </c>
      <c r="AW283" s="14" t="s">
        <v>32</v>
      </c>
      <c r="AX283" s="14" t="s">
        <v>81</v>
      </c>
      <c r="AY283" s="247" t="s">
        <v>114</v>
      </c>
    </row>
    <row r="284" s="12" customFormat="1" ht="22.8" customHeight="1">
      <c r="A284" s="12"/>
      <c r="B284" s="190"/>
      <c r="C284" s="191"/>
      <c r="D284" s="192" t="s">
        <v>72</v>
      </c>
      <c r="E284" s="204" t="s">
        <v>635</v>
      </c>
      <c r="F284" s="204" t="s">
        <v>636</v>
      </c>
      <c r="G284" s="191"/>
      <c r="H284" s="191"/>
      <c r="I284" s="194"/>
      <c r="J284" s="205">
        <f>BK284</f>
        <v>0</v>
      </c>
      <c r="K284" s="191"/>
      <c r="L284" s="196"/>
      <c r="M284" s="197"/>
      <c r="N284" s="198"/>
      <c r="O284" s="198"/>
      <c r="P284" s="199">
        <f>SUM(P285:P346)</f>
        <v>0</v>
      </c>
      <c r="Q284" s="198"/>
      <c r="R284" s="199">
        <f>SUM(R285:R346)</f>
        <v>4506.0117611999995</v>
      </c>
      <c r="S284" s="198"/>
      <c r="T284" s="200">
        <f>SUM(T285:T346)</f>
        <v>0</v>
      </c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R284" s="201" t="s">
        <v>81</v>
      </c>
      <c r="AT284" s="202" t="s">
        <v>72</v>
      </c>
      <c r="AU284" s="202" t="s">
        <v>81</v>
      </c>
      <c r="AY284" s="201" t="s">
        <v>114</v>
      </c>
      <c r="BK284" s="203">
        <f>SUM(BK285:BK346)</f>
        <v>0</v>
      </c>
    </row>
    <row r="285" s="2" customFormat="1" ht="44.25" customHeight="1">
      <c r="A285" s="40"/>
      <c r="B285" s="41"/>
      <c r="C285" s="206" t="s">
        <v>363</v>
      </c>
      <c r="D285" s="206" t="s">
        <v>116</v>
      </c>
      <c r="E285" s="207" t="s">
        <v>637</v>
      </c>
      <c r="F285" s="208" t="s">
        <v>638</v>
      </c>
      <c r="G285" s="209" t="s">
        <v>237</v>
      </c>
      <c r="H285" s="210">
        <v>24.625</v>
      </c>
      <c r="I285" s="211"/>
      <c r="J285" s="212">
        <f>ROUND(I285*H285,2)</f>
        <v>0</v>
      </c>
      <c r="K285" s="208" t="s">
        <v>120</v>
      </c>
      <c r="L285" s="46"/>
      <c r="M285" s="213" t="s">
        <v>19</v>
      </c>
      <c r="N285" s="214" t="s">
        <v>44</v>
      </c>
      <c r="O285" s="86"/>
      <c r="P285" s="215">
        <f>O285*H285</f>
        <v>0</v>
      </c>
      <c r="Q285" s="215">
        <v>0</v>
      </c>
      <c r="R285" s="215">
        <f>Q285*H285</f>
        <v>0</v>
      </c>
      <c r="S285" s="215">
        <v>0</v>
      </c>
      <c r="T285" s="216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17" t="s">
        <v>121</v>
      </c>
      <c r="AT285" s="217" t="s">
        <v>116</v>
      </c>
      <c r="AU285" s="217" t="s">
        <v>83</v>
      </c>
      <c r="AY285" s="19" t="s">
        <v>114</v>
      </c>
      <c r="BE285" s="218">
        <f>IF(N285="základní",J285,0)</f>
        <v>0</v>
      </c>
      <c r="BF285" s="218">
        <f>IF(N285="snížená",J285,0)</f>
        <v>0</v>
      </c>
      <c r="BG285" s="218">
        <f>IF(N285="zákl. přenesená",J285,0)</f>
        <v>0</v>
      </c>
      <c r="BH285" s="218">
        <f>IF(N285="sníž. přenesená",J285,0)</f>
        <v>0</v>
      </c>
      <c r="BI285" s="218">
        <f>IF(N285="nulová",J285,0)</f>
        <v>0</v>
      </c>
      <c r="BJ285" s="19" t="s">
        <v>81</v>
      </c>
      <c r="BK285" s="218">
        <f>ROUND(I285*H285,2)</f>
        <v>0</v>
      </c>
      <c r="BL285" s="19" t="s">
        <v>121</v>
      </c>
      <c r="BM285" s="217" t="s">
        <v>639</v>
      </c>
    </row>
    <row r="286" s="2" customFormat="1">
      <c r="A286" s="40"/>
      <c r="B286" s="41"/>
      <c r="C286" s="42"/>
      <c r="D286" s="219" t="s">
        <v>123</v>
      </c>
      <c r="E286" s="42"/>
      <c r="F286" s="220" t="s">
        <v>638</v>
      </c>
      <c r="G286" s="42"/>
      <c r="H286" s="42"/>
      <c r="I286" s="221"/>
      <c r="J286" s="42"/>
      <c r="K286" s="42"/>
      <c r="L286" s="46"/>
      <c r="M286" s="222"/>
      <c r="N286" s="223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9" t="s">
        <v>123</v>
      </c>
      <c r="AU286" s="19" t="s">
        <v>83</v>
      </c>
    </row>
    <row r="287" s="2" customFormat="1">
      <c r="A287" s="40"/>
      <c r="B287" s="41"/>
      <c r="C287" s="42"/>
      <c r="D287" s="224" t="s">
        <v>124</v>
      </c>
      <c r="E287" s="42"/>
      <c r="F287" s="225" t="s">
        <v>640</v>
      </c>
      <c r="G287" s="42"/>
      <c r="H287" s="42"/>
      <c r="I287" s="221"/>
      <c r="J287" s="42"/>
      <c r="K287" s="42"/>
      <c r="L287" s="46"/>
      <c r="M287" s="222"/>
      <c r="N287" s="223"/>
      <c r="O287" s="86"/>
      <c r="P287" s="86"/>
      <c r="Q287" s="86"/>
      <c r="R287" s="86"/>
      <c r="S287" s="86"/>
      <c r="T287" s="87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T287" s="19" t="s">
        <v>124</v>
      </c>
      <c r="AU287" s="19" t="s">
        <v>83</v>
      </c>
    </row>
    <row r="288" s="13" customFormat="1">
      <c r="A288" s="13"/>
      <c r="B288" s="226"/>
      <c r="C288" s="227"/>
      <c r="D288" s="219" t="s">
        <v>160</v>
      </c>
      <c r="E288" s="228" t="s">
        <v>19</v>
      </c>
      <c r="F288" s="229" t="s">
        <v>641</v>
      </c>
      <c r="G288" s="227"/>
      <c r="H288" s="230">
        <v>10.85</v>
      </c>
      <c r="I288" s="231"/>
      <c r="J288" s="227"/>
      <c r="K288" s="227"/>
      <c r="L288" s="232"/>
      <c r="M288" s="233"/>
      <c r="N288" s="234"/>
      <c r="O288" s="234"/>
      <c r="P288" s="234"/>
      <c r="Q288" s="234"/>
      <c r="R288" s="234"/>
      <c r="S288" s="234"/>
      <c r="T288" s="235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6" t="s">
        <v>160</v>
      </c>
      <c r="AU288" s="236" t="s">
        <v>83</v>
      </c>
      <c r="AV288" s="13" t="s">
        <v>83</v>
      </c>
      <c r="AW288" s="13" t="s">
        <v>32</v>
      </c>
      <c r="AX288" s="13" t="s">
        <v>73</v>
      </c>
      <c r="AY288" s="236" t="s">
        <v>114</v>
      </c>
    </row>
    <row r="289" s="13" customFormat="1">
      <c r="A289" s="13"/>
      <c r="B289" s="226"/>
      <c r="C289" s="227"/>
      <c r="D289" s="219" t="s">
        <v>160</v>
      </c>
      <c r="E289" s="228" t="s">
        <v>19</v>
      </c>
      <c r="F289" s="229" t="s">
        <v>642</v>
      </c>
      <c r="G289" s="227"/>
      <c r="H289" s="230">
        <v>13.775</v>
      </c>
      <c r="I289" s="231"/>
      <c r="J289" s="227"/>
      <c r="K289" s="227"/>
      <c r="L289" s="232"/>
      <c r="M289" s="233"/>
      <c r="N289" s="234"/>
      <c r="O289" s="234"/>
      <c r="P289" s="234"/>
      <c r="Q289" s="234"/>
      <c r="R289" s="234"/>
      <c r="S289" s="234"/>
      <c r="T289" s="235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6" t="s">
        <v>160</v>
      </c>
      <c r="AU289" s="236" t="s">
        <v>83</v>
      </c>
      <c r="AV289" s="13" t="s">
        <v>83</v>
      </c>
      <c r="AW289" s="13" t="s">
        <v>32</v>
      </c>
      <c r="AX289" s="13" t="s">
        <v>73</v>
      </c>
      <c r="AY289" s="236" t="s">
        <v>114</v>
      </c>
    </row>
    <row r="290" s="14" customFormat="1">
      <c r="A290" s="14"/>
      <c r="B290" s="237"/>
      <c r="C290" s="238"/>
      <c r="D290" s="219" t="s">
        <v>160</v>
      </c>
      <c r="E290" s="239" t="s">
        <v>19</v>
      </c>
      <c r="F290" s="240" t="s">
        <v>162</v>
      </c>
      <c r="G290" s="238"/>
      <c r="H290" s="241">
        <v>24.625</v>
      </c>
      <c r="I290" s="242"/>
      <c r="J290" s="238"/>
      <c r="K290" s="238"/>
      <c r="L290" s="243"/>
      <c r="M290" s="244"/>
      <c r="N290" s="245"/>
      <c r="O290" s="245"/>
      <c r="P290" s="245"/>
      <c r="Q290" s="245"/>
      <c r="R290" s="245"/>
      <c r="S290" s="245"/>
      <c r="T290" s="246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47" t="s">
        <v>160</v>
      </c>
      <c r="AU290" s="247" t="s">
        <v>83</v>
      </c>
      <c r="AV290" s="14" t="s">
        <v>121</v>
      </c>
      <c r="AW290" s="14" t="s">
        <v>32</v>
      </c>
      <c r="AX290" s="14" t="s">
        <v>81</v>
      </c>
      <c r="AY290" s="247" t="s">
        <v>114</v>
      </c>
    </row>
    <row r="291" s="2" customFormat="1" ht="16.5" customHeight="1">
      <c r="A291" s="40"/>
      <c r="B291" s="41"/>
      <c r="C291" s="206" t="s">
        <v>369</v>
      </c>
      <c r="D291" s="206" t="s">
        <v>116</v>
      </c>
      <c r="E291" s="207" t="s">
        <v>643</v>
      </c>
      <c r="F291" s="208" t="s">
        <v>644</v>
      </c>
      <c r="G291" s="209" t="s">
        <v>257</v>
      </c>
      <c r="H291" s="210">
        <v>1085</v>
      </c>
      <c r="I291" s="211"/>
      <c r="J291" s="212">
        <f>ROUND(I291*H291,2)</f>
        <v>0</v>
      </c>
      <c r="K291" s="208" t="s">
        <v>19</v>
      </c>
      <c r="L291" s="46"/>
      <c r="M291" s="213" t="s">
        <v>19</v>
      </c>
      <c r="N291" s="214" t="s">
        <v>44</v>
      </c>
      <c r="O291" s="86"/>
      <c r="P291" s="215">
        <f>O291*H291</f>
        <v>0</v>
      </c>
      <c r="Q291" s="215">
        <v>3.0000000000000001E-05</v>
      </c>
      <c r="R291" s="215">
        <f>Q291*H291</f>
        <v>0.032550000000000003</v>
      </c>
      <c r="S291" s="215">
        <v>0</v>
      </c>
      <c r="T291" s="216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17" t="s">
        <v>121</v>
      </c>
      <c r="AT291" s="217" t="s">
        <v>116</v>
      </c>
      <c r="AU291" s="217" t="s">
        <v>83</v>
      </c>
      <c r="AY291" s="19" t="s">
        <v>114</v>
      </c>
      <c r="BE291" s="218">
        <f>IF(N291="základní",J291,0)</f>
        <v>0</v>
      </c>
      <c r="BF291" s="218">
        <f>IF(N291="snížená",J291,0)</f>
        <v>0</v>
      </c>
      <c r="BG291" s="218">
        <f>IF(N291="zákl. přenesená",J291,0)</f>
        <v>0</v>
      </c>
      <c r="BH291" s="218">
        <f>IF(N291="sníž. přenesená",J291,0)</f>
        <v>0</v>
      </c>
      <c r="BI291" s="218">
        <f>IF(N291="nulová",J291,0)</f>
        <v>0</v>
      </c>
      <c r="BJ291" s="19" t="s">
        <v>81</v>
      </c>
      <c r="BK291" s="218">
        <f>ROUND(I291*H291,2)</f>
        <v>0</v>
      </c>
      <c r="BL291" s="19" t="s">
        <v>121</v>
      </c>
      <c r="BM291" s="217" t="s">
        <v>645</v>
      </c>
    </row>
    <row r="292" s="2" customFormat="1">
      <c r="A292" s="40"/>
      <c r="B292" s="41"/>
      <c r="C292" s="42"/>
      <c r="D292" s="219" t="s">
        <v>123</v>
      </c>
      <c r="E292" s="42"/>
      <c r="F292" s="220" t="s">
        <v>644</v>
      </c>
      <c r="G292" s="42"/>
      <c r="H292" s="42"/>
      <c r="I292" s="221"/>
      <c r="J292" s="42"/>
      <c r="K292" s="42"/>
      <c r="L292" s="46"/>
      <c r="M292" s="222"/>
      <c r="N292" s="223"/>
      <c r="O292" s="86"/>
      <c r="P292" s="86"/>
      <c r="Q292" s="86"/>
      <c r="R292" s="86"/>
      <c r="S292" s="86"/>
      <c r="T292" s="87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T292" s="19" t="s">
        <v>123</v>
      </c>
      <c r="AU292" s="19" t="s">
        <v>83</v>
      </c>
    </row>
    <row r="293" s="15" customFormat="1">
      <c r="A293" s="15"/>
      <c r="B293" s="259"/>
      <c r="C293" s="260"/>
      <c r="D293" s="219" t="s">
        <v>160</v>
      </c>
      <c r="E293" s="261" t="s">
        <v>19</v>
      </c>
      <c r="F293" s="262" t="s">
        <v>646</v>
      </c>
      <c r="G293" s="260"/>
      <c r="H293" s="261" t="s">
        <v>19</v>
      </c>
      <c r="I293" s="263"/>
      <c r="J293" s="260"/>
      <c r="K293" s="260"/>
      <c r="L293" s="264"/>
      <c r="M293" s="265"/>
      <c r="N293" s="266"/>
      <c r="O293" s="266"/>
      <c r="P293" s="266"/>
      <c r="Q293" s="266"/>
      <c r="R293" s="266"/>
      <c r="S293" s="266"/>
      <c r="T293" s="267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T293" s="268" t="s">
        <v>160</v>
      </c>
      <c r="AU293" s="268" t="s">
        <v>83</v>
      </c>
      <c r="AV293" s="15" t="s">
        <v>81</v>
      </c>
      <c r="AW293" s="15" t="s">
        <v>32</v>
      </c>
      <c r="AX293" s="15" t="s">
        <v>73</v>
      </c>
      <c r="AY293" s="268" t="s">
        <v>114</v>
      </c>
    </row>
    <row r="294" s="13" customFormat="1">
      <c r="A294" s="13"/>
      <c r="B294" s="226"/>
      <c r="C294" s="227"/>
      <c r="D294" s="219" t="s">
        <v>160</v>
      </c>
      <c r="E294" s="228" t="s">
        <v>19</v>
      </c>
      <c r="F294" s="229" t="s">
        <v>647</v>
      </c>
      <c r="G294" s="227"/>
      <c r="H294" s="230">
        <v>830</v>
      </c>
      <c r="I294" s="231"/>
      <c r="J294" s="227"/>
      <c r="K294" s="227"/>
      <c r="L294" s="232"/>
      <c r="M294" s="233"/>
      <c r="N294" s="234"/>
      <c r="O294" s="234"/>
      <c r="P294" s="234"/>
      <c r="Q294" s="234"/>
      <c r="R294" s="234"/>
      <c r="S294" s="234"/>
      <c r="T294" s="235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6" t="s">
        <v>160</v>
      </c>
      <c r="AU294" s="236" t="s">
        <v>83</v>
      </c>
      <c r="AV294" s="13" t="s">
        <v>83</v>
      </c>
      <c r="AW294" s="13" t="s">
        <v>32</v>
      </c>
      <c r="AX294" s="13" t="s">
        <v>73</v>
      </c>
      <c r="AY294" s="236" t="s">
        <v>114</v>
      </c>
    </row>
    <row r="295" s="15" customFormat="1">
      <c r="A295" s="15"/>
      <c r="B295" s="259"/>
      <c r="C295" s="260"/>
      <c r="D295" s="219" t="s">
        <v>160</v>
      </c>
      <c r="E295" s="261" t="s">
        <v>19</v>
      </c>
      <c r="F295" s="262" t="s">
        <v>648</v>
      </c>
      <c r="G295" s="260"/>
      <c r="H295" s="261" t="s">
        <v>19</v>
      </c>
      <c r="I295" s="263"/>
      <c r="J295" s="260"/>
      <c r="K295" s="260"/>
      <c r="L295" s="264"/>
      <c r="M295" s="265"/>
      <c r="N295" s="266"/>
      <c r="O295" s="266"/>
      <c r="P295" s="266"/>
      <c r="Q295" s="266"/>
      <c r="R295" s="266"/>
      <c r="S295" s="266"/>
      <c r="T295" s="267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68" t="s">
        <v>160</v>
      </c>
      <c r="AU295" s="268" t="s">
        <v>83</v>
      </c>
      <c r="AV295" s="15" t="s">
        <v>81</v>
      </c>
      <c r="AW295" s="15" t="s">
        <v>32</v>
      </c>
      <c r="AX295" s="15" t="s">
        <v>73</v>
      </c>
      <c r="AY295" s="268" t="s">
        <v>114</v>
      </c>
    </row>
    <row r="296" s="13" customFormat="1">
      <c r="A296" s="13"/>
      <c r="B296" s="226"/>
      <c r="C296" s="227"/>
      <c r="D296" s="219" t="s">
        <v>160</v>
      </c>
      <c r="E296" s="228" t="s">
        <v>19</v>
      </c>
      <c r="F296" s="229" t="s">
        <v>649</v>
      </c>
      <c r="G296" s="227"/>
      <c r="H296" s="230">
        <v>83</v>
      </c>
      <c r="I296" s="231"/>
      <c r="J296" s="227"/>
      <c r="K296" s="227"/>
      <c r="L296" s="232"/>
      <c r="M296" s="233"/>
      <c r="N296" s="234"/>
      <c r="O296" s="234"/>
      <c r="P296" s="234"/>
      <c r="Q296" s="234"/>
      <c r="R296" s="234"/>
      <c r="S296" s="234"/>
      <c r="T296" s="235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6" t="s">
        <v>160</v>
      </c>
      <c r="AU296" s="236" t="s">
        <v>83</v>
      </c>
      <c r="AV296" s="13" t="s">
        <v>83</v>
      </c>
      <c r="AW296" s="13" t="s">
        <v>32</v>
      </c>
      <c r="AX296" s="13" t="s">
        <v>73</v>
      </c>
      <c r="AY296" s="236" t="s">
        <v>114</v>
      </c>
    </row>
    <row r="297" s="15" customFormat="1">
      <c r="A297" s="15"/>
      <c r="B297" s="259"/>
      <c r="C297" s="260"/>
      <c r="D297" s="219" t="s">
        <v>160</v>
      </c>
      <c r="E297" s="261" t="s">
        <v>19</v>
      </c>
      <c r="F297" s="262" t="s">
        <v>650</v>
      </c>
      <c r="G297" s="260"/>
      <c r="H297" s="261" t="s">
        <v>19</v>
      </c>
      <c r="I297" s="263"/>
      <c r="J297" s="260"/>
      <c r="K297" s="260"/>
      <c r="L297" s="264"/>
      <c r="M297" s="265"/>
      <c r="N297" s="266"/>
      <c r="O297" s="266"/>
      <c r="P297" s="266"/>
      <c r="Q297" s="266"/>
      <c r="R297" s="266"/>
      <c r="S297" s="266"/>
      <c r="T297" s="267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T297" s="268" t="s">
        <v>160</v>
      </c>
      <c r="AU297" s="268" t="s">
        <v>83</v>
      </c>
      <c r="AV297" s="15" t="s">
        <v>81</v>
      </c>
      <c r="AW297" s="15" t="s">
        <v>32</v>
      </c>
      <c r="AX297" s="15" t="s">
        <v>73</v>
      </c>
      <c r="AY297" s="268" t="s">
        <v>114</v>
      </c>
    </row>
    <row r="298" s="13" customFormat="1">
      <c r="A298" s="13"/>
      <c r="B298" s="226"/>
      <c r="C298" s="227"/>
      <c r="D298" s="219" t="s">
        <v>160</v>
      </c>
      <c r="E298" s="228" t="s">
        <v>19</v>
      </c>
      <c r="F298" s="229" t="s">
        <v>248</v>
      </c>
      <c r="G298" s="227"/>
      <c r="H298" s="230">
        <v>24</v>
      </c>
      <c r="I298" s="231"/>
      <c r="J298" s="227"/>
      <c r="K298" s="227"/>
      <c r="L298" s="232"/>
      <c r="M298" s="233"/>
      <c r="N298" s="234"/>
      <c r="O298" s="234"/>
      <c r="P298" s="234"/>
      <c r="Q298" s="234"/>
      <c r="R298" s="234"/>
      <c r="S298" s="234"/>
      <c r="T298" s="235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6" t="s">
        <v>160</v>
      </c>
      <c r="AU298" s="236" t="s">
        <v>83</v>
      </c>
      <c r="AV298" s="13" t="s">
        <v>83</v>
      </c>
      <c r="AW298" s="13" t="s">
        <v>32</v>
      </c>
      <c r="AX298" s="13" t="s">
        <v>73</v>
      </c>
      <c r="AY298" s="236" t="s">
        <v>114</v>
      </c>
    </row>
    <row r="299" s="15" customFormat="1">
      <c r="A299" s="15"/>
      <c r="B299" s="259"/>
      <c r="C299" s="260"/>
      <c r="D299" s="219" t="s">
        <v>160</v>
      </c>
      <c r="E299" s="261" t="s">
        <v>19</v>
      </c>
      <c r="F299" s="262" t="s">
        <v>651</v>
      </c>
      <c r="G299" s="260"/>
      <c r="H299" s="261" t="s">
        <v>19</v>
      </c>
      <c r="I299" s="263"/>
      <c r="J299" s="260"/>
      <c r="K299" s="260"/>
      <c r="L299" s="264"/>
      <c r="M299" s="265"/>
      <c r="N299" s="266"/>
      <c r="O299" s="266"/>
      <c r="P299" s="266"/>
      <c r="Q299" s="266"/>
      <c r="R299" s="266"/>
      <c r="S299" s="266"/>
      <c r="T299" s="267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T299" s="268" t="s">
        <v>160</v>
      </c>
      <c r="AU299" s="268" t="s">
        <v>83</v>
      </c>
      <c r="AV299" s="15" t="s">
        <v>81</v>
      </c>
      <c r="AW299" s="15" t="s">
        <v>32</v>
      </c>
      <c r="AX299" s="15" t="s">
        <v>73</v>
      </c>
      <c r="AY299" s="268" t="s">
        <v>114</v>
      </c>
    </row>
    <row r="300" s="13" customFormat="1">
      <c r="A300" s="13"/>
      <c r="B300" s="226"/>
      <c r="C300" s="227"/>
      <c r="D300" s="219" t="s">
        <v>160</v>
      </c>
      <c r="E300" s="228" t="s">
        <v>19</v>
      </c>
      <c r="F300" s="229" t="s">
        <v>652</v>
      </c>
      <c r="G300" s="227"/>
      <c r="H300" s="230">
        <v>148</v>
      </c>
      <c r="I300" s="231"/>
      <c r="J300" s="227"/>
      <c r="K300" s="227"/>
      <c r="L300" s="232"/>
      <c r="M300" s="233"/>
      <c r="N300" s="234"/>
      <c r="O300" s="234"/>
      <c r="P300" s="234"/>
      <c r="Q300" s="234"/>
      <c r="R300" s="234"/>
      <c r="S300" s="234"/>
      <c r="T300" s="235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6" t="s">
        <v>160</v>
      </c>
      <c r="AU300" s="236" t="s">
        <v>83</v>
      </c>
      <c r="AV300" s="13" t="s">
        <v>83</v>
      </c>
      <c r="AW300" s="13" t="s">
        <v>32</v>
      </c>
      <c r="AX300" s="13" t="s">
        <v>73</v>
      </c>
      <c r="AY300" s="236" t="s">
        <v>114</v>
      </c>
    </row>
    <row r="301" s="14" customFormat="1">
      <c r="A301" s="14"/>
      <c r="B301" s="237"/>
      <c r="C301" s="238"/>
      <c r="D301" s="219" t="s">
        <v>160</v>
      </c>
      <c r="E301" s="239" t="s">
        <v>19</v>
      </c>
      <c r="F301" s="240" t="s">
        <v>162</v>
      </c>
      <c r="G301" s="238"/>
      <c r="H301" s="241">
        <v>1085</v>
      </c>
      <c r="I301" s="242"/>
      <c r="J301" s="238"/>
      <c r="K301" s="238"/>
      <c r="L301" s="243"/>
      <c r="M301" s="244"/>
      <c r="N301" s="245"/>
      <c r="O301" s="245"/>
      <c r="P301" s="245"/>
      <c r="Q301" s="245"/>
      <c r="R301" s="245"/>
      <c r="S301" s="245"/>
      <c r="T301" s="246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47" t="s">
        <v>160</v>
      </c>
      <c r="AU301" s="247" t="s">
        <v>83</v>
      </c>
      <c r="AV301" s="14" t="s">
        <v>121</v>
      </c>
      <c r="AW301" s="14" t="s">
        <v>32</v>
      </c>
      <c r="AX301" s="14" t="s">
        <v>81</v>
      </c>
      <c r="AY301" s="247" t="s">
        <v>114</v>
      </c>
    </row>
    <row r="302" s="2" customFormat="1" ht="21.75" customHeight="1">
      <c r="A302" s="40"/>
      <c r="B302" s="41"/>
      <c r="C302" s="248" t="s">
        <v>375</v>
      </c>
      <c r="D302" s="248" t="s">
        <v>191</v>
      </c>
      <c r="E302" s="249" t="s">
        <v>653</v>
      </c>
      <c r="F302" s="250" t="s">
        <v>654</v>
      </c>
      <c r="G302" s="251" t="s">
        <v>257</v>
      </c>
      <c r="H302" s="252">
        <v>1085</v>
      </c>
      <c r="I302" s="253"/>
      <c r="J302" s="254">
        <f>ROUND(I302*H302,2)</f>
        <v>0</v>
      </c>
      <c r="K302" s="250" t="s">
        <v>120</v>
      </c>
      <c r="L302" s="255"/>
      <c r="M302" s="256" t="s">
        <v>19</v>
      </c>
      <c r="N302" s="257" t="s">
        <v>44</v>
      </c>
      <c r="O302" s="86"/>
      <c r="P302" s="215">
        <f>O302*H302</f>
        <v>0</v>
      </c>
      <c r="Q302" s="215">
        <v>1</v>
      </c>
      <c r="R302" s="215">
        <f>Q302*H302</f>
        <v>1085</v>
      </c>
      <c r="S302" s="215">
        <v>0</v>
      </c>
      <c r="T302" s="216">
        <f>S302*H302</f>
        <v>0</v>
      </c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R302" s="217" t="s">
        <v>155</v>
      </c>
      <c r="AT302" s="217" t="s">
        <v>191</v>
      </c>
      <c r="AU302" s="217" t="s">
        <v>83</v>
      </c>
      <c r="AY302" s="19" t="s">
        <v>114</v>
      </c>
      <c r="BE302" s="218">
        <f>IF(N302="základní",J302,0)</f>
        <v>0</v>
      </c>
      <c r="BF302" s="218">
        <f>IF(N302="snížená",J302,0)</f>
        <v>0</v>
      </c>
      <c r="BG302" s="218">
        <f>IF(N302="zákl. přenesená",J302,0)</f>
        <v>0</v>
      </c>
      <c r="BH302" s="218">
        <f>IF(N302="sníž. přenesená",J302,0)</f>
        <v>0</v>
      </c>
      <c r="BI302" s="218">
        <f>IF(N302="nulová",J302,0)</f>
        <v>0</v>
      </c>
      <c r="BJ302" s="19" t="s">
        <v>81</v>
      </c>
      <c r="BK302" s="218">
        <f>ROUND(I302*H302,2)</f>
        <v>0</v>
      </c>
      <c r="BL302" s="19" t="s">
        <v>121</v>
      </c>
      <c r="BM302" s="217" t="s">
        <v>655</v>
      </c>
    </row>
    <row r="303" s="2" customFormat="1">
      <c r="A303" s="40"/>
      <c r="B303" s="41"/>
      <c r="C303" s="42"/>
      <c r="D303" s="219" t="s">
        <v>123</v>
      </c>
      <c r="E303" s="42"/>
      <c r="F303" s="220" t="s">
        <v>654</v>
      </c>
      <c r="G303" s="42"/>
      <c r="H303" s="42"/>
      <c r="I303" s="221"/>
      <c r="J303" s="42"/>
      <c r="K303" s="42"/>
      <c r="L303" s="46"/>
      <c r="M303" s="222"/>
      <c r="N303" s="223"/>
      <c r="O303" s="86"/>
      <c r="P303" s="86"/>
      <c r="Q303" s="86"/>
      <c r="R303" s="86"/>
      <c r="S303" s="86"/>
      <c r="T303" s="87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T303" s="19" t="s">
        <v>123</v>
      </c>
      <c r="AU303" s="19" t="s">
        <v>83</v>
      </c>
    </row>
    <row r="304" s="15" customFormat="1">
      <c r="A304" s="15"/>
      <c r="B304" s="259"/>
      <c r="C304" s="260"/>
      <c r="D304" s="219" t="s">
        <v>160</v>
      </c>
      <c r="E304" s="261" t="s">
        <v>19</v>
      </c>
      <c r="F304" s="262" t="s">
        <v>646</v>
      </c>
      <c r="G304" s="260"/>
      <c r="H304" s="261" t="s">
        <v>19</v>
      </c>
      <c r="I304" s="263"/>
      <c r="J304" s="260"/>
      <c r="K304" s="260"/>
      <c r="L304" s="264"/>
      <c r="M304" s="265"/>
      <c r="N304" s="266"/>
      <c r="O304" s="266"/>
      <c r="P304" s="266"/>
      <c r="Q304" s="266"/>
      <c r="R304" s="266"/>
      <c r="S304" s="266"/>
      <c r="T304" s="267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T304" s="268" t="s">
        <v>160</v>
      </c>
      <c r="AU304" s="268" t="s">
        <v>83</v>
      </c>
      <c r="AV304" s="15" t="s">
        <v>81</v>
      </c>
      <c r="AW304" s="15" t="s">
        <v>32</v>
      </c>
      <c r="AX304" s="15" t="s">
        <v>73</v>
      </c>
      <c r="AY304" s="268" t="s">
        <v>114</v>
      </c>
    </row>
    <row r="305" s="13" customFormat="1">
      <c r="A305" s="13"/>
      <c r="B305" s="226"/>
      <c r="C305" s="227"/>
      <c r="D305" s="219" t="s">
        <v>160</v>
      </c>
      <c r="E305" s="228" t="s">
        <v>19</v>
      </c>
      <c r="F305" s="229" t="s">
        <v>647</v>
      </c>
      <c r="G305" s="227"/>
      <c r="H305" s="230">
        <v>830</v>
      </c>
      <c r="I305" s="231"/>
      <c r="J305" s="227"/>
      <c r="K305" s="227"/>
      <c r="L305" s="232"/>
      <c r="M305" s="233"/>
      <c r="N305" s="234"/>
      <c r="O305" s="234"/>
      <c r="P305" s="234"/>
      <c r="Q305" s="234"/>
      <c r="R305" s="234"/>
      <c r="S305" s="234"/>
      <c r="T305" s="235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36" t="s">
        <v>160</v>
      </c>
      <c r="AU305" s="236" t="s">
        <v>83</v>
      </c>
      <c r="AV305" s="13" t="s">
        <v>83</v>
      </c>
      <c r="AW305" s="13" t="s">
        <v>32</v>
      </c>
      <c r="AX305" s="13" t="s">
        <v>73</v>
      </c>
      <c r="AY305" s="236" t="s">
        <v>114</v>
      </c>
    </row>
    <row r="306" s="15" customFormat="1">
      <c r="A306" s="15"/>
      <c r="B306" s="259"/>
      <c r="C306" s="260"/>
      <c r="D306" s="219" t="s">
        <v>160</v>
      </c>
      <c r="E306" s="261" t="s">
        <v>19</v>
      </c>
      <c r="F306" s="262" t="s">
        <v>648</v>
      </c>
      <c r="G306" s="260"/>
      <c r="H306" s="261" t="s">
        <v>19</v>
      </c>
      <c r="I306" s="263"/>
      <c r="J306" s="260"/>
      <c r="K306" s="260"/>
      <c r="L306" s="264"/>
      <c r="M306" s="265"/>
      <c r="N306" s="266"/>
      <c r="O306" s="266"/>
      <c r="P306" s="266"/>
      <c r="Q306" s="266"/>
      <c r="R306" s="266"/>
      <c r="S306" s="266"/>
      <c r="T306" s="267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68" t="s">
        <v>160</v>
      </c>
      <c r="AU306" s="268" t="s">
        <v>83</v>
      </c>
      <c r="AV306" s="15" t="s">
        <v>81</v>
      </c>
      <c r="AW306" s="15" t="s">
        <v>32</v>
      </c>
      <c r="AX306" s="15" t="s">
        <v>73</v>
      </c>
      <c r="AY306" s="268" t="s">
        <v>114</v>
      </c>
    </row>
    <row r="307" s="13" customFormat="1">
      <c r="A307" s="13"/>
      <c r="B307" s="226"/>
      <c r="C307" s="227"/>
      <c r="D307" s="219" t="s">
        <v>160</v>
      </c>
      <c r="E307" s="228" t="s">
        <v>19</v>
      </c>
      <c r="F307" s="229" t="s">
        <v>649</v>
      </c>
      <c r="G307" s="227"/>
      <c r="H307" s="230">
        <v>83</v>
      </c>
      <c r="I307" s="231"/>
      <c r="J307" s="227"/>
      <c r="K307" s="227"/>
      <c r="L307" s="232"/>
      <c r="M307" s="233"/>
      <c r="N307" s="234"/>
      <c r="O307" s="234"/>
      <c r="P307" s="234"/>
      <c r="Q307" s="234"/>
      <c r="R307" s="234"/>
      <c r="S307" s="234"/>
      <c r="T307" s="235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6" t="s">
        <v>160</v>
      </c>
      <c r="AU307" s="236" t="s">
        <v>83</v>
      </c>
      <c r="AV307" s="13" t="s">
        <v>83</v>
      </c>
      <c r="AW307" s="13" t="s">
        <v>32</v>
      </c>
      <c r="AX307" s="13" t="s">
        <v>73</v>
      </c>
      <c r="AY307" s="236" t="s">
        <v>114</v>
      </c>
    </row>
    <row r="308" s="15" customFormat="1">
      <c r="A308" s="15"/>
      <c r="B308" s="259"/>
      <c r="C308" s="260"/>
      <c r="D308" s="219" t="s">
        <v>160</v>
      </c>
      <c r="E308" s="261" t="s">
        <v>19</v>
      </c>
      <c r="F308" s="262" t="s">
        <v>650</v>
      </c>
      <c r="G308" s="260"/>
      <c r="H308" s="261" t="s">
        <v>19</v>
      </c>
      <c r="I308" s="263"/>
      <c r="J308" s="260"/>
      <c r="K308" s="260"/>
      <c r="L308" s="264"/>
      <c r="M308" s="265"/>
      <c r="N308" s="266"/>
      <c r="O308" s="266"/>
      <c r="P308" s="266"/>
      <c r="Q308" s="266"/>
      <c r="R308" s="266"/>
      <c r="S308" s="266"/>
      <c r="T308" s="267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T308" s="268" t="s">
        <v>160</v>
      </c>
      <c r="AU308" s="268" t="s">
        <v>83</v>
      </c>
      <c r="AV308" s="15" t="s">
        <v>81</v>
      </c>
      <c r="AW308" s="15" t="s">
        <v>32</v>
      </c>
      <c r="AX308" s="15" t="s">
        <v>73</v>
      </c>
      <c r="AY308" s="268" t="s">
        <v>114</v>
      </c>
    </row>
    <row r="309" s="13" customFormat="1">
      <c r="A309" s="13"/>
      <c r="B309" s="226"/>
      <c r="C309" s="227"/>
      <c r="D309" s="219" t="s">
        <v>160</v>
      </c>
      <c r="E309" s="228" t="s">
        <v>19</v>
      </c>
      <c r="F309" s="229" t="s">
        <v>248</v>
      </c>
      <c r="G309" s="227"/>
      <c r="H309" s="230">
        <v>24</v>
      </c>
      <c r="I309" s="231"/>
      <c r="J309" s="227"/>
      <c r="K309" s="227"/>
      <c r="L309" s="232"/>
      <c r="M309" s="233"/>
      <c r="N309" s="234"/>
      <c r="O309" s="234"/>
      <c r="P309" s="234"/>
      <c r="Q309" s="234"/>
      <c r="R309" s="234"/>
      <c r="S309" s="234"/>
      <c r="T309" s="235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6" t="s">
        <v>160</v>
      </c>
      <c r="AU309" s="236" t="s">
        <v>83</v>
      </c>
      <c r="AV309" s="13" t="s">
        <v>83</v>
      </c>
      <c r="AW309" s="13" t="s">
        <v>32</v>
      </c>
      <c r="AX309" s="13" t="s">
        <v>73</v>
      </c>
      <c r="AY309" s="236" t="s">
        <v>114</v>
      </c>
    </row>
    <row r="310" s="15" customFormat="1">
      <c r="A310" s="15"/>
      <c r="B310" s="259"/>
      <c r="C310" s="260"/>
      <c r="D310" s="219" t="s">
        <v>160</v>
      </c>
      <c r="E310" s="261" t="s">
        <v>19</v>
      </c>
      <c r="F310" s="262" t="s">
        <v>651</v>
      </c>
      <c r="G310" s="260"/>
      <c r="H310" s="261" t="s">
        <v>19</v>
      </c>
      <c r="I310" s="263"/>
      <c r="J310" s="260"/>
      <c r="K310" s="260"/>
      <c r="L310" s="264"/>
      <c r="M310" s="265"/>
      <c r="N310" s="266"/>
      <c r="O310" s="266"/>
      <c r="P310" s="266"/>
      <c r="Q310" s="266"/>
      <c r="R310" s="266"/>
      <c r="S310" s="266"/>
      <c r="T310" s="267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T310" s="268" t="s">
        <v>160</v>
      </c>
      <c r="AU310" s="268" t="s">
        <v>83</v>
      </c>
      <c r="AV310" s="15" t="s">
        <v>81</v>
      </c>
      <c r="AW310" s="15" t="s">
        <v>32</v>
      </c>
      <c r="AX310" s="15" t="s">
        <v>73</v>
      </c>
      <c r="AY310" s="268" t="s">
        <v>114</v>
      </c>
    </row>
    <row r="311" s="13" customFormat="1">
      <c r="A311" s="13"/>
      <c r="B311" s="226"/>
      <c r="C311" s="227"/>
      <c r="D311" s="219" t="s">
        <v>160</v>
      </c>
      <c r="E311" s="228" t="s">
        <v>19</v>
      </c>
      <c r="F311" s="229" t="s">
        <v>652</v>
      </c>
      <c r="G311" s="227"/>
      <c r="H311" s="230">
        <v>148</v>
      </c>
      <c r="I311" s="231"/>
      <c r="J311" s="227"/>
      <c r="K311" s="227"/>
      <c r="L311" s="232"/>
      <c r="M311" s="233"/>
      <c r="N311" s="234"/>
      <c r="O311" s="234"/>
      <c r="P311" s="234"/>
      <c r="Q311" s="234"/>
      <c r="R311" s="234"/>
      <c r="S311" s="234"/>
      <c r="T311" s="235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6" t="s">
        <v>160</v>
      </c>
      <c r="AU311" s="236" t="s">
        <v>83</v>
      </c>
      <c r="AV311" s="13" t="s">
        <v>83</v>
      </c>
      <c r="AW311" s="13" t="s">
        <v>32</v>
      </c>
      <c r="AX311" s="13" t="s">
        <v>73</v>
      </c>
      <c r="AY311" s="236" t="s">
        <v>114</v>
      </c>
    </row>
    <row r="312" s="14" customFormat="1">
      <c r="A312" s="14"/>
      <c r="B312" s="237"/>
      <c r="C312" s="238"/>
      <c r="D312" s="219" t="s">
        <v>160</v>
      </c>
      <c r="E312" s="239" t="s">
        <v>19</v>
      </c>
      <c r="F312" s="240" t="s">
        <v>162</v>
      </c>
      <c r="G312" s="238"/>
      <c r="H312" s="241">
        <v>1085</v>
      </c>
      <c r="I312" s="242"/>
      <c r="J312" s="238"/>
      <c r="K312" s="238"/>
      <c r="L312" s="243"/>
      <c r="M312" s="244"/>
      <c r="N312" s="245"/>
      <c r="O312" s="245"/>
      <c r="P312" s="245"/>
      <c r="Q312" s="245"/>
      <c r="R312" s="245"/>
      <c r="S312" s="245"/>
      <c r="T312" s="246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47" t="s">
        <v>160</v>
      </c>
      <c r="AU312" s="247" t="s">
        <v>83</v>
      </c>
      <c r="AV312" s="14" t="s">
        <v>121</v>
      </c>
      <c r="AW312" s="14" t="s">
        <v>32</v>
      </c>
      <c r="AX312" s="14" t="s">
        <v>81</v>
      </c>
      <c r="AY312" s="247" t="s">
        <v>114</v>
      </c>
    </row>
    <row r="313" s="2" customFormat="1" ht="24.15" customHeight="1">
      <c r="A313" s="40"/>
      <c r="B313" s="41"/>
      <c r="C313" s="248" t="s">
        <v>381</v>
      </c>
      <c r="D313" s="248" t="s">
        <v>191</v>
      </c>
      <c r="E313" s="249" t="s">
        <v>656</v>
      </c>
      <c r="F313" s="250" t="s">
        <v>657</v>
      </c>
      <c r="G313" s="251" t="s">
        <v>257</v>
      </c>
      <c r="H313" s="252">
        <v>1600</v>
      </c>
      <c r="I313" s="253"/>
      <c r="J313" s="254">
        <f>ROUND(I313*H313,2)</f>
        <v>0</v>
      </c>
      <c r="K313" s="250" t="s">
        <v>19</v>
      </c>
      <c r="L313" s="255"/>
      <c r="M313" s="256" t="s">
        <v>19</v>
      </c>
      <c r="N313" s="257" t="s">
        <v>44</v>
      </c>
      <c r="O313" s="86"/>
      <c r="P313" s="215">
        <f>O313*H313</f>
        <v>0</v>
      </c>
      <c r="Q313" s="215">
        <v>2</v>
      </c>
      <c r="R313" s="215">
        <f>Q313*H313</f>
        <v>3200</v>
      </c>
      <c r="S313" s="215">
        <v>0</v>
      </c>
      <c r="T313" s="216">
        <f>S313*H313</f>
        <v>0</v>
      </c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R313" s="217" t="s">
        <v>155</v>
      </c>
      <c r="AT313" s="217" t="s">
        <v>191</v>
      </c>
      <c r="AU313" s="217" t="s">
        <v>83</v>
      </c>
      <c r="AY313" s="19" t="s">
        <v>114</v>
      </c>
      <c r="BE313" s="218">
        <f>IF(N313="základní",J313,0)</f>
        <v>0</v>
      </c>
      <c r="BF313" s="218">
        <f>IF(N313="snížená",J313,0)</f>
        <v>0</v>
      </c>
      <c r="BG313" s="218">
        <f>IF(N313="zákl. přenesená",J313,0)</f>
        <v>0</v>
      </c>
      <c r="BH313" s="218">
        <f>IF(N313="sníž. přenesená",J313,0)</f>
        <v>0</v>
      </c>
      <c r="BI313" s="218">
        <f>IF(N313="nulová",J313,0)</f>
        <v>0</v>
      </c>
      <c r="BJ313" s="19" t="s">
        <v>81</v>
      </c>
      <c r="BK313" s="218">
        <f>ROUND(I313*H313,2)</f>
        <v>0</v>
      </c>
      <c r="BL313" s="19" t="s">
        <v>121</v>
      </c>
      <c r="BM313" s="217" t="s">
        <v>658</v>
      </c>
    </row>
    <row r="314" s="2" customFormat="1">
      <c r="A314" s="40"/>
      <c r="B314" s="41"/>
      <c r="C314" s="42"/>
      <c r="D314" s="219" t="s">
        <v>123</v>
      </c>
      <c r="E314" s="42"/>
      <c r="F314" s="220" t="s">
        <v>657</v>
      </c>
      <c r="G314" s="42"/>
      <c r="H314" s="42"/>
      <c r="I314" s="221"/>
      <c r="J314" s="42"/>
      <c r="K314" s="42"/>
      <c r="L314" s="46"/>
      <c r="M314" s="222"/>
      <c r="N314" s="223"/>
      <c r="O314" s="86"/>
      <c r="P314" s="86"/>
      <c r="Q314" s="86"/>
      <c r="R314" s="86"/>
      <c r="S314" s="86"/>
      <c r="T314" s="87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T314" s="19" t="s">
        <v>123</v>
      </c>
      <c r="AU314" s="19" t="s">
        <v>83</v>
      </c>
    </row>
    <row r="315" s="2" customFormat="1" ht="44.25" customHeight="1">
      <c r="A315" s="40"/>
      <c r="B315" s="41"/>
      <c r="C315" s="206" t="s">
        <v>387</v>
      </c>
      <c r="D315" s="206" t="s">
        <v>116</v>
      </c>
      <c r="E315" s="207" t="s">
        <v>659</v>
      </c>
      <c r="F315" s="208" t="s">
        <v>660</v>
      </c>
      <c r="G315" s="209" t="s">
        <v>257</v>
      </c>
      <c r="H315" s="210">
        <v>551</v>
      </c>
      <c r="I315" s="211"/>
      <c r="J315" s="212">
        <f>ROUND(I315*H315,2)</f>
        <v>0</v>
      </c>
      <c r="K315" s="208" t="s">
        <v>120</v>
      </c>
      <c r="L315" s="46"/>
      <c r="M315" s="213" t="s">
        <v>19</v>
      </c>
      <c r="N315" s="214" t="s">
        <v>44</v>
      </c>
      <c r="O315" s="86"/>
      <c r="P315" s="215">
        <f>O315*H315</f>
        <v>0</v>
      </c>
      <c r="Q315" s="215">
        <v>0.10095</v>
      </c>
      <c r="R315" s="215">
        <f>Q315*H315</f>
        <v>55.623449999999998</v>
      </c>
      <c r="S315" s="215">
        <v>0</v>
      </c>
      <c r="T315" s="216">
        <f>S315*H315</f>
        <v>0</v>
      </c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R315" s="217" t="s">
        <v>121</v>
      </c>
      <c r="AT315" s="217" t="s">
        <v>116</v>
      </c>
      <c r="AU315" s="217" t="s">
        <v>83</v>
      </c>
      <c r="AY315" s="19" t="s">
        <v>114</v>
      </c>
      <c r="BE315" s="218">
        <f>IF(N315="základní",J315,0)</f>
        <v>0</v>
      </c>
      <c r="BF315" s="218">
        <f>IF(N315="snížená",J315,0)</f>
        <v>0</v>
      </c>
      <c r="BG315" s="218">
        <f>IF(N315="zákl. přenesená",J315,0)</f>
        <v>0</v>
      </c>
      <c r="BH315" s="218">
        <f>IF(N315="sníž. přenesená",J315,0)</f>
        <v>0</v>
      </c>
      <c r="BI315" s="218">
        <f>IF(N315="nulová",J315,0)</f>
        <v>0</v>
      </c>
      <c r="BJ315" s="19" t="s">
        <v>81</v>
      </c>
      <c r="BK315" s="218">
        <f>ROUND(I315*H315,2)</f>
        <v>0</v>
      </c>
      <c r="BL315" s="19" t="s">
        <v>121</v>
      </c>
      <c r="BM315" s="217" t="s">
        <v>661</v>
      </c>
    </row>
    <row r="316" s="2" customFormat="1">
      <c r="A316" s="40"/>
      <c r="B316" s="41"/>
      <c r="C316" s="42"/>
      <c r="D316" s="219" t="s">
        <v>123</v>
      </c>
      <c r="E316" s="42"/>
      <c r="F316" s="220" t="s">
        <v>660</v>
      </c>
      <c r="G316" s="42"/>
      <c r="H316" s="42"/>
      <c r="I316" s="221"/>
      <c r="J316" s="42"/>
      <c r="K316" s="42"/>
      <c r="L316" s="46"/>
      <c r="M316" s="222"/>
      <c r="N316" s="223"/>
      <c r="O316" s="86"/>
      <c r="P316" s="86"/>
      <c r="Q316" s="86"/>
      <c r="R316" s="86"/>
      <c r="S316" s="86"/>
      <c r="T316" s="87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T316" s="19" t="s">
        <v>123</v>
      </c>
      <c r="AU316" s="19" t="s">
        <v>83</v>
      </c>
    </row>
    <row r="317" s="2" customFormat="1">
      <c r="A317" s="40"/>
      <c r="B317" s="41"/>
      <c r="C317" s="42"/>
      <c r="D317" s="224" t="s">
        <v>124</v>
      </c>
      <c r="E317" s="42"/>
      <c r="F317" s="225" t="s">
        <v>662</v>
      </c>
      <c r="G317" s="42"/>
      <c r="H317" s="42"/>
      <c r="I317" s="221"/>
      <c r="J317" s="42"/>
      <c r="K317" s="42"/>
      <c r="L317" s="46"/>
      <c r="M317" s="222"/>
      <c r="N317" s="223"/>
      <c r="O317" s="86"/>
      <c r="P317" s="86"/>
      <c r="Q317" s="86"/>
      <c r="R317" s="86"/>
      <c r="S317" s="86"/>
      <c r="T317" s="87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T317" s="19" t="s">
        <v>124</v>
      </c>
      <c r="AU317" s="19" t="s">
        <v>83</v>
      </c>
    </row>
    <row r="318" s="15" customFormat="1">
      <c r="A318" s="15"/>
      <c r="B318" s="259"/>
      <c r="C318" s="260"/>
      <c r="D318" s="219" t="s">
        <v>160</v>
      </c>
      <c r="E318" s="261" t="s">
        <v>19</v>
      </c>
      <c r="F318" s="262" t="s">
        <v>663</v>
      </c>
      <c r="G318" s="260"/>
      <c r="H318" s="261" t="s">
        <v>19</v>
      </c>
      <c r="I318" s="263"/>
      <c r="J318" s="260"/>
      <c r="K318" s="260"/>
      <c r="L318" s="264"/>
      <c r="M318" s="265"/>
      <c r="N318" s="266"/>
      <c r="O318" s="266"/>
      <c r="P318" s="266"/>
      <c r="Q318" s="266"/>
      <c r="R318" s="266"/>
      <c r="S318" s="266"/>
      <c r="T318" s="267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68" t="s">
        <v>160</v>
      </c>
      <c r="AU318" s="268" t="s">
        <v>83</v>
      </c>
      <c r="AV318" s="15" t="s">
        <v>81</v>
      </c>
      <c r="AW318" s="15" t="s">
        <v>32</v>
      </c>
      <c r="AX318" s="15" t="s">
        <v>73</v>
      </c>
      <c r="AY318" s="268" t="s">
        <v>114</v>
      </c>
    </row>
    <row r="319" s="13" customFormat="1">
      <c r="A319" s="13"/>
      <c r="B319" s="226"/>
      <c r="C319" s="227"/>
      <c r="D319" s="219" t="s">
        <v>160</v>
      </c>
      <c r="E319" s="228" t="s">
        <v>19</v>
      </c>
      <c r="F319" s="229" t="s">
        <v>664</v>
      </c>
      <c r="G319" s="227"/>
      <c r="H319" s="230">
        <v>136</v>
      </c>
      <c r="I319" s="231"/>
      <c r="J319" s="227"/>
      <c r="K319" s="227"/>
      <c r="L319" s="232"/>
      <c r="M319" s="233"/>
      <c r="N319" s="234"/>
      <c r="O319" s="234"/>
      <c r="P319" s="234"/>
      <c r="Q319" s="234"/>
      <c r="R319" s="234"/>
      <c r="S319" s="234"/>
      <c r="T319" s="235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36" t="s">
        <v>160</v>
      </c>
      <c r="AU319" s="236" t="s">
        <v>83</v>
      </c>
      <c r="AV319" s="13" t="s">
        <v>83</v>
      </c>
      <c r="AW319" s="13" t="s">
        <v>32</v>
      </c>
      <c r="AX319" s="13" t="s">
        <v>73</v>
      </c>
      <c r="AY319" s="236" t="s">
        <v>114</v>
      </c>
    </row>
    <row r="320" s="15" customFormat="1">
      <c r="A320" s="15"/>
      <c r="B320" s="259"/>
      <c r="C320" s="260"/>
      <c r="D320" s="219" t="s">
        <v>160</v>
      </c>
      <c r="E320" s="261" t="s">
        <v>19</v>
      </c>
      <c r="F320" s="262" t="s">
        <v>665</v>
      </c>
      <c r="G320" s="260"/>
      <c r="H320" s="261" t="s">
        <v>19</v>
      </c>
      <c r="I320" s="263"/>
      <c r="J320" s="260"/>
      <c r="K320" s="260"/>
      <c r="L320" s="264"/>
      <c r="M320" s="265"/>
      <c r="N320" s="266"/>
      <c r="O320" s="266"/>
      <c r="P320" s="266"/>
      <c r="Q320" s="266"/>
      <c r="R320" s="266"/>
      <c r="S320" s="266"/>
      <c r="T320" s="267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T320" s="268" t="s">
        <v>160</v>
      </c>
      <c r="AU320" s="268" t="s">
        <v>83</v>
      </c>
      <c r="AV320" s="15" t="s">
        <v>81</v>
      </c>
      <c r="AW320" s="15" t="s">
        <v>32</v>
      </c>
      <c r="AX320" s="15" t="s">
        <v>73</v>
      </c>
      <c r="AY320" s="268" t="s">
        <v>114</v>
      </c>
    </row>
    <row r="321" s="13" customFormat="1">
      <c r="A321" s="13"/>
      <c r="B321" s="226"/>
      <c r="C321" s="227"/>
      <c r="D321" s="219" t="s">
        <v>160</v>
      </c>
      <c r="E321" s="228" t="s">
        <v>19</v>
      </c>
      <c r="F321" s="229" t="s">
        <v>7</v>
      </c>
      <c r="G321" s="227"/>
      <c r="H321" s="230">
        <v>21</v>
      </c>
      <c r="I321" s="231"/>
      <c r="J321" s="227"/>
      <c r="K321" s="227"/>
      <c r="L321" s="232"/>
      <c r="M321" s="233"/>
      <c r="N321" s="234"/>
      <c r="O321" s="234"/>
      <c r="P321" s="234"/>
      <c r="Q321" s="234"/>
      <c r="R321" s="234"/>
      <c r="S321" s="234"/>
      <c r="T321" s="235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6" t="s">
        <v>160</v>
      </c>
      <c r="AU321" s="236" t="s">
        <v>83</v>
      </c>
      <c r="AV321" s="13" t="s">
        <v>83</v>
      </c>
      <c r="AW321" s="13" t="s">
        <v>32</v>
      </c>
      <c r="AX321" s="13" t="s">
        <v>73</v>
      </c>
      <c r="AY321" s="236" t="s">
        <v>114</v>
      </c>
    </row>
    <row r="322" s="15" customFormat="1">
      <c r="A322" s="15"/>
      <c r="B322" s="259"/>
      <c r="C322" s="260"/>
      <c r="D322" s="219" t="s">
        <v>160</v>
      </c>
      <c r="E322" s="261" t="s">
        <v>19</v>
      </c>
      <c r="F322" s="262" t="s">
        <v>666</v>
      </c>
      <c r="G322" s="260"/>
      <c r="H322" s="261" t="s">
        <v>19</v>
      </c>
      <c r="I322" s="263"/>
      <c r="J322" s="260"/>
      <c r="K322" s="260"/>
      <c r="L322" s="264"/>
      <c r="M322" s="265"/>
      <c r="N322" s="266"/>
      <c r="O322" s="266"/>
      <c r="P322" s="266"/>
      <c r="Q322" s="266"/>
      <c r="R322" s="266"/>
      <c r="S322" s="266"/>
      <c r="T322" s="267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T322" s="268" t="s">
        <v>160</v>
      </c>
      <c r="AU322" s="268" t="s">
        <v>83</v>
      </c>
      <c r="AV322" s="15" t="s">
        <v>81</v>
      </c>
      <c r="AW322" s="15" t="s">
        <v>32</v>
      </c>
      <c r="AX322" s="15" t="s">
        <v>73</v>
      </c>
      <c r="AY322" s="268" t="s">
        <v>114</v>
      </c>
    </row>
    <row r="323" s="13" customFormat="1">
      <c r="A323" s="13"/>
      <c r="B323" s="226"/>
      <c r="C323" s="227"/>
      <c r="D323" s="219" t="s">
        <v>160</v>
      </c>
      <c r="E323" s="228" t="s">
        <v>19</v>
      </c>
      <c r="F323" s="229" t="s">
        <v>667</v>
      </c>
      <c r="G323" s="227"/>
      <c r="H323" s="230">
        <v>304</v>
      </c>
      <c r="I323" s="231"/>
      <c r="J323" s="227"/>
      <c r="K323" s="227"/>
      <c r="L323" s="232"/>
      <c r="M323" s="233"/>
      <c r="N323" s="234"/>
      <c r="O323" s="234"/>
      <c r="P323" s="234"/>
      <c r="Q323" s="234"/>
      <c r="R323" s="234"/>
      <c r="S323" s="234"/>
      <c r="T323" s="235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6" t="s">
        <v>160</v>
      </c>
      <c r="AU323" s="236" t="s">
        <v>83</v>
      </c>
      <c r="AV323" s="13" t="s">
        <v>83</v>
      </c>
      <c r="AW323" s="13" t="s">
        <v>32</v>
      </c>
      <c r="AX323" s="13" t="s">
        <v>73</v>
      </c>
      <c r="AY323" s="236" t="s">
        <v>114</v>
      </c>
    </row>
    <row r="324" s="15" customFormat="1">
      <c r="A324" s="15"/>
      <c r="B324" s="259"/>
      <c r="C324" s="260"/>
      <c r="D324" s="219" t="s">
        <v>160</v>
      </c>
      <c r="E324" s="261" t="s">
        <v>19</v>
      </c>
      <c r="F324" s="262" t="s">
        <v>668</v>
      </c>
      <c r="G324" s="260"/>
      <c r="H324" s="261" t="s">
        <v>19</v>
      </c>
      <c r="I324" s="263"/>
      <c r="J324" s="260"/>
      <c r="K324" s="260"/>
      <c r="L324" s="264"/>
      <c r="M324" s="265"/>
      <c r="N324" s="266"/>
      <c r="O324" s="266"/>
      <c r="P324" s="266"/>
      <c r="Q324" s="266"/>
      <c r="R324" s="266"/>
      <c r="S324" s="266"/>
      <c r="T324" s="267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T324" s="268" t="s">
        <v>160</v>
      </c>
      <c r="AU324" s="268" t="s">
        <v>83</v>
      </c>
      <c r="AV324" s="15" t="s">
        <v>81</v>
      </c>
      <c r="AW324" s="15" t="s">
        <v>32</v>
      </c>
      <c r="AX324" s="15" t="s">
        <v>73</v>
      </c>
      <c r="AY324" s="268" t="s">
        <v>114</v>
      </c>
    </row>
    <row r="325" s="13" customFormat="1">
      <c r="A325" s="13"/>
      <c r="B325" s="226"/>
      <c r="C325" s="227"/>
      <c r="D325" s="219" t="s">
        <v>160</v>
      </c>
      <c r="E325" s="228" t="s">
        <v>19</v>
      </c>
      <c r="F325" s="229" t="s">
        <v>669</v>
      </c>
      <c r="G325" s="227"/>
      <c r="H325" s="230">
        <v>90</v>
      </c>
      <c r="I325" s="231"/>
      <c r="J325" s="227"/>
      <c r="K325" s="227"/>
      <c r="L325" s="232"/>
      <c r="M325" s="233"/>
      <c r="N325" s="234"/>
      <c r="O325" s="234"/>
      <c r="P325" s="234"/>
      <c r="Q325" s="234"/>
      <c r="R325" s="234"/>
      <c r="S325" s="234"/>
      <c r="T325" s="235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6" t="s">
        <v>160</v>
      </c>
      <c r="AU325" s="236" t="s">
        <v>83</v>
      </c>
      <c r="AV325" s="13" t="s">
        <v>83</v>
      </c>
      <c r="AW325" s="13" t="s">
        <v>32</v>
      </c>
      <c r="AX325" s="13" t="s">
        <v>73</v>
      </c>
      <c r="AY325" s="236" t="s">
        <v>114</v>
      </c>
    </row>
    <row r="326" s="14" customFormat="1">
      <c r="A326" s="14"/>
      <c r="B326" s="237"/>
      <c r="C326" s="238"/>
      <c r="D326" s="219" t="s">
        <v>160</v>
      </c>
      <c r="E326" s="239" t="s">
        <v>19</v>
      </c>
      <c r="F326" s="240" t="s">
        <v>162</v>
      </c>
      <c r="G326" s="238"/>
      <c r="H326" s="241">
        <v>551</v>
      </c>
      <c r="I326" s="242"/>
      <c r="J326" s="238"/>
      <c r="K326" s="238"/>
      <c r="L326" s="243"/>
      <c r="M326" s="244"/>
      <c r="N326" s="245"/>
      <c r="O326" s="245"/>
      <c r="P326" s="245"/>
      <c r="Q326" s="245"/>
      <c r="R326" s="245"/>
      <c r="S326" s="245"/>
      <c r="T326" s="246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47" t="s">
        <v>160</v>
      </c>
      <c r="AU326" s="247" t="s">
        <v>83</v>
      </c>
      <c r="AV326" s="14" t="s">
        <v>121</v>
      </c>
      <c r="AW326" s="14" t="s">
        <v>32</v>
      </c>
      <c r="AX326" s="14" t="s">
        <v>81</v>
      </c>
      <c r="AY326" s="247" t="s">
        <v>114</v>
      </c>
    </row>
    <row r="327" s="2" customFormat="1" ht="16.5" customHeight="1">
      <c r="A327" s="40"/>
      <c r="B327" s="41"/>
      <c r="C327" s="248" t="s">
        <v>390</v>
      </c>
      <c r="D327" s="248" t="s">
        <v>191</v>
      </c>
      <c r="E327" s="249" t="s">
        <v>670</v>
      </c>
      <c r="F327" s="250" t="s">
        <v>671</v>
      </c>
      <c r="G327" s="251" t="s">
        <v>257</v>
      </c>
      <c r="H327" s="252">
        <v>551</v>
      </c>
      <c r="I327" s="253"/>
      <c r="J327" s="254">
        <f>ROUND(I327*H327,2)</f>
        <v>0</v>
      </c>
      <c r="K327" s="250" t="s">
        <v>120</v>
      </c>
      <c r="L327" s="255"/>
      <c r="M327" s="256" t="s">
        <v>19</v>
      </c>
      <c r="N327" s="257" t="s">
        <v>44</v>
      </c>
      <c r="O327" s="86"/>
      <c r="P327" s="215">
        <f>O327*H327</f>
        <v>0</v>
      </c>
      <c r="Q327" s="215">
        <v>0.028000000000000001</v>
      </c>
      <c r="R327" s="215">
        <f>Q327*H327</f>
        <v>15.428000000000001</v>
      </c>
      <c r="S327" s="215">
        <v>0</v>
      </c>
      <c r="T327" s="216">
        <f>S327*H327</f>
        <v>0</v>
      </c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R327" s="217" t="s">
        <v>155</v>
      </c>
      <c r="AT327" s="217" t="s">
        <v>191</v>
      </c>
      <c r="AU327" s="217" t="s">
        <v>83</v>
      </c>
      <c r="AY327" s="19" t="s">
        <v>114</v>
      </c>
      <c r="BE327" s="218">
        <f>IF(N327="základní",J327,0)</f>
        <v>0</v>
      </c>
      <c r="BF327" s="218">
        <f>IF(N327="snížená",J327,0)</f>
        <v>0</v>
      </c>
      <c r="BG327" s="218">
        <f>IF(N327="zákl. přenesená",J327,0)</f>
        <v>0</v>
      </c>
      <c r="BH327" s="218">
        <f>IF(N327="sníž. přenesená",J327,0)</f>
        <v>0</v>
      </c>
      <c r="BI327" s="218">
        <f>IF(N327="nulová",J327,0)</f>
        <v>0</v>
      </c>
      <c r="BJ327" s="19" t="s">
        <v>81</v>
      </c>
      <c r="BK327" s="218">
        <f>ROUND(I327*H327,2)</f>
        <v>0</v>
      </c>
      <c r="BL327" s="19" t="s">
        <v>121</v>
      </c>
      <c r="BM327" s="217" t="s">
        <v>672</v>
      </c>
    </row>
    <row r="328" s="2" customFormat="1">
      <c r="A328" s="40"/>
      <c r="B328" s="41"/>
      <c r="C328" s="42"/>
      <c r="D328" s="219" t="s">
        <v>123</v>
      </c>
      <c r="E328" s="42"/>
      <c r="F328" s="220" t="s">
        <v>671</v>
      </c>
      <c r="G328" s="42"/>
      <c r="H328" s="42"/>
      <c r="I328" s="221"/>
      <c r="J328" s="42"/>
      <c r="K328" s="42"/>
      <c r="L328" s="46"/>
      <c r="M328" s="222"/>
      <c r="N328" s="223"/>
      <c r="O328" s="86"/>
      <c r="P328" s="86"/>
      <c r="Q328" s="86"/>
      <c r="R328" s="86"/>
      <c r="S328" s="86"/>
      <c r="T328" s="87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T328" s="19" t="s">
        <v>123</v>
      </c>
      <c r="AU328" s="19" t="s">
        <v>83</v>
      </c>
    </row>
    <row r="329" s="2" customFormat="1" ht="24.15" customHeight="1">
      <c r="A329" s="40"/>
      <c r="B329" s="41"/>
      <c r="C329" s="206" t="s">
        <v>394</v>
      </c>
      <c r="D329" s="206" t="s">
        <v>116</v>
      </c>
      <c r="E329" s="207" t="s">
        <v>673</v>
      </c>
      <c r="F329" s="208" t="s">
        <v>674</v>
      </c>
      <c r="G329" s="209" t="s">
        <v>237</v>
      </c>
      <c r="H329" s="210">
        <v>33.060000000000002</v>
      </c>
      <c r="I329" s="211"/>
      <c r="J329" s="212">
        <f>ROUND(I329*H329,2)</f>
        <v>0</v>
      </c>
      <c r="K329" s="208" t="s">
        <v>120</v>
      </c>
      <c r="L329" s="46"/>
      <c r="M329" s="213" t="s">
        <v>19</v>
      </c>
      <c r="N329" s="214" t="s">
        <v>44</v>
      </c>
      <c r="O329" s="86"/>
      <c r="P329" s="215">
        <f>O329*H329</f>
        <v>0</v>
      </c>
      <c r="Q329" s="215">
        <v>2.3010199999999998</v>
      </c>
      <c r="R329" s="215">
        <f>Q329*H329</f>
        <v>76.071721199999999</v>
      </c>
      <c r="S329" s="215">
        <v>0</v>
      </c>
      <c r="T329" s="216">
        <f>S329*H329</f>
        <v>0</v>
      </c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R329" s="217" t="s">
        <v>121</v>
      </c>
      <c r="AT329" s="217" t="s">
        <v>116</v>
      </c>
      <c r="AU329" s="217" t="s">
        <v>83</v>
      </c>
      <c r="AY329" s="19" t="s">
        <v>114</v>
      </c>
      <c r="BE329" s="218">
        <f>IF(N329="základní",J329,0)</f>
        <v>0</v>
      </c>
      <c r="BF329" s="218">
        <f>IF(N329="snížená",J329,0)</f>
        <v>0</v>
      </c>
      <c r="BG329" s="218">
        <f>IF(N329="zákl. přenesená",J329,0)</f>
        <v>0</v>
      </c>
      <c r="BH329" s="218">
        <f>IF(N329="sníž. přenesená",J329,0)</f>
        <v>0</v>
      </c>
      <c r="BI329" s="218">
        <f>IF(N329="nulová",J329,0)</f>
        <v>0</v>
      </c>
      <c r="BJ329" s="19" t="s">
        <v>81</v>
      </c>
      <c r="BK329" s="218">
        <f>ROUND(I329*H329,2)</f>
        <v>0</v>
      </c>
      <c r="BL329" s="19" t="s">
        <v>121</v>
      </c>
      <c r="BM329" s="217" t="s">
        <v>675</v>
      </c>
    </row>
    <row r="330" s="2" customFormat="1">
      <c r="A330" s="40"/>
      <c r="B330" s="41"/>
      <c r="C330" s="42"/>
      <c r="D330" s="219" t="s">
        <v>123</v>
      </c>
      <c r="E330" s="42"/>
      <c r="F330" s="220" t="s">
        <v>674</v>
      </c>
      <c r="G330" s="42"/>
      <c r="H330" s="42"/>
      <c r="I330" s="221"/>
      <c r="J330" s="42"/>
      <c r="K330" s="42"/>
      <c r="L330" s="46"/>
      <c r="M330" s="222"/>
      <c r="N330" s="223"/>
      <c r="O330" s="86"/>
      <c r="P330" s="86"/>
      <c r="Q330" s="86"/>
      <c r="R330" s="86"/>
      <c r="S330" s="86"/>
      <c r="T330" s="87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T330" s="19" t="s">
        <v>123</v>
      </c>
      <c r="AU330" s="19" t="s">
        <v>83</v>
      </c>
    </row>
    <row r="331" s="2" customFormat="1">
      <c r="A331" s="40"/>
      <c r="B331" s="41"/>
      <c r="C331" s="42"/>
      <c r="D331" s="224" t="s">
        <v>124</v>
      </c>
      <c r="E331" s="42"/>
      <c r="F331" s="225" t="s">
        <v>676</v>
      </c>
      <c r="G331" s="42"/>
      <c r="H331" s="42"/>
      <c r="I331" s="221"/>
      <c r="J331" s="42"/>
      <c r="K331" s="42"/>
      <c r="L331" s="46"/>
      <c r="M331" s="222"/>
      <c r="N331" s="223"/>
      <c r="O331" s="86"/>
      <c r="P331" s="86"/>
      <c r="Q331" s="86"/>
      <c r="R331" s="86"/>
      <c r="S331" s="86"/>
      <c r="T331" s="87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T331" s="19" t="s">
        <v>124</v>
      </c>
      <c r="AU331" s="19" t="s">
        <v>83</v>
      </c>
    </row>
    <row r="332" s="13" customFormat="1">
      <c r="A332" s="13"/>
      <c r="B332" s="226"/>
      <c r="C332" s="227"/>
      <c r="D332" s="219" t="s">
        <v>160</v>
      </c>
      <c r="E332" s="228" t="s">
        <v>19</v>
      </c>
      <c r="F332" s="229" t="s">
        <v>677</v>
      </c>
      <c r="G332" s="227"/>
      <c r="H332" s="230">
        <v>33.060000000000002</v>
      </c>
      <c r="I332" s="231"/>
      <c r="J332" s="227"/>
      <c r="K332" s="227"/>
      <c r="L332" s="232"/>
      <c r="M332" s="233"/>
      <c r="N332" s="234"/>
      <c r="O332" s="234"/>
      <c r="P332" s="234"/>
      <c r="Q332" s="234"/>
      <c r="R332" s="234"/>
      <c r="S332" s="234"/>
      <c r="T332" s="235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6" t="s">
        <v>160</v>
      </c>
      <c r="AU332" s="236" t="s">
        <v>83</v>
      </c>
      <c r="AV332" s="13" t="s">
        <v>83</v>
      </c>
      <c r="AW332" s="13" t="s">
        <v>32</v>
      </c>
      <c r="AX332" s="13" t="s">
        <v>73</v>
      </c>
      <c r="AY332" s="236" t="s">
        <v>114</v>
      </c>
    </row>
    <row r="333" s="14" customFormat="1">
      <c r="A333" s="14"/>
      <c r="B333" s="237"/>
      <c r="C333" s="238"/>
      <c r="D333" s="219" t="s">
        <v>160</v>
      </c>
      <c r="E333" s="239" t="s">
        <v>19</v>
      </c>
      <c r="F333" s="240" t="s">
        <v>162</v>
      </c>
      <c r="G333" s="238"/>
      <c r="H333" s="241">
        <v>33.060000000000002</v>
      </c>
      <c r="I333" s="242"/>
      <c r="J333" s="238"/>
      <c r="K333" s="238"/>
      <c r="L333" s="243"/>
      <c r="M333" s="244"/>
      <c r="N333" s="245"/>
      <c r="O333" s="245"/>
      <c r="P333" s="245"/>
      <c r="Q333" s="245"/>
      <c r="R333" s="245"/>
      <c r="S333" s="245"/>
      <c r="T333" s="246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47" t="s">
        <v>160</v>
      </c>
      <c r="AU333" s="247" t="s">
        <v>83</v>
      </c>
      <c r="AV333" s="14" t="s">
        <v>121</v>
      </c>
      <c r="AW333" s="14" t="s">
        <v>32</v>
      </c>
      <c r="AX333" s="14" t="s">
        <v>81</v>
      </c>
      <c r="AY333" s="247" t="s">
        <v>114</v>
      </c>
    </row>
    <row r="334" s="2" customFormat="1" ht="16.5" customHeight="1">
      <c r="A334" s="40"/>
      <c r="B334" s="41"/>
      <c r="C334" s="248" t="s">
        <v>396</v>
      </c>
      <c r="D334" s="248" t="s">
        <v>191</v>
      </c>
      <c r="E334" s="249" t="s">
        <v>678</v>
      </c>
      <c r="F334" s="250" t="s">
        <v>679</v>
      </c>
      <c r="G334" s="251" t="s">
        <v>237</v>
      </c>
      <c r="H334" s="252">
        <v>33.060000000000002</v>
      </c>
      <c r="I334" s="253"/>
      <c r="J334" s="254">
        <f>ROUND(I334*H334,2)</f>
        <v>0</v>
      </c>
      <c r="K334" s="250" t="s">
        <v>120</v>
      </c>
      <c r="L334" s="255"/>
      <c r="M334" s="256" t="s">
        <v>19</v>
      </c>
      <c r="N334" s="257" t="s">
        <v>44</v>
      </c>
      <c r="O334" s="86"/>
      <c r="P334" s="215">
        <f>O334*H334</f>
        <v>0</v>
      </c>
      <c r="Q334" s="215">
        <v>2.234</v>
      </c>
      <c r="R334" s="215">
        <f>Q334*H334</f>
        <v>73.856040000000007</v>
      </c>
      <c r="S334" s="215">
        <v>0</v>
      </c>
      <c r="T334" s="216">
        <f>S334*H334</f>
        <v>0</v>
      </c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R334" s="217" t="s">
        <v>155</v>
      </c>
      <c r="AT334" s="217" t="s">
        <v>191</v>
      </c>
      <c r="AU334" s="217" t="s">
        <v>83</v>
      </c>
      <c r="AY334" s="19" t="s">
        <v>114</v>
      </c>
      <c r="BE334" s="218">
        <f>IF(N334="základní",J334,0)</f>
        <v>0</v>
      </c>
      <c r="BF334" s="218">
        <f>IF(N334="snížená",J334,0)</f>
        <v>0</v>
      </c>
      <c r="BG334" s="218">
        <f>IF(N334="zákl. přenesená",J334,0)</f>
        <v>0</v>
      </c>
      <c r="BH334" s="218">
        <f>IF(N334="sníž. přenesená",J334,0)</f>
        <v>0</v>
      </c>
      <c r="BI334" s="218">
        <f>IF(N334="nulová",J334,0)</f>
        <v>0</v>
      </c>
      <c r="BJ334" s="19" t="s">
        <v>81</v>
      </c>
      <c r="BK334" s="218">
        <f>ROUND(I334*H334,2)</f>
        <v>0</v>
      </c>
      <c r="BL334" s="19" t="s">
        <v>121</v>
      </c>
      <c r="BM334" s="217" t="s">
        <v>680</v>
      </c>
    </row>
    <row r="335" s="2" customFormat="1">
      <c r="A335" s="40"/>
      <c r="B335" s="41"/>
      <c r="C335" s="42"/>
      <c r="D335" s="219" t="s">
        <v>123</v>
      </c>
      <c r="E335" s="42"/>
      <c r="F335" s="220" t="s">
        <v>679</v>
      </c>
      <c r="G335" s="42"/>
      <c r="H335" s="42"/>
      <c r="I335" s="221"/>
      <c r="J335" s="42"/>
      <c r="K335" s="42"/>
      <c r="L335" s="46"/>
      <c r="M335" s="222"/>
      <c r="N335" s="223"/>
      <c r="O335" s="86"/>
      <c r="P335" s="86"/>
      <c r="Q335" s="86"/>
      <c r="R335" s="86"/>
      <c r="S335" s="86"/>
      <c r="T335" s="87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T335" s="19" t="s">
        <v>123</v>
      </c>
      <c r="AU335" s="19" t="s">
        <v>83</v>
      </c>
    </row>
    <row r="336" s="2" customFormat="1" ht="62.7" customHeight="1">
      <c r="A336" s="40"/>
      <c r="B336" s="41"/>
      <c r="C336" s="206" t="s">
        <v>402</v>
      </c>
      <c r="D336" s="206" t="s">
        <v>116</v>
      </c>
      <c r="E336" s="207" t="s">
        <v>681</v>
      </c>
      <c r="F336" s="208" t="s">
        <v>682</v>
      </c>
      <c r="G336" s="209" t="s">
        <v>237</v>
      </c>
      <c r="H336" s="210">
        <v>24.625</v>
      </c>
      <c r="I336" s="211"/>
      <c r="J336" s="212">
        <f>ROUND(I336*H336,2)</f>
        <v>0</v>
      </c>
      <c r="K336" s="208" t="s">
        <v>120</v>
      </c>
      <c r="L336" s="46"/>
      <c r="M336" s="213" t="s">
        <v>19</v>
      </c>
      <c r="N336" s="214" t="s">
        <v>44</v>
      </c>
      <c r="O336" s="86"/>
      <c r="P336" s="215">
        <f>O336*H336</f>
        <v>0</v>
      </c>
      <c r="Q336" s="215">
        <v>0</v>
      </c>
      <c r="R336" s="215">
        <f>Q336*H336</f>
        <v>0</v>
      </c>
      <c r="S336" s="215">
        <v>0</v>
      </c>
      <c r="T336" s="216">
        <f>S336*H336</f>
        <v>0</v>
      </c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R336" s="217" t="s">
        <v>121</v>
      </c>
      <c r="AT336" s="217" t="s">
        <v>116</v>
      </c>
      <c r="AU336" s="217" t="s">
        <v>83</v>
      </c>
      <c r="AY336" s="19" t="s">
        <v>114</v>
      </c>
      <c r="BE336" s="218">
        <f>IF(N336="základní",J336,0)</f>
        <v>0</v>
      </c>
      <c r="BF336" s="218">
        <f>IF(N336="snížená",J336,0)</f>
        <v>0</v>
      </c>
      <c r="BG336" s="218">
        <f>IF(N336="zákl. přenesená",J336,0)</f>
        <v>0</v>
      </c>
      <c r="BH336" s="218">
        <f>IF(N336="sníž. přenesená",J336,0)</f>
        <v>0</v>
      </c>
      <c r="BI336" s="218">
        <f>IF(N336="nulová",J336,0)</f>
        <v>0</v>
      </c>
      <c r="BJ336" s="19" t="s">
        <v>81</v>
      </c>
      <c r="BK336" s="218">
        <f>ROUND(I336*H336,2)</f>
        <v>0</v>
      </c>
      <c r="BL336" s="19" t="s">
        <v>121</v>
      </c>
      <c r="BM336" s="217" t="s">
        <v>683</v>
      </c>
    </row>
    <row r="337" s="2" customFormat="1">
      <c r="A337" s="40"/>
      <c r="B337" s="41"/>
      <c r="C337" s="42"/>
      <c r="D337" s="219" t="s">
        <v>123</v>
      </c>
      <c r="E337" s="42"/>
      <c r="F337" s="220" t="s">
        <v>682</v>
      </c>
      <c r="G337" s="42"/>
      <c r="H337" s="42"/>
      <c r="I337" s="221"/>
      <c r="J337" s="42"/>
      <c r="K337" s="42"/>
      <c r="L337" s="46"/>
      <c r="M337" s="222"/>
      <c r="N337" s="223"/>
      <c r="O337" s="86"/>
      <c r="P337" s="86"/>
      <c r="Q337" s="86"/>
      <c r="R337" s="86"/>
      <c r="S337" s="86"/>
      <c r="T337" s="87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T337" s="19" t="s">
        <v>123</v>
      </c>
      <c r="AU337" s="19" t="s">
        <v>83</v>
      </c>
    </row>
    <row r="338" s="2" customFormat="1">
      <c r="A338" s="40"/>
      <c r="B338" s="41"/>
      <c r="C338" s="42"/>
      <c r="D338" s="224" t="s">
        <v>124</v>
      </c>
      <c r="E338" s="42"/>
      <c r="F338" s="225" t="s">
        <v>684</v>
      </c>
      <c r="G338" s="42"/>
      <c r="H338" s="42"/>
      <c r="I338" s="221"/>
      <c r="J338" s="42"/>
      <c r="K338" s="42"/>
      <c r="L338" s="46"/>
      <c r="M338" s="222"/>
      <c r="N338" s="223"/>
      <c r="O338" s="86"/>
      <c r="P338" s="86"/>
      <c r="Q338" s="86"/>
      <c r="R338" s="86"/>
      <c r="S338" s="86"/>
      <c r="T338" s="87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T338" s="19" t="s">
        <v>124</v>
      </c>
      <c r="AU338" s="19" t="s">
        <v>83</v>
      </c>
    </row>
    <row r="339" s="2" customFormat="1" ht="66.75" customHeight="1">
      <c r="A339" s="40"/>
      <c r="B339" s="41"/>
      <c r="C339" s="206" t="s">
        <v>407</v>
      </c>
      <c r="D339" s="206" t="s">
        <v>116</v>
      </c>
      <c r="E339" s="207" t="s">
        <v>685</v>
      </c>
      <c r="F339" s="208" t="s">
        <v>686</v>
      </c>
      <c r="G339" s="209" t="s">
        <v>237</v>
      </c>
      <c r="H339" s="210">
        <v>246.25</v>
      </c>
      <c r="I339" s="211"/>
      <c r="J339" s="212">
        <f>ROUND(I339*H339,2)</f>
        <v>0</v>
      </c>
      <c r="K339" s="208" t="s">
        <v>120</v>
      </c>
      <c r="L339" s="46"/>
      <c r="M339" s="213" t="s">
        <v>19</v>
      </c>
      <c r="N339" s="214" t="s">
        <v>44</v>
      </c>
      <c r="O339" s="86"/>
      <c r="P339" s="215">
        <f>O339*H339</f>
        <v>0</v>
      </c>
      <c r="Q339" s="215">
        <v>0</v>
      </c>
      <c r="R339" s="215">
        <f>Q339*H339</f>
        <v>0</v>
      </c>
      <c r="S339" s="215">
        <v>0</v>
      </c>
      <c r="T339" s="216">
        <f>S339*H339</f>
        <v>0</v>
      </c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R339" s="217" t="s">
        <v>121</v>
      </c>
      <c r="AT339" s="217" t="s">
        <v>116</v>
      </c>
      <c r="AU339" s="217" t="s">
        <v>83</v>
      </c>
      <c r="AY339" s="19" t="s">
        <v>114</v>
      </c>
      <c r="BE339" s="218">
        <f>IF(N339="základní",J339,0)</f>
        <v>0</v>
      </c>
      <c r="BF339" s="218">
        <f>IF(N339="snížená",J339,0)</f>
        <v>0</v>
      </c>
      <c r="BG339" s="218">
        <f>IF(N339="zákl. přenesená",J339,0)</f>
        <v>0</v>
      </c>
      <c r="BH339" s="218">
        <f>IF(N339="sníž. přenesená",J339,0)</f>
        <v>0</v>
      </c>
      <c r="BI339" s="218">
        <f>IF(N339="nulová",J339,0)</f>
        <v>0</v>
      </c>
      <c r="BJ339" s="19" t="s">
        <v>81</v>
      </c>
      <c r="BK339" s="218">
        <f>ROUND(I339*H339,2)</f>
        <v>0</v>
      </c>
      <c r="BL339" s="19" t="s">
        <v>121</v>
      </c>
      <c r="BM339" s="217" t="s">
        <v>687</v>
      </c>
    </row>
    <row r="340" s="2" customFormat="1">
      <c r="A340" s="40"/>
      <c r="B340" s="41"/>
      <c r="C340" s="42"/>
      <c r="D340" s="219" t="s">
        <v>123</v>
      </c>
      <c r="E340" s="42"/>
      <c r="F340" s="220" t="s">
        <v>688</v>
      </c>
      <c r="G340" s="42"/>
      <c r="H340" s="42"/>
      <c r="I340" s="221"/>
      <c r="J340" s="42"/>
      <c r="K340" s="42"/>
      <c r="L340" s="46"/>
      <c r="M340" s="222"/>
      <c r="N340" s="223"/>
      <c r="O340" s="86"/>
      <c r="P340" s="86"/>
      <c r="Q340" s="86"/>
      <c r="R340" s="86"/>
      <c r="S340" s="86"/>
      <c r="T340" s="87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T340" s="19" t="s">
        <v>123</v>
      </c>
      <c r="AU340" s="19" t="s">
        <v>83</v>
      </c>
    </row>
    <row r="341" s="2" customFormat="1">
      <c r="A341" s="40"/>
      <c r="B341" s="41"/>
      <c r="C341" s="42"/>
      <c r="D341" s="224" t="s">
        <v>124</v>
      </c>
      <c r="E341" s="42"/>
      <c r="F341" s="225" t="s">
        <v>689</v>
      </c>
      <c r="G341" s="42"/>
      <c r="H341" s="42"/>
      <c r="I341" s="221"/>
      <c r="J341" s="42"/>
      <c r="K341" s="42"/>
      <c r="L341" s="46"/>
      <c r="M341" s="222"/>
      <c r="N341" s="223"/>
      <c r="O341" s="86"/>
      <c r="P341" s="86"/>
      <c r="Q341" s="86"/>
      <c r="R341" s="86"/>
      <c r="S341" s="86"/>
      <c r="T341" s="87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T341" s="19" t="s">
        <v>124</v>
      </c>
      <c r="AU341" s="19" t="s">
        <v>83</v>
      </c>
    </row>
    <row r="342" s="2" customFormat="1" ht="44.25" customHeight="1">
      <c r="A342" s="40"/>
      <c r="B342" s="41"/>
      <c r="C342" s="206" t="s">
        <v>412</v>
      </c>
      <c r="D342" s="206" t="s">
        <v>116</v>
      </c>
      <c r="E342" s="207" t="s">
        <v>243</v>
      </c>
      <c r="F342" s="208" t="s">
        <v>244</v>
      </c>
      <c r="G342" s="209" t="s">
        <v>194</v>
      </c>
      <c r="H342" s="210">
        <v>39.399999999999999</v>
      </c>
      <c r="I342" s="211"/>
      <c r="J342" s="212">
        <f>ROUND(I342*H342,2)</f>
        <v>0</v>
      </c>
      <c r="K342" s="208" t="s">
        <v>120</v>
      </c>
      <c r="L342" s="46"/>
      <c r="M342" s="213" t="s">
        <v>19</v>
      </c>
      <c r="N342" s="214" t="s">
        <v>44</v>
      </c>
      <c r="O342" s="86"/>
      <c r="P342" s="215">
        <f>O342*H342</f>
        <v>0</v>
      </c>
      <c r="Q342" s="215">
        <v>0</v>
      </c>
      <c r="R342" s="215">
        <f>Q342*H342</f>
        <v>0</v>
      </c>
      <c r="S342" s="215">
        <v>0</v>
      </c>
      <c r="T342" s="216">
        <f>S342*H342</f>
        <v>0</v>
      </c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R342" s="217" t="s">
        <v>121</v>
      </c>
      <c r="AT342" s="217" t="s">
        <v>116</v>
      </c>
      <c r="AU342" s="217" t="s">
        <v>83</v>
      </c>
      <c r="AY342" s="19" t="s">
        <v>114</v>
      </c>
      <c r="BE342" s="218">
        <f>IF(N342="základní",J342,0)</f>
        <v>0</v>
      </c>
      <c r="BF342" s="218">
        <f>IF(N342="snížená",J342,0)</f>
        <v>0</v>
      </c>
      <c r="BG342" s="218">
        <f>IF(N342="zákl. přenesená",J342,0)</f>
        <v>0</v>
      </c>
      <c r="BH342" s="218">
        <f>IF(N342="sníž. přenesená",J342,0)</f>
        <v>0</v>
      </c>
      <c r="BI342" s="218">
        <f>IF(N342="nulová",J342,0)</f>
        <v>0</v>
      </c>
      <c r="BJ342" s="19" t="s">
        <v>81</v>
      </c>
      <c r="BK342" s="218">
        <f>ROUND(I342*H342,2)</f>
        <v>0</v>
      </c>
      <c r="BL342" s="19" t="s">
        <v>121</v>
      </c>
      <c r="BM342" s="217" t="s">
        <v>690</v>
      </c>
    </row>
    <row r="343" s="2" customFormat="1">
      <c r="A343" s="40"/>
      <c r="B343" s="41"/>
      <c r="C343" s="42"/>
      <c r="D343" s="219" t="s">
        <v>123</v>
      </c>
      <c r="E343" s="42"/>
      <c r="F343" s="220" t="s">
        <v>244</v>
      </c>
      <c r="G343" s="42"/>
      <c r="H343" s="42"/>
      <c r="I343" s="221"/>
      <c r="J343" s="42"/>
      <c r="K343" s="42"/>
      <c r="L343" s="46"/>
      <c r="M343" s="222"/>
      <c r="N343" s="223"/>
      <c r="O343" s="86"/>
      <c r="P343" s="86"/>
      <c r="Q343" s="86"/>
      <c r="R343" s="86"/>
      <c r="S343" s="86"/>
      <c r="T343" s="87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T343" s="19" t="s">
        <v>123</v>
      </c>
      <c r="AU343" s="19" t="s">
        <v>83</v>
      </c>
    </row>
    <row r="344" s="2" customFormat="1">
      <c r="A344" s="40"/>
      <c r="B344" s="41"/>
      <c r="C344" s="42"/>
      <c r="D344" s="224" t="s">
        <v>124</v>
      </c>
      <c r="E344" s="42"/>
      <c r="F344" s="225" t="s">
        <v>246</v>
      </c>
      <c r="G344" s="42"/>
      <c r="H344" s="42"/>
      <c r="I344" s="221"/>
      <c r="J344" s="42"/>
      <c r="K344" s="42"/>
      <c r="L344" s="46"/>
      <c r="M344" s="222"/>
      <c r="N344" s="223"/>
      <c r="O344" s="86"/>
      <c r="P344" s="86"/>
      <c r="Q344" s="86"/>
      <c r="R344" s="86"/>
      <c r="S344" s="86"/>
      <c r="T344" s="87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T344" s="19" t="s">
        <v>124</v>
      </c>
      <c r="AU344" s="19" t="s">
        <v>83</v>
      </c>
    </row>
    <row r="345" s="13" customFormat="1">
      <c r="A345" s="13"/>
      <c r="B345" s="226"/>
      <c r="C345" s="227"/>
      <c r="D345" s="219" t="s">
        <v>160</v>
      </c>
      <c r="E345" s="228" t="s">
        <v>19</v>
      </c>
      <c r="F345" s="229" t="s">
        <v>691</v>
      </c>
      <c r="G345" s="227"/>
      <c r="H345" s="230">
        <v>39.399999999999999</v>
      </c>
      <c r="I345" s="231"/>
      <c r="J345" s="227"/>
      <c r="K345" s="227"/>
      <c r="L345" s="232"/>
      <c r="M345" s="233"/>
      <c r="N345" s="234"/>
      <c r="O345" s="234"/>
      <c r="P345" s="234"/>
      <c r="Q345" s="234"/>
      <c r="R345" s="234"/>
      <c r="S345" s="234"/>
      <c r="T345" s="235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6" t="s">
        <v>160</v>
      </c>
      <c r="AU345" s="236" t="s">
        <v>83</v>
      </c>
      <c r="AV345" s="13" t="s">
        <v>83</v>
      </c>
      <c r="AW345" s="13" t="s">
        <v>32</v>
      </c>
      <c r="AX345" s="13" t="s">
        <v>73</v>
      </c>
      <c r="AY345" s="236" t="s">
        <v>114</v>
      </c>
    </row>
    <row r="346" s="14" customFormat="1">
      <c r="A346" s="14"/>
      <c r="B346" s="237"/>
      <c r="C346" s="238"/>
      <c r="D346" s="219" t="s">
        <v>160</v>
      </c>
      <c r="E346" s="239" t="s">
        <v>19</v>
      </c>
      <c r="F346" s="240" t="s">
        <v>162</v>
      </c>
      <c r="G346" s="238"/>
      <c r="H346" s="241">
        <v>39.399999999999999</v>
      </c>
      <c r="I346" s="242"/>
      <c r="J346" s="238"/>
      <c r="K346" s="238"/>
      <c r="L346" s="243"/>
      <c r="M346" s="244"/>
      <c r="N346" s="245"/>
      <c r="O346" s="245"/>
      <c r="P346" s="245"/>
      <c r="Q346" s="245"/>
      <c r="R346" s="245"/>
      <c r="S346" s="245"/>
      <c r="T346" s="246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47" t="s">
        <v>160</v>
      </c>
      <c r="AU346" s="247" t="s">
        <v>83</v>
      </c>
      <c r="AV346" s="14" t="s">
        <v>121</v>
      </c>
      <c r="AW346" s="14" t="s">
        <v>32</v>
      </c>
      <c r="AX346" s="14" t="s">
        <v>81</v>
      </c>
      <c r="AY346" s="247" t="s">
        <v>114</v>
      </c>
    </row>
    <row r="347" s="12" customFormat="1" ht="22.8" customHeight="1">
      <c r="A347" s="12"/>
      <c r="B347" s="190"/>
      <c r="C347" s="191"/>
      <c r="D347" s="192" t="s">
        <v>72</v>
      </c>
      <c r="E347" s="204" t="s">
        <v>180</v>
      </c>
      <c r="F347" s="204" t="s">
        <v>692</v>
      </c>
      <c r="G347" s="191"/>
      <c r="H347" s="191"/>
      <c r="I347" s="194"/>
      <c r="J347" s="205">
        <f>BK347</f>
        <v>0</v>
      </c>
      <c r="K347" s="191"/>
      <c r="L347" s="196"/>
      <c r="M347" s="197"/>
      <c r="N347" s="198"/>
      <c r="O347" s="198"/>
      <c r="P347" s="199">
        <f>SUM(P348:P400)</f>
        <v>0</v>
      </c>
      <c r="Q347" s="198"/>
      <c r="R347" s="199">
        <f>SUM(R348:R400)</f>
        <v>3771.7932000000001</v>
      </c>
      <c r="S347" s="198"/>
      <c r="T347" s="200">
        <f>SUM(T348:T400)</f>
        <v>0</v>
      </c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R347" s="201" t="s">
        <v>81</v>
      </c>
      <c r="AT347" s="202" t="s">
        <v>72</v>
      </c>
      <c r="AU347" s="202" t="s">
        <v>81</v>
      </c>
      <c r="AY347" s="201" t="s">
        <v>114</v>
      </c>
      <c r="BK347" s="203">
        <f>SUM(BK348:BK400)</f>
        <v>0</v>
      </c>
    </row>
    <row r="348" s="2" customFormat="1" ht="24.15" customHeight="1">
      <c r="A348" s="40"/>
      <c r="B348" s="41"/>
      <c r="C348" s="206" t="s">
        <v>417</v>
      </c>
      <c r="D348" s="206" t="s">
        <v>116</v>
      </c>
      <c r="E348" s="207" t="s">
        <v>693</v>
      </c>
      <c r="F348" s="208" t="s">
        <v>694</v>
      </c>
      <c r="G348" s="209" t="s">
        <v>237</v>
      </c>
      <c r="H348" s="210">
        <v>812.49000000000001</v>
      </c>
      <c r="I348" s="211"/>
      <c r="J348" s="212">
        <f>ROUND(I348*H348,2)</f>
        <v>0</v>
      </c>
      <c r="K348" s="208" t="s">
        <v>120</v>
      </c>
      <c r="L348" s="46"/>
      <c r="M348" s="213" t="s">
        <v>19</v>
      </c>
      <c r="N348" s="214" t="s">
        <v>44</v>
      </c>
      <c r="O348" s="86"/>
      <c r="P348" s="215">
        <f>O348*H348</f>
        <v>0</v>
      </c>
      <c r="Q348" s="215">
        <v>0</v>
      </c>
      <c r="R348" s="215">
        <f>Q348*H348</f>
        <v>0</v>
      </c>
      <c r="S348" s="215">
        <v>0</v>
      </c>
      <c r="T348" s="216">
        <f>S348*H348</f>
        <v>0</v>
      </c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R348" s="217" t="s">
        <v>121</v>
      </c>
      <c r="AT348" s="217" t="s">
        <v>116</v>
      </c>
      <c r="AU348" s="217" t="s">
        <v>83</v>
      </c>
      <c r="AY348" s="19" t="s">
        <v>114</v>
      </c>
      <c r="BE348" s="218">
        <f>IF(N348="základní",J348,0)</f>
        <v>0</v>
      </c>
      <c r="BF348" s="218">
        <f>IF(N348="snížená",J348,0)</f>
        <v>0</v>
      </c>
      <c r="BG348" s="218">
        <f>IF(N348="zákl. přenesená",J348,0)</f>
        <v>0</v>
      </c>
      <c r="BH348" s="218">
        <f>IF(N348="sníž. přenesená",J348,0)</f>
        <v>0</v>
      </c>
      <c r="BI348" s="218">
        <f>IF(N348="nulová",J348,0)</f>
        <v>0</v>
      </c>
      <c r="BJ348" s="19" t="s">
        <v>81</v>
      </c>
      <c r="BK348" s="218">
        <f>ROUND(I348*H348,2)</f>
        <v>0</v>
      </c>
      <c r="BL348" s="19" t="s">
        <v>121</v>
      </c>
      <c r="BM348" s="217" t="s">
        <v>695</v>
      </c>
    </row>
    <row r="349" s="2" customFormat="1">
      <c r="A349" s="40"/>
      <c r="B349" s="41"/>
      <c r="C349" s="42"/>
      <c r="D349" s="219" t="s">
        <v>123</v>
      </c>
      <c r="E349" s="42"/>
      <c r="F349" s="220" t="s">
        <v>694</v>
      </c>
      <c r="G349" s="42"/>
      <c r="H349" s="42"/>
      <c r="I349" s="221"/>
      <c r="J349" s="42"/>
      <c r="K349" s="42"/>
      <c r="L349" s="46"/>
      <c r="M349" s="222"/>
      <c r="N349" s="223"/>
      <c r="O349" s="86"/>
      <c r="P349" s="86"/>
      <c r="Q349" s="86"/>
      <c r="R349" s="86"/>
      <c r="S349" s="86"/>
      <c r="T349" s="87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T349" s="19" t="s">
        <v>123</v>
      </c>
      <c r="AU349" s="19" t="s">
        <v>83</v>
      </c>
    </row>
    <row r="350" s="2" customFormat="1">
      <c r="A350" s="40"/>
      <c r="B350" s="41"/>
      <c r="C350" s="42"/>
      <c r="D350" s="224" t="s">
        <v>124</v>
      </c>
      <c r="E350" s="42"/>
      <c r="F350" s="225" t="s">
        <v>696</v>
      </c>
      <c r="G350" s="42"/>
      <c r="H350" s="42"/>
      <c r="I350" s="221"/>
      <c r="J350" s="42"/>
      <c r="K350" s="42"/>
      <c r="L350" s="46"/>
      <c r="M350" s="222"/>
      <c r="N350" s="223"/>
      <c r="O350" s="86"/>
      <c r="P350" s="86"/>
      <c r="Q350" s="86"/>
      <c r="R350" s="86"/>
      <c r="S350" s="86"/>
      <c r="T350" s="87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T350" s="19" t="s">
        <v>124</v>
      </c>
      <c r="AU350" s="19" t="s">
        <v>83</v>
      </c>
    </row>
    <row r="351" s="13" customFormat="1">
      <c r="A351" s="13"/>
      <c r="B351" s="226"/>
      <c r="C351" s="227"/>
      <c r="D351" s="219" t="s">
        <v>160</v>
      </c>
      <c r="E351" s="228" t="s">
        <v>19</v>
      </c>
      <c r="F351" s="229" t="s">
        <v>697</v>
      </c>
      <c r="G351" s="227"/>
      <c r="H351" s="230">
        <v>812.49000000000001</v>
      </c>
      <c r="I351" s="231"/>
      <c r="J351" s="227"/>
      <c r="K351" s="227"/>
      <c r="L351" s="232"/>
      <c r="M351" s="233"/>
      <c r="N351" s="234"/>
      <c r="O351" s="234"/>
      <c r="P351" s="234"/>
      <c r="Q351" s="234"/>
      <c r="R351" s="234"/>
      <c r="S351" s="234"/>
      <c r="T351" s="235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36" t="s">
        <v>160</v>
      </c>
      <c r="AU351" s="236" t="s">
        <v>83</v>
      </c>
      <c r="AV351" s="13" t="s">
        <v>83</v>
      </c>
      <c r="AW351" s="13" t="s">
        <v>32</v>
      </c>
      <c r="AX351" s="13" t="s">
        <v>73</v>
      </c>
      <c r="AY351" s="236" t="s">
        <v>114</v>
      </c>
    </row>
    <row r="352" s="14" customFormat="1">
      <c r="A352" s="14"/>
      <c r="B352" s="237"/>
      <c r="C352" s="238"/>
      <c r="D352" s="219" t="s">
        <v>160</v>
      </c>
      <c r="E352" s="239" t="s">
        <v>19</v>
      </c>
      <c r="F352" s="240" t="s">
        <v>162</v>
      </c>
      <c r="G352" s="238"/>
      <c r="H352" s="241">
        <v>812.49000000000001</v>
      </c>
      <c r="I352" s="242"/>
      <c r="J352" s="238"/>
      <c r="K352" s="238"/>
      <c r="L352" s="243"/>
      <c r="M352" s="244"/>
      <c r="N352" s="245"/>
      <c r="O352" s="245"/>
      <c r="P352" s="245"/>
      <c r="Q352" s="245"/>
      <c r="R352" s="245"/>
      <c r="S352" s="245"/>
      <c r="T352" s="246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47" t="s">
        <v>160</v>
      </c>
      <c r="AU352" s="247" t="s">
        <v>83</v>
      </c>
      <c r="AV352" s="14" t="s">
        <v>121</v>
      </c>
      <c r="AW352" s="14" t="s">
        <v>32</v>
      </c>
      <c r="AX352" s="14" t="s">
        <v>81</v>
      </c>
      <c r="AY352" s="247" t="s">
        <v>114</v>
      </c>
    </row>
    <row r="353" s="2" customFormat="1" ht="37.8" customHeight="1">
      <c r="A353" s="40"/>
      <c r="B353" s="41"/>
      <c r="C353" s="206" t="s">
        <v>698</v>
      </c>
      <c r="D353" s="206" t="s">
        <v>116</v>
      </c>
      <c r="E353" s="207" t="s">
        <v>699</v>
      </c>
      <c r="F353" s="208" t="s">
        <v>700</v>
      </c>
      <c r="G353" s="209" t="s">
        <v>119</v>
      </c>
      <c r="H353" s="210">
        <v>1533</v>
      </c>
      <c r="I353" s="211"/>
      <c r="J353" s="212">
        <f>ROUND(I353*H353,2)</f>
        <v>0</v>
      </c>
      <c r="K353" s="208" t="s">
        <v>120</v>
      </c>
      <c r="L353" s="46"/>
      <c r="M353" s="213" t="s">
        <v>19</v>
      </c>
      <c r="N353" s="214" t="s">
        <v>44</v>
      </c>
      <c r="O353" s="86"/>
      <c r="P353" s="215">
        <f>O353*H353</f>
        <v>0</v>
      </c>
      <c r="Q353" s="215">
        <v>0.44628000000000001</v>
      </c>
      <c r="R353" s="215">
        <f>Q353*H353</f>
        <v>684.14724000000001</v>
      </c>
      <c r="S353" s="215">
        <v>0</v>
      </c>
      <c r="T353" s="216">
        <f>S353*H353</f>
        <v>0</v>
      </c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R353" s="217" t="s">
        <v>121</v>
      </c>
      <c r="AT353" s="217" t="s">
        <v>116</v>
      </c>
      <c r="AU353" s="217" t="s">
        <v>83</v>
      </c>
      <c r="AY353" s="19" t="s">
        <v>114</v>
      </c>
      <c r="BE353" s="218">
        <f>IF(N353="základní",J353,0)</f>
        <v>0</v>
      </c>
      <c r="BF353" s="218">
        <f>IF(N353="snížená",J353,0)</f>
        <v>0</v>
      </c>
      <c r="BG353" s="218">
        <f>IF(N353="zákl. přenesená",J353,0)</f>
        <v>0</v>
      </c>
      <c r="BH353" s="218">
        <f>IF(N353="sníž. přenesená",J353,0)</f>
        <v>0</v>
      </c>
      <c r="BI353" s="218">
        <f>IF(N353="nulová",J353,0)</f>
        <v>0</v>
      </c>
      <c r="BJ353" s="19" t="s">
        <v>81</v>
      </c>
      <c r="BK353" s="218">
        <f>ROUND(I353*H353,2)</f>
        <v>0</v>
      </c>
      <c r="BL353" s="19" t="s">
        <v>121</v>
      </c>
      <c r="BM353" s="217" t="s">
        <v>701</v>
      </c>
    </row>
    <row r="354" s="2" customFormat="1">
      <c r="A354" s="40"/>
      <c r="B354" s="41"/>
      <c r="C354" s="42"/>
      <c r="D354" s="219" t="s">
        <v>123</v>
      </c>
      <c r="E354" s="42"/>
      <c r="F354" s="220" t="s">
        <v>700</v>
      </c>
      <c r="G354" s="42"/>
      <c r="H354" s="42"/>
      <c r="I354" s="221"/>
      <c r="J354" s="42"/>
      <c r="K354" s="42"/>
      <c r="L354" s="46"/>
      <c r="M354" s="222"/>
      <c r="N354" s="223"/>
      <c r="O354" s="86"/>
      <c r="P354" s="86"/>
      <c r="Q354" s="86"/>
      <c r="R354" s="86"/>
      <c r="S354" s="86"/>
      <c r="T354" s="87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T354" s="19" t="s">
        <v>123</v>
      </c>
      <c r="AU354" s="19" t="s">
        <v>83</v>
      </c>
    </row>
    <row r="355" s="2" customFormat="1">
      <c r="A355" s="40"/>
      <c r="B355" s="41"/>
      <c r="C355" s="42"/>
      <c r="D355" s="224" t="s">
        <v>124</v>
      </c>
      <c r="E355" s="42"/>
      <c r="F355" s="225" t="s">
        <v>702</v>
      </c>
      <c r="G355" s="42"/>
      <c r="H355" s="42"/>
      <c r="I355" s="221"/>
      <c r="J355" s="42"/>
      <c r="K355" s="42"/>
      <c r="L355" s="46"/>
      <c r="M355" s="222"/>
      <c r="N355" s="223"/>
      <c r="O355" s="86"/>
      <c r="P355" s="86"/>
      <c r="Q355" s="86"/>
      <c r="R355" s="86"/>
      <c r="S355" s="86"/>
      <c r="T355" s="87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T355" s="19" t="s">
        <v>124</v>
      </c>
      <c r="AU355" s="19" t="s">
        <v>83</v>
      </c>
    </row>
    <row r="356" s="2" customFormat="1">
      <c r="A356" s="40"/>
      <c r="B356" s="41"/>
      <c r="C356" s="42"/>
      <c r="D356" s="219" t="s">
        <v>196</v>
      </c>
      <c r="E356" s="42"/>
      <c r="F356" s="258" t="s">
        <v>703</v>
      </c>
      <c r="G356" s="42"/>
      <c r="H356" s="42"/>
      <c r="I356" s="221"/>
      <c r="J356" s="42"/>
      <c r="K356" s="42"/>
      <c r="L356" s="46"/>
      <c r="M356" s="222"/>
      <c r="N356" s="223"/>
      <c r="O356" s="86"/>
      <c r="P356" s="86"/>
      <c r="Q356" s="86"/>
      <c r="R356" s="86"/>
      <c r="S356" s="86"/>
      <c r="T356" s="87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T356" s="19" t="s">
        <v>196</v>
      </c>
      <c r="AU356" s="19" t="s">
        <v>83</v>
      </c>
    </row>
    <row r="357" s="2" customFormat="1" ht="16.5" customHeight="1">
      <c r="A357" s="40"/>
      <c r="B357" s="41"/>
      <c r="C357" s="248" t="s">
        <v>704</v>
      </c>
      <c r="D357" s="248" t="s">
        <v>191</v>
      </c>
      <c r="E357" s="249" t="s">
        <v>705</v>
      </c>
      <c r="F357" s="250" t="s">
        <v>706</v>
      </c>
      <c r="G357" s="251" t="s">
        <v>237</v>
      </c>
      <c r="H357" s="252">
        <v>275.94</v>
      </c>
      <c r="I357" s="253"/>
      <c r="J357" s="254">
        <f>ROUND(I357*H357,2)</f>
        <v>0</v>
      </c>
      <c r="K357" s="250" t="s">
        <v>120</v>
      </c>
      <c r="L357" s="255"/>
      <c r="M357" s="256" t="s">
        <v>19</v>
      </c>
      <c r="N357" s="257" t="s">
        <v>44</v>
      </c>
      <c r="O357" s="86"/>
      <c r="P357" s="215">
        <f>O357*H357</f>
        <v>0</v>
      </c>
      <c r="Q357" s="215">
        <v>2.3839999999999999</v>
      </c>
      <c r="R357" s="215">
        <f>Q357*H357</f>
        <v>657.84096</v>
      </c>
      <c r="S357" s="215">
        <v>0</v>
      </c>
      <c r="T357" s="216">
        <f>S357*H357</f>
        <v>0</v>
      </c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R357" s="217" t="s">
        <v>155</v>
      </c>
      <c r="AT357" s="217" t="s">
        <v>191</v>
      </c>
      <c r="AU357" s="217" t="s">
        <v>83</v>
      </c>
      <c r="AY357" s="19" t="s">
        <v>114</v>
      </c>
      <c r="BE357" s="218">
        <f>IF(N357="základní",J357,0)</f>
        <v>0</v>
      </c>
      <c r="BF357" s="218">
        <f>IF(N357="snížená",J357,0)</f>
        <v>0</v>
      </c>
      <c r="BG357" s="218">
        <f>IF(N357="zákl. přenesená",J357,0)</f>
        <v>0</v>
      </c>
      <c r="BH357" s="218">
        <f>IF(N357="sníž. přenesená",J357,0)</f>
        <v>0</v>
      </c>
      <c r="BI357" s="218">
        <f>IF(N357="nulová",J357,0)</f>
        <v>0</v>
      </c>
      <c r="BJ357" s="19" t="s">
        <v>81</v>
      </c>
      <c r="BK357" s="218">
        <f>ROUND(I357*H357,2)</f>
        <v>0</v>
      </c>
      <c r="BL357" s="19" t="s">
        <v>121</v>
      </c>
      <c r="BM357" s="217" t="s">
        <v>707</v>
      </c>
    </row>
    <row r="358" s="2" customFormat="1">
      <c r="A358" s="40"/>
      <c r="B358" s="41"/>
      <c r="C358" s="42"/>
      <c r="D358" s="219" t="s">
        <v>123</v>
      </c>
      <c r="E358" s="42"/>
      <c r="F358" s="220" t="s">
        <v>706</v>
      </c>
      <c r="G358" s="42"/>
      <c r="H358" s="42"/>
      <c r="I358" s="221"/>
      <c r="J358" s="42"/>
      <c r="K358" s="42"/>
      <c r="L358" s="46"/>
      <c r="M358" s="222"/>
      <c r="N358" s="223"/>
      <c r="O358" s="86"/>
      <c r="P358" s="86"/>
      <c r="Q358" s="86"/>
      <c r="R358" s="86"/>
      <c r="S358" s="86"/>
      <c r="T358" s="87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T358" s="19" t="s">
        <v>123</v>
      </c>
      <c r="AU358" s="19" t="s">
        <v>83</v>
      </c>
    </row>
    <row r="359" s="13" customFormat="1">
      <c r="A359" s="13"/>
      <c r="B359" s="226"/>
      <c r="C359" s="227"/>
      <c r="D359" s="219" t="s">
        <v>160</v>
      </c>
      <c r="E359" s="228" t="s">
        <v>19</v>
      </c>
      <c r="F359" s="229" t="s">
        <v>708</v>
      </c>
      <c r="G359" s="227"/>
      <c r="H359" s="230">
        <v>275.94</v>
      </c>
      <c r="I359" s="231"/>
      <c r="J359" s="227"/>
      <c r="K359" s="227"/>
      <c r="L359" s="232"/>
      <c r="M359" s="233"/>
      <c r="N359" s="234"/>
      <c r="O359" s="234"/>
      <c r="P359" s="234"/>
      <c r="Q359" s="234"/>
      <c r="R359" s="234"/>
      <c r="S359" s="234"/>
      <c r="T359" s="235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36" t="s">
        <v>160</v>
      </c>
      <c r="AU359" s="236" t="s">
        <v>83</v>
      </c>
      <c r="AV359" s="13" t="s">
        <v>83</v>
      </c>
      <c r="AW359" s="13" t="s">
        <v>32</v>
      </c>
      <c r="AX359" s="13" t="s">
        <v>73</v>
      </c>
      <c r="AY359" s="236" t="s">
        <v>114</v>
      </c>
    </row>
    <row r="360" s="14" customFormat="1">
      <c r="A360" s="14"/>
      <c r="B360" s="237"/>
      <c r="C360" s="238"/>
      <c r="D360" s="219" t="s">
        <v>160</v>
      </c>
      <c r="E360" s="239" t="s">
        <v>19</v>
      </c>
      <c r="F360" s="240" t="s">
        <v>162</v>
      </c>
      <c r="G360" s="238"/>
      <c r="H360" s="241">
        <v>275.94</v>
      </c>
      <c r="I360" s="242"/>
      <c r="J360" s="238"/>
      <c r="K360" s="238"/>
      <c r="L360" s="243"/>
      <c r="M360" s="244"/>
      <c r="N360" s="245"/>
      <c r="O360" s="245"/>
      <c r="P360" s="245"/>
      <c r="Q360" s="245"/>
      <c r="R360" s="245"/>
      <c r="S360" s="245"/>
      <c r="T360" s="246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47" t="s">
        <v>160</v>
      </c>
      <c r="AU360" s="247" t="s">
        <v>83</v>
      </c>
      <c r="AV360" s="14" t="s">
        <v>121</v>
      </c>
      <c r="AW360" s="14" t="s">
        <v>32</v>
      </c>
      <c r="AX360" s="14" t="s">
        <v>81</v>
      </c>
      <c r="AY360" s="247" t="s">
        <v>114</v>
      </c>
    </row>
    <row r="361" s="2" customFormat="1" ht="33" customHeight="1">
      <c r="A361" s="40"/>
      <c r="B361" s="41"/>
      <c r="C361" s="206" t="s">
        <v>709</v>
      </c>
      <c r="D361" s="206" t="s">
        <v>116</v>
      </c>
      <c r="E361" s="207" t="s">
        <v>710</v>
      </c>
      <c r="F361" s="208" t="s">
        <v>711</v>
      </c>
      <c r="G361" s="209" t="s">
        <v>119</v>
      </c>
      <c r="H361" s="210">
        <v>1533</v>
      </c>
      <c r="I361" s="211"/>
      <c r="J361" s="212">
        <f>ROUND(I361*H361,2)</f>
        <v>0</v>
      </c>
      <c r="K361" s="208" t="s">
        <v>120</v>
      </c>
      <c r="L361" s="46"/>
      <c r="M361" s="213" t="s">
        <v>19</v>
      </c>
      <c r="N361" s="214" t="s">
        <v>44</v>
      </c>
      <c r="O361" s="86"/>
      <c r="P361" s="215">
        <f>O361*H361</f>
        <v>0</v>
      </c>
      <c r="Q361" s="215">
        <v>0.46000000000000002</v>
      </c>
      <c r="R361" s="215">
        <f>Q361*H361</f>
        <v>705.18000000000006</v>
      </c>
      <c r="S361" s="215">
        <v>0</v>
      </c>
      <c r="T361" s="216">
        <f>S361*H361</f>
        <v>0</v>
      </c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R361" s="217" t="s">
        <v>121</v>
      </c>
      <c r="AT361" s="217" t="s">
        <v>116</v>
      </c>
      <c r="AU361" s="217" t="s">
        <v>83</v>
      </c>
      <c r="AY361" s="19" t="s">
        <v>114</v>
      </c>
      <c r="BE361" s="218">
        <f>IF(N361="základní",J361,0)</f>
        <v>0</v>
      </c>
      <c r="BF361" s="218">
        <f>IF(N361="snížená",J361,0)</f>
        <v>0</v>
      </c>
      <c r="BG361" s="218">
        <f>IF(N361="zákl. přenesená",J361,0)</f>
        <v>0</v>
      </c>
      <c r="BH361" s="218">
        <f>IF(N361="sníž. přenesená",J361,0)</f>
        <v>0</v>
      </c>
      <c r="BI361" s="218">
        <f>IF(N361="nulová",J361,0)</f>
        <v>0</v>
      </c>
      <c r="BJ361" s="19" t="s">
        <v>81</v>
      </c>
      <c r="BK361" s="218">
        <f>ROUND(I361*H361,2)</f>
        <v>0</v>
      </c>
      <c r="BL361" s="19" t="s">
        <v>121</v>
      </c>
      <c r="BM361" s="217" t="s">
        <v>712</v>
      </c>
    </row>
    <row r="362" s="2" customFormat="1">
      <c r="A362" s="40"/>
      <c r="B362" s="41"/>
      <c r="C362" s="42"/>
      <c r="D362" s="219" t="s">
        <v>123</v>
      </c>
      <c r="E362" s="42"/>
      <c r="F362" s="220" t="s">
        <v>711</v>
      </c>
      <c r="G362" s="42"/>
      <c r="H362" s="42"/>
      <c r="I362" s="221"/>
      <c r="J362" s="42"/>
      <c r="K362" s="42"/>
      <c r="L362" s="46"/>
      <c r="M362" s="222"/>
      <c r="N362" s="223"/>
      <c r="O362" s="86"/>
      <c r="P362" s="86"/>
      <c r="Q362" s="86"/>
      <c r="R362" s="86"/>
      <c r="S362" s="86"/>
      <c r="T362" s="87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T362" s="19" t="s">
        <v>123</v>
      </c>
      <c r="AU362" s="19" t="s">
        <v>83</v>
      </c>
    </row>
    <row r="363" s="2" customFormat="1">
      <c r="A363" s="40"/>
      <c r="B363" s="41"/>
      <c r="C363" s="42"/>
      <c r="D363" s="224" t="s">
        <v>124</v>
      </c>
      <c r="E363" s="42"/>
      <c r="F363" s="225" t="s">
        <v>713</v>
      </c>
      <c r="G363" s="42"/>
      <c r="H363" s="42"/>
      <c r="I363" s="221"/>
      <c r="J363" s="42"/>
      <c r="K363" s="42"/>
      <c r="L363" s="46"/>
      <c r="M363" s="222"/>
      <c r="N363" s="223"/>
      <c r="O363" s="86"/>
      <c r="P363" s="86"/>
      <c r="Q363" s="86"/>
      <c r="R363" s="86"/>
      <c r="S363" s="86"/>
      <c r="T363" s="87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T363" s="19" t="s">
        <v>124</v>
      </c>
      <c r="AU363" s="19" t="s">
        <v>83</v>
      </c>
    </row>
    <row r="364" s="2" customFormat="1">
      <c r="A364" s="40"/>
      <c r="B364" s="41"/>
      <c r="C364" s="42"/>
      <c r="D364" s="219" t="s">
        <v>196</v>
      </c>
      <c r="E364" s="42"/>
      <c r="F364" s="258" t="s">
        <v>703</v>
      </c>
      <c r="G364" s="42"/>
      <c r="H364" s="42"/>
      <c r="I364" s="221"/>
      <c r="J364" s="42"/>
      <c r="K364" s="42"/>
      <c r="L364" s="46"/>
      <c r="M364" s="222"/>
      <c r="N364" s="223"/>
      <c r="O364" s="86"/>
      <c r="P364" s="86"/>
      <c r="Q364" s="86"/>
      <c r="R364" s="86"/>
      <c r="S364" s="86"/>
      <c r="T364" s="87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T364" s="19" t="s">
        <v>196</v>
      </c>
      <c r="AU364" s="19" t="s">
        <v>83</v>
      </c>
    </row>
    <row r="365" s="2" customFormat="1" ht="37.8" customHeight="1">
      <c r="A365" s="40"/>
      <c r="B365" s="41"/>
      <c r="C365" s="206" t="s">
        <v>714</v>
      </c>
      <c r="D365" s="206" t="s">
        <v>116</v>
      </c>
      <c r="E365" s="207" t="s">
        <v>715</v>
      </c>
      <c r="F365" s="208" t="s">
        <v>716</v>
      </c>
      <c r="G365" s="209" t="s">
        <v>119</v>
      </c>
      <c r="H365" s="210">
        <v>1533</v>
      </c>
      <c r="I365" s="211"/>
      <c r="J365" s="212">
        <f>ROUND(I365*H365,2)</f>
        <v>0</v>
      </c>
      <c r="K365" s="208" t="s">
        <v>120</v>
      </c>
      <c r="L365" s="46"/>
      <c r="M365" s="213" t="s">
        <v>19</v>
      </c>
      <c r="N365" s="214" t="s">
        <v>44</v>
      </c>
      <c r="O365" s="86"/>
      <c r="P365" s="215">
        <f>O365*H365</f>
        <v>0</v>
      </c>
      <c r="Q365" s="215">
        <v>0.34499999999999997</v>
      </c>
      <c r="R365" s="215">
        <f>Q365*H365</f>
        <v>528.88499999999999</v>
      </c>
      <c r="S365" s="215">
        <v>0</v>
      </c>
      <c r="T365" s="216">
        <f>S365*H365</f>
        <v>0</v>
      </c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R365" s="217" t="s">
        <v>121</v>
      </c>
      <c r="AT365" s="217" t="s">
        <v>116</v>
      </c>
      <c r="AU365" s="217" t="s">
        <v>83</v>
      </c>
      <c r="AY365" s="19" t="s">
        <v>114</v>
      </c>
      <c r="BE365" s="218">
        <f>IF(N365="základní",J365,0)</f>
        <v>0</v>
      </c>
      <c r="BF365" s="218">
        <f>IF(N365="snížená",J365,0)</f>
        <v>0</v>
      </c>
      <c r="BG365" s="218">
        <f>IF(N365="zákl. přenesená",J365,0)</f>
        <v>0</v>
      </c>
      <c r="BH365" s="218">
        <f>IF(N365="sníž. přenesená",J365,0)</f>
        <v>0</v>
      </c>
      <c r="BI365" s="218">
        <f>IF(N365="nulová",J365,0)</f>
        <v>0</v>
      </c>
      <c r="BJ365" s="19" t="s">
        <v>81</v>
      </c>
      <c r="BK365" s="218">
        <f>ROUND(I365*H365,2)</f>
        <v>0</v>
      </c>
      <c r="BL365" s="19" t="s">
        <v>121</v>
      </c>
      <c r="BM365" s="217" t="s">
        <v>717</v>
      </c>
    </row>
    <row r="366" s="2" customFormat="1">
      <c r="A366" s="40"/>
      <c r="B366" s="41"/>
      <c r="C366" s="42"/>
      <c r="D366" s="219" t="s">
        <v>123</v>
      </c>
      <c r="E366" s="42"/>
      <c r="F366" s="220" t="s">
        <v>716</v>
      </c>
      <c r="G366" s="42"/>
      <c r="H366" s="42"/>
      <c r="I366" s="221"/>
      <c r="J366" s="42"/>
      <c r="K366" s="42"/>
      <c r="L366" s="46"/>
      <c r="M366" s="222"/>
      <c r="N366" s="223"/>
      <c r="O366" s="86"/>
      <c r="P366" s="86"/>
      <c r="Q366" s="86"/>
      <c r="R366" s="86"/>
      <c r="S366" s="86"/>
      <c r="T366" s="87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T366" s="19" t="s">
        <v>123</v>
      </c>
      <c r="AU366" s="19" t="s">
        <v>83</v>
      </c>
    </row>
    <row r="367" s="2" customFormat="1">
      <c r="A367" s="40"/>
      <c r="B367" s="41"/>
      <c r="C367" s="42"/>
      <c r="D367" s="224" t="s">
        <v>124</v>
      </c>
      <c r="E367" s="42"/>
      <c r="F367" s="225" t="s">
        <v>718</v>
      </c>
      <c r="G367" s="42"/>
      <c r="H367" s="42"/>
      <c r="I367" s="221"/>
      <c r="J367" s="42"/>
      <c r="K367" s="42"/>
      <c r="L367" s="46"/>
      <c r="M367" s="222"/>
      <c r="N367" s="223"/>
      <c r="O367" s="86"/>
      <c r="P367" s="86"/>
      <c r="Q367" s="86"/>
      <c r="R367" s="86"/>
      <c r="S367" s="86"/>
      <c r="T367" s="87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T367" s="19" t="s">
        <v>124</v>
      </c>
      <c r="AU367" s="19" t="s">
        <v>83</v>
      </c>
    </row>
    <row r="368" s="2" customFormat="1">
      <c r="A368" s="40"/>
      <c r="B368" s="41"/>
      <c r="C368" s="42"/>
      <c r="D368" s="219" t="s">
        <v>196</v>
      </c>
      <c r="E368" s="42"/>
      <c r="F368" s="258" t="s">
        <v>703</v>
      </c>
      <c r="G368" s="42"/>
      <c r="H368" s="42"/>
      <c r="I368" s="221"/>
      <c r="J368" s="42"/>
      <c r="K368" s="42"/>
      <c r="L368" s="46"/>
      <c r="M368" s="222"/>
      <c r="N368" s="223"/>
      <c r="O368" s="86"/>
      <c r="P368" s="86"/>
      <c r="Q368" s="86"/>
      <c r="R368" s="86"/>
      <c r="S368" s="86"/>
      <c r="T368" s="87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T368" s="19" t="s">
        <v>196</v>
      </c>
      <c r="AU368" s="19" t="s">
        <v>83</v>
      </c>
    </row>
    <row r="369" s="2" customFormat="1" ht="16.5" customHeight="1">
      <c r="A369" s="40"/>
      <c r="B369" s="41"/>
      <c r="C369" s="248" t="s">
        <v>719</v>
      </c>
      <c r="D369" s="248" t="s">
        <v>191</v>
      </c>
      <c r="E369" s="249" t="s">
        <v>720</v>
      </c>
      <c r="F369" s="250" t="s">
        <v>721</v>
      </c>
      <c r="G369" s="251" t="s">
        <v>194</v>
      </c>
      <c r="H369" s="252">
        <v>735.84000000000003</v>
      </c>
      <c r="I369" s="253"/>
      <c r="J369" s="254">
        <f>ROUND(I369*H369,2)</f>
        <v>0</v>
      </c>
      <c r="K369" s="250" t="s">
        <v>120</v>
      </c>
      <c r="L369" s="255"/>
      <c r="M369" s="256" t="s">
        <v>19</v>
      </c>
      <c r="N369" s="257" t="s">
        <v>44</v>
      </c>
      <c r="O369" s="86"/>
      <c r="P369" s="215">
        <f>O369*H369</f>
        <v>0</v>
      </c>
      <c r="Q369" s="215">
        <v>1</v>
      </c>
      <c r="R369" s="215">
        <f>Q369*H369</f>
        <v>735.84000000000003</v>
      </c>
      <c r="S369" s="215">
        <v>0</v>
      </c>
      <c r="T369" s="216">
        <f>S369*H369</f>
        <v>0</v>
      </c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R369" s="217" t="s">
        <v>155</v>
      </c>
      <c r="AT369" s="217" t="s">
        <v>191</v>
      </c>
      <c r="AU369" s="217" t="s">
        <v>83</v>
      </c>
      <c r="AY369" s="19" t="s">
        <v>114</v>
      </c>
      <c r="BE369" s="218">
        <f>IF(N369="základní",J369,0)</f>
        <v>0</v>
      </c>
      <c r="BF369" s="218">
        <f>IF(N369="snížená",J369,0)</f>
        <v>0</v>
      </c>
      <c r="BG369" s="218">
        <f>IF(N369="zákl. přenesená",J369,0)</f>
        <v>0</v>
      </c>
      <c r="BH369" s="218">
        <f>IF(N369="sníž. přenesená",J369,0)</f>
        <v>0</v>
      </c>
      <c r="BI369" s="218">
        <f>IF(N369="nulová",J369,0)</f>
        <v>0</v>
      </c>
      <c r="BJ369" s="19" t="s">
        <v>81</v>
      </c>
      <c r="BK369" s="218">
        <f>ROUND(I369*H369,2)</f>
        <v>0</v>
      </c>
      <c r="BL369" s="19" t="s">
        <v>121</v>
      </c>
      <c r="BM369" s="217" t="s">
        <v>722</v>
      </c>
    </row>
    <row r="370" s="2" customFormat="1">
      <c r="A370" s="40"/>
      <c r="B370" s="41"/>
      <c r="C370" s="42"/>
      <c r="D370" s="219" t="s">
        <v>123</v>
      </c>
      <c r="E370" s="42"/>
      <c r="F370" s="220" t="s">
        <v>721</v>
      </c>
      <c r="G370" s="42"/>
      <c r="H370" s="42"/>
      <c r="I370" s="221"/>
      <c r="J370" s="42"/>
      <c r="K370" s="42"/>
      <c r="L370" s="46"/>
      <c r="M370" s="222"/>
      <c r="N370" s="223"/>
      <c r="O370" s="86"/>
      <c r="P370" s="86"/>
      <c r="Q370" s="86"/>
      <c r="R370" s="86"/>
      <c r="S370" s="86"/>
      <c r="T370" s="87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T370" s="19" t="s">
        <v>123</v>
      </c>
      <c r="AU370" s="19" t="s">
        <v>83</v>
      </c>
    </row>
    <row r="371" s="13" customFormat="1">
      <c r="A371" s="13"/>
      <c r="B371" s="226"/>
      <c r="C371" s="227"/>
      <c r="D371" s="219" t="s">
        <v>160</v>
      </c>
      <c r="E371" s="228" t="s">
        <v>19</v>
      </c>
      <c r="F371" s="229" t="s">
        <v>723</v>
      </c>
      <c r="G371" s="227"/>
      <c r="H371" s="230">
        <v>735.84000000000003</v>
      </c>
      <c r="I371" s="231"/>
      <c r="J371" s="227"/>
      <c r="K371" s="227"/>
      <c r="L371" s="232"/>
      <c r="M371" s="233"/>
      <c r="N371" s="234"/>
      <c r="O371" s="234"/>
      <c r="P371" s="234"/>
      <c r="Q371" s="234"/>
      <c r="R371" s="234"/>
      <c r="S371" s="234"/>
      <c r="T371" s="235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6" t="s">
        <v>160</v>
      </c>
      <c r="AU371" s="236" t="s">
        <v>83</v>
      </c>
      <c r="AV371" s="13" t="s">
        <v>83</v>
      </c>
      <c r="AW371" s="13" t="s">
        <v>32</v>
      </c>
      <c r="AX371" s="13" t="s">
        <v>73</v>
      </c>
      <c r="AY371" s="236" t="s">
        <v>114</v>
      </c>
    </row>
    <row r="372" s="14" customFormat="1">
      <c r="A372" s="14"/>
      <c r="B372" s="237"/>
      <c r="C372" s="238"/>
      <c r="D372" s="219" t="s">
        <v>160</v>
      </c>
      <c r="E372" s="239" t="s">
        <v>19</v>
      </c>
      <c r="F372" s="240" t="s">
        <v>162</v>
      </c>
      <c r="G372" s="238"/>
      <c r="H372" s="241">
        <v>735.84000000000003</v>
      </c>
      <c r="I372" s="242"/>
      <c r="J372" s="238"/>
      <c r="K372" s="238"/>
      <c r="L372" s="243"/>
      <c r="M372" s="244"/>
      <c r="N372" s="245"/>
      <c r="O372" s="245"/>
      <c r="P372" s="245"/>
      <c r="Q372" s="245"/>
      <c r="R372" s="245"/>
      <c r="S372" s="245"/>
      <c r="T372" s="246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47" t="s">
        <v>160</v>
      </c>
      <c r="AU372" s="247" t="s">
        <v>83</v>
      </c>
      <c r="AV372" s="14" t="s">
        <v>121</v>
      </c>
      <c r="AW372" s="14" t="s">
        <v>32</v>
      </c>
      <c r="AX372" s="14" t="s">
        <v>81</v>
      </c>
      <c r="AY372" s="247" t="s">
        <v>114</v>
      </c>
    </row>
    <row r="373" s="2" customFormat="1" ht="16.5" customHeight="1">
      <c r="A373" s="40"/>
      <c r="B373" s="41"/>
      <c r="C373" s="248" t="s">
        <v>724</v>
      </c>
      <c r="D373" s="248" t="s">
        <v>191</v>
      </c>
      <c r="E373" s="249" t="s">
        <v>725</v>
      </c>
      <c r="F373" s="250" t="s">
        <v>726</v>
      </c>
      <c r="G373" s="251" t="s">
        <v>194</v>
      </c>
      <c r="H373" s="252">
        <v>459.89999999999998</v>
      </c>
      <c r="I373" s="253"/>
      <c r="J373" s="254">
        <f>ROUND(I373*H373,2)</f>
        <v>0</v>
      </c>
      <c r="K373" s="250" t="s">
        <v>120</v>
      </c>
      <c r="L373" s="255"/>
      <c r="M373" s="256" t="s">
        <v>19</v>
      </c>
      <c r="N373" s="257" t="s">
        <v>44</v>
      </c>
      <c r="O373" s="86"/>
      <c r="P373" s="215">
        <f>O373*H373</f>
        <v>0</v>
      </c>
      <c r="Q373" s="215">
        <v>1</v>
      </c>
      <c r="R373" s="215">
        <f>Q373*H373</f>
        <v>459.89999999999998</v>
      </c>
      <c r="S373" s="215">
        <v>0</v>
      </c>
      <c r="T373" s="216">
        <f>S373*H373</f>
        <v>0</v>
      </c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R373" s="217" t="s">
        <v>155</v>
      </c>
      <c r="AT373" s="217" t="s">
        <v>191</v>
      </c>
      <c r="AU373" s="217" t="s">
        <v>83</v>
      </c>
      <c r="AY373" s="19" t="s">
        <v>114</v>
      </c>
      <c r="BE373" s="218">
        <f>IF(N373="základní",J373,0)</f>
        <v>0</v>
      </c>
      <c r="BF373" s="218">
        <f>IF(N373="snížená",J373,0)</f>
        <v>0</v>
      </c>
      <c r="BG373" s="218">
        <f>IF(N373="zákl. přenesená",J373,0)</f>
        <v>0</v>
      </c>
      <c r="BH373" s="218">
        <f>IF(N373="sníž. přenesená",J373,0)</f>
        <v>0</v>
      </c>
      <c r="BI373" s="218">
        <f>IF(N373="nulová",J373,0)</f>
        <v>0</v>
      </c>
      <c r="BJ373" s="19" t="s">
        <v>81</v>
      </c>
      <c r="BK373" s="218">
        <f>ROUND(I373*H373,2)</f>
        <v>0</v>
      </c>
      <c r="BL373" s="19" t="s">
        <v>121</v>
      </c>
      <c r="BM373" s="217" t="s">
        <v>727</v>
      </c>
    </row>
    <row r="374" s="2" customFormat="1">
      <c r="A374" s="40"/>
      <c r="B374" s="41"/>
      <c r="C374" s="42"/>
      <c r="D374" s="219" t="s">
        <v>123</v>
      </c>
      <c r="E374" s="42"/>
      <c r="F374" s="220" t="s">
        <v>726</v>
      </c>
      <c r="G374" s="42"/>
      <c r="H374" s="42"/>
      <c r="I374" s="221"/>
      <c r="J374" s="42"/>
      <c r="K374" s="42"/>
      <c r="L374" s="46"/>
      <c r="M374" s="222"/>
      <c r="N374" s="223"/>
      <c r="O374" s="86"/>
      <c r="P374" s="86"/>
      <c r="Q374" s="86"/>
      <c r="R374" s="86"/>
      <c r="S374" s="86"/>
      <c r="T374" s="87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T374" s="19" t="s">
        <v>123</v>
      </c>
      <c r="AU374" s="19" t="s">
        <v>83</v>
      </c>
    </row>
    <row r="375" s="13" customFormat="1">
      <c r="A375" s="13"/>
      <c r="B375" s="226"/>
      <c r="C375" s="227"/>
      <c r="D375" s="219" t="s">
        <v>160</v>
      </c>
      <c r="E375" s="228" t="s">
        <v>19</v>
      </c>
      <c r="F375" s="229" t="s">
        <v>728</v>
      </c>
      <c r="G375" s="227"/>
      <c r="H375" s="230">
        <v>459.89999999999998</v>
      </c>
      <c r="I375" s="231"/>
      <c r="J375" s="227"/>
      <c r="K375" s="227"/>
      <c r="L375" s="232"/>
      <c r="M375" s="233"/>
      <c r="N375" s="234"/>
      <c r="O375" s="234"/>
      <c r="P375" s="234"/>
      <c r="Q375" s="234"/>
      <c r="R375" s="234"/>
      <c r="S375" s="234"/>
      <c r="T375" s="235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36" t="s">
        <v>160</v>
      </c>
      <c r="AU375" s="236" t="s">
        <v>83</v>
      </c>
      <c r="AV375" s="13" t="s">
        <v>83</v>
      </c>
      <c r="AW375" s="13" t="s">
        <v>32</v>
      </c>
      <c r="AX375" s="13" t="s">
        <v>73</v>
      </c>
      <c r="AY375" s="236" t="s">
        <v>114</v>
      </c>
    </row>
    <row r="376" s="14" customFormat="1">
      <c r="A376" s="14"/>
      <c r="B376" s="237"/>
      <c r="C376" s="238"/>
      <c r="D376" s="219" t="s">
        <v>160</v>
      </c>
      <c r="E376" s="239" t="s">
        <v>19</v>
      </c>
      <c r="F376" s="240" t="s">
        <v>162</v>
      </c>
      <c r="G376" s="238"/>
      <c r="H376" s="241">
        <v>459.89999999999998</v>
      </c>
      <c r="I376" s="242"/>
      <c r="J376" s="238"/>
      <c r="K376" s="238"/>
      <c r="L376" s="243"/>
      <c r="M376" s="244"/>
      <c r="N376" s="245"/>
      <c r="O376" s="245"/>
      <c r="P376" s="245"/>
      <c r="Q376" s="245"/>
      <c r="R376" s="245"/>
      <c r="S376" s="245"/>
      <c r="T376" s="246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47" t="s">
        <v>160</v>
      </c>
      <c r="AU376" s="247" t="s">
        <v>83</v>
      </c>
      <c r="AV376" s="14" t="s">
        <v>121</v>
      </c>
      <c r="AW376" s="14" t="s">
        <v>32</v>
      </c>
      <c r="AX376" s="14" t="s">
        <v>81</v>
      </c>
      <c r="AY376" s="247" t="s">
        <v>114</v>
      </c>
    </row>
    <row r="377" s="2" customFormat="1" ht="33" customHeight="1">
      <c r="A377" s="40"/>
      <c r="B377" s="41"/>
      <c r="C377" s="206" t="s">
        <v>729</v>
      </c>
      <c r="D377" s="206" t="s">
        <v>116</v>
      </c>
      <c r="E377" s="207" t="s">
        <v>730</v>
      </c>
      <c r="F377" s="208" t="s">
        <v>731</v>
      </c>
      <c r="G377" s="209" t="s">
        <v>119</v>
      </c>
      <c r="H377" s="210">
        <v>1533</v>
      </c>
      <c r="I377" s="211"/>
      <c r="J377" s="212">
        <f>ROUND(I377*H377,2)</f>
        <v>0</v>
      </c>
      <c r="K377" s="208" t="s">
        <v>120</v>
      </c>
      <c r="L377" s="46"/>
      <c r="M377" s="213" t="s">
        <v>19</v>
      </c>
      <c r="N377" s="214" t="s">
        <v>44</v>
      </c>
      <c r="O377" s="86"/>
      <c r="P377" s="215">
        <f>O377*H377</f>
        <v>0</v>
      </c>
      <c r="Q377" s="215">
        <v>0</v>
      </c>
      <c r="R377" s="215">
        <f>Q377*H377</f>
        <v>0</v>
      </c>
      <c r="S377" s="215">
        <v>0</v>
      </c>
      <c r="T377" s="216">
        <f>S377*H377</f>
        <v>0</v>
      </c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R377" s="217" t="s">
        <v>121</v>
      </c>
      <c r="AT377" s="217" t="s">
        <v>116</v>
      </c>
      <c r="AU377" s="217" t="s">
        <v>83</v>
      </c>
      <c r="AY377" s="19" t="s">
        <v>114</v>
      </c>
      <c r="BE377" s="218">
        <f>IF(N377="základní",J377,0)</f>
        <v>0</v>
      </c>
      <c r="BF377" s="218">
        <f>IF(N377="snížená",J377,0)</f>
        <v>0</v>
      </c>
      <c r="BG377" s="218">
        <f>IF(N377="zákl. přenesená",J377,0)</f>
        <v>0</v>
      </c>
      <c r="BH377" s="218">
        <f>IF(N377="sníž. přenesená",J377,0)</f>
        <v>0</v>
      </c>
      <c r="BI377" s="218">
        <f>IF(N377="nulová",J377,0)</f>
        <v>0</v>
      </c>
      <c r="BJ377" s="19" t="s">
        <v>81</v>
      </c>
      <c r="BK377" s="218">
        <f>ROUND(I377*H377,2)</f>
        <v>0</v>
      </c>
      <c r="BL377" s="19" t="s">
        <v>121</v>
      </c>
      <c r="BM377" s="217" t="s">
        <v>732</v>
      </c>
    </row>
    <row r="378" s="2" customFormat="1">
      <c r="A378" s="40"/>
      <c r="B378" s="41"/>
      <c r="C378" s="42"/>
      <c r="D378" s="219" t="s">
        <v>123</v>
      </c>
      <c r="E378" s="42"/>
      <c r="F378" s="220" t="s">
        <v>731</v>
      </c>
      <c r="G378" s="42"/>
      <c r="H378" s="42"/>
      <c r="I378" s="221"/>
      <c r="J378" s="42"/>
      <c r="K378" s="42"/>
      <c r="L378" s="46"/>
      <c r="M378" s="222"/>
      <c r="N378" s="223"/>
      <c r="O378" s="86"/>
      <c r="P378" s="86"/>
      <c r="Q378" s="86"/>
      <c r="R378" s="86"/>
      <c r="S378" s="86"/>
      <c r="T378" s="87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T378" s="19" t="s">
        <v>123</v>
      </c>
      <c r="AU378" s="19" t="s">
        <v>83</v>
      </c>
    </row>
    <row r="379" s="2" customFormat="1">
      <c r="A379" s="40"/>
      <c r="B379" s="41"/>
      <c r="C379" s="42"/>
      <c r="D379" s="224" t="s">
        <v>124</v>
      </c>
      <c r="E379" s="42"/>
      <c r="F379" s="225" t="s">
        <v>733</v>
      </c>
      <c r="G379" s="42"/>
      <c r="H379" s="42"/>
      <c r="I379" s="221"/>
      <c r="J379" s="42"/>
      <c r="K379" s="42"/>
      <c r="L379" s="46"/>
      <c r="M379" s="222"/>
      <c r="N379" s="223"/>
      <c r="O379" s="86"/>
      <c r="P379" s="86"/>
      <c r="Q379" s="86"/>
      <c r="R379" s="86"/>
      <c r="S379" s="86"/>
      <c r="T379" s="87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T379" s="19" t="s">
        <v>124</v>
      </c>
      <c r="AU379" s="19" t="s">
        <v>83</v>
      </c>
    </row>
    <row r="380" s="2" customFormat="1">
      <c r="A380" s="40"/>
      <c r="B380" s="41"/>
      <c r="C380" s="42"/>
      <c r="D380" s="219" t="s">
        <v>196</v>
      </c>
      <c r="E380" s="42"/>
      <c r="F380" s="258" t="s">
        <v>703</v>
      </c>
      <c r="G380" s="42"/>
      <c r="H380" s="42"/>
      <c r="I380" s="221"/>
      <c r="J380" s="42"/>
      <c r="K380" s="42"/>
      <c r="L380" s="46"/>
      <c r="M380" s="222"/>
      <c r="N380" s="223"/>
      <c r="O380" s="86"/>
      <c r="P380" s="86"/>
      <c r="Q380" s="86"/>
      <c r="R380" s="86"/>
      <c r="S380" s="86"/>
      <c r="T380" s="87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T380" s="19" t="s">
        <v>196</v>
      </c>
      <c r="AU380" s="19" t="s">
        <v>83</v>
      </c>
    </row>
    <row r="381" s="2" customFormat="1" ht="62.7" customHeight="1">
      <c r="A381" s="40"/>
      <c r="B381" s="41"/>
      <c r="C381" s="206" t="s">
        <v>734</v>
      </c>
      <c r="D381" s="206" t="s">
        <v>116</v>
      </c>
      <c r="E381" s="207" t="s">
        <v>681</v>
      </c>
      <c r="F381" s="208" t="s">
        <v>682</v>
      </c>
      <c r="G381" s="209" t="s">
        <v>237</v>
      </c>
      <c r="H381" s="210">
        <v>1624.98</v>
      </c>
      <c r="I381" s="211"/>
      <c r="J381" s="212">
        <f>ROUND(I381*H381,2)</f>
        <v>0</v>
      </c>
      <c r="K381" s="208" t="s">
        <v>120</v>
      </c>
      <c r="L381" s="46"/>
      <c r="M381" s="213" t="s">
        <v>19</v>
      </c>
      <c r="N381" s="214" t="s">
        <v>44</v>
      </c>
      <c r="O381" s="86"/>
      <c r="P381" s="215">
        <f>O381*H381</f>
        <v>0</v>
      </c>
      <c r="Q381" s="215">
        <v>0</v>
      </c>
      <c r="R381" s="215">
        <f>Q381*H381</f>
        <v>0</v>
      </c>
      <c r="S381" s="215">
        <v>0</v>
      </c>
      <c r="T381" s="216">
        <f>S381*H381</f>
        <v>0</v>
      </c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R381" s="217" t="s">
        <v>121</v>
      </c>
      <c r="AT381" s="217" t="s">
        <v>116</v>
      </c>
      <c r="AU381" s="217" t="s">
        <v>83</v>
      </c>
      <c r="AY381" s="19" t="s">
        <v>114</v>
      </c>
      <c r="BE381" s="218">
        <f>IF(N381="základní",J381,0)</f>
        <v>0</v>
      </c>
      <c r="BF381" s="218">
        <f>IF(N381="snížená",J381,0)</f>
        <v>0</v>
      </c>
      <c r="BG381" s="218">
        <f>IF(N381="zákl. přenesená",J381,0)</f>
        <v>0</v>
      </c>
      <c r="BH381" s="218">
        <f>IF(N381="sníž. přenesená",J381,0)</f>
        <v>0</v>
      </c>
      <c r="BI381" s="218">
        <f>IF(N381="nulová",J381,0)</f>
        <v>0</v>
      </c>
      <c r="BJ381" s="19" t="s">
        <v>81</v>
      </c>
      <c r="BK381" s="218">
        <f>ROUND(I381*H381,2)</f>
        <v>0</v>
      </c>
      <c r="BL381" s="19" t="s">
        <v>121</v>
      </c>
      <c r="BM381" s="217" t="s">
        <v>735</v>
      </c>
    </row>
    <row r="382" s="2" customFormat="1">
      <c r="A382" s="40"/>
      <c r="B382" s="41"/>
      <c r="C382" s="42"/>
      <c r="D382" s="219" t="s">
        <v>123</v>
      </c>
      <c r="E382" s="42"/>
      <c r="F382" s="220" t="s">
        <v>682</v>
      </c>
      <c r="G382" s="42"/>
      <c r="H382" s="42"/>
      <c r="I382" s="221"/>
      <c r="J382" s="42"/>
      <c r="K382" s="42"/>
      <c r="L382" s="46"/>
      <c r="M382" s="222"/>
      <c r="N382" s="223"/>
      <c r="O382" s="86"/>
      <c r="P382" s="86"/>
      <c r="Q382" s="86"/>
      <c r="R382" s="86"/>
      <c r="S382" s="86"/>
      <c r="T382" s="87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T382" s="19" t="s">
        <v>123</v>
      </c>
      <c r="AU382" s="19" t="s">
        <v>83</v>
      </c>
    </row>
    <row r="383" s="2" customFormat="1">
      <c r="A383" s="40"/>
      <c r="B383" s="41"/>
      <c r="C383" s="42"/>
      <c r="D383" s="224" t="s">
        <v>124</v>
      </c>
      <c r="E383" s="42"/>
      <c r="F383" s="225" t="s">
        <v>684</v>
      </c>
      <c r="G383" s="42"/>
      <c r="H383" s="42"/>
      <c r="I383" s="221"/>
      <c r="J383" s="42"/>
      <c r="K383" s="42"/>
      <c r="L383" s="46"/>
      <c r="M383" s="222"/>
      <c r="N383" s="223"/>
      <c r="O383" s="86"/>
      <c r="P383" s="86"/>
      <c r="Q383" s="86"/>
      <c r="R383" s="86"/>
      <c r="S383" s="86"/>
      <c r="T383" s="87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T383" s="19" t="s">
        <v>124</v>
      </c>
      <c r="AU383" s="19" t="s">
        <v>83</v>
      </c>
    </row>
    <row r="384" s="15" customFormat="1">
      <c r="A384" s="15"/>
      <c r="B384" s="259"/>
      <c r="C384" s="260"/>
      <c r="D384" s="219" t="s">
        <v>160</v>
      </c>
      <c r="E384" s="261" t="s">
        <v>19</v>
      </c>
      <c r="F384" s="262" t="s">
        <v>736</v>
      </c>
      <c r="G384" s="260"/>
      <c r="H384" s="261" t="s">
        <v>19</v>
      </c>
      <c r="I384" s="263"/>
      <c r="J384" s="260"/>
      <c r="K384" s="260"/>
      <c r="L384" s="264"/>
      <c r="M384" s="265"/>
      <c r="N384" s="266"/>
      <c r="O384" s="266"/>
      <c r="P384" s="266"/>
      <c r="Q384" s="266"/>
      <c r="R384" s="266"/>
      <c r="S384" s="266"/>
      <c r="T384" s="267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T384" s="268" t="s">
        <v>160</v>
      </c>
      <c r="AU384" s="268" t="s">
        <v>83</v>
      </c>
      <c r="AV384" s="15" t="s">
        <v>81</v>
      </c>
      <c r="AW384" s="15" t="s">
        <v>32</v>
      </c>
      <c r="AX384" s="15" t="s">
        <v>73</v>
      </c>
      <c r="AY384" s="268" t="s">
        <v>114</v>
      </c>
    </row>
    <row r="385" s="13" customFormat="1">
      <c r="A385" s="13"/>
      <c r="B385" s="226"/>
      <c r="C385" s="227"/>
      <c r="D385" s="219" t="s">
        <v>160</v>
      </c>
      <c r="E385" s="228" t="s">
        <v>19</v>
      </c>
      <c r="F385" s="229" t="s">
        <v>737</v>
      </c>
      <c r="G385" s="227"/>
      <c r="H385" s="230">
        <v>812.49000000000001</v>
      </c>
      <c r="I385" s="231"/>
      <c r="J385" s="227"/>
      <c r="K385" s="227"/>
      <c r="L385" s="232"/>
      <c r="M385" s="233"/>
      <c r="N385" s="234"/>
      <c r="O385" s="234"/>
      <c r="P385" s="234"/>
      <c r="Q385" s="234"/>
      <c r="R385" s="234"/>
      <c r="S385" s="234"/>
      <c r="T385" s="235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36" t="s">
        <v>160</v>
      </c>
      <c r="AU385" s="236" t="s">
        <v>83</v>
      </c>
      <c r="AV385" s="13" t="s">
        <v>83</v>
      </c>
      <c r="AW385" s="13" t="s">
        <v>32</v>
      </c>
      <c r="AX385" s="13" t="s">
        <v>73</v>
      </c>
      <c r="AY385" s="236" t="s">
        <v>114</v>
      </c>
    </row>
    <row r="386" s="15" customFormat="1">
      <c r="A386" s="15"/>
      <c r="B386" s="259"/>
      <c r="C386" s="260"/>
      <c r="D386" s="219" t="s">
        <v>160</v>
      </c>
      <c r="E386" s="261" t="s">
        <v>19</v>
      </c>
      <c r="F386" s="262" t="s">
        <v>738</v>
      </c>
      <c r="G386" s="260"/>
      <c r="H386" s="261" t="s">
        <v>19</v>
      </c>
      <c r="I386" s="263"/>
      <c r="J386" s="260"/>
      <c r="K386" s="260"/>
      <c r="L386" s="264"/>
      <c r="M386" s="265"/>
      <c r="N386" s="266"/>
      <c r="O386" s="266"/>
      <c r="P386" s="266"/>
      <c r="Q386" s="266"/>
      <c r="R386" s="266"/>
      <c r="S386" s="266"/>
      <c r="T386" s="267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T386" s="268" t="s">
        <v>160</v>
      </c>
      <c r="AU386" s="268" t="s">
        <v>83</v>
      </c>
      <c r="AV386" s="15" t="s">
        <v>81</v>
      </c>
      <c r="AW386" s="15" t="s">
        <v>32</v>
      </c>
      <c r="AX386" s="15" t="s">
        <v>73</v>
      </c>
      <c r="AY386" s="268" t="s">
        <v>114</v>
      </c>
    </row>
    <row r="387" s="13" customFormat="1">
      <c r="A387" s="13"/>
      <c r="B387" s="226"/>
      <c r="C387" s="227"/>
      <c r="D387" s="219" t="s">
        <v>160</v>
      </c>
      <c r="E387" s="228" t="s">
        <v>19</v>
      </c>
      <c r="F387" s="229" t="s">
        <v>708</v>
      </c>
      <c r="G387" s="227"/>
      <c r="H387" s="230">
        <v>275.94</v>
      </c>
      <c r="I387" s="231"/>
      <c r="J387" s="227"/>
      <c r="K387" s="227"/>
      <c r="L387" s="232"/>
      <c r="M387" s="233"/>
      <c r="N387" s="234"/>
      <c r="O387" s="234"/>
      <c r="P387" s="234"/>
      <c r="Q387" s="234"/>
      <c r="R387" s="234"/>
      <c r="S387" s="234"/>
      <c r="T387" s="235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36" t="s">
        <v>160</v>
      </c>
      <c r="AU387" s="236" t="s">
        <v>83</v>
      </c>
      <c r="AV387" s="13" t="s">
        <v>83</v>
      </c>
      <c r="AW387" s="13" t="s">
        <v>32</v>
      </c>
      <c r="AX387" s="13" t="s">
        <v>73</v>
      </c>
      <c r="AY387" s="236" t="s">
        <v>114</v>
      </c>
    </row>
    <row r="388" s="15" customFormat="1">
      <c r="A388" s="15"/>
      <c r="B388" s="259"/>
      <c r="C388" s="260"/>
      <c r="D388" s="219" t="s">
        <v>160</v>
      </c>
      <c r="E388" s="261" t="s">
        <v>19</v>
      </c>
      <c r="F388" s="262" t="s">
        <v>739</v>
      </c>
      <c r="G388" s="260"/>
      <c r="H388" s="261" t="s">
        <v>19</v>
      </c>
      <c r="I388" s="263"/>
      <c r="J388" s="260"/>
      <c r="K388" s="260"/>
      <c r="L388" s="264"/>
      <c r="M388" s="265"/>
      <c r="N388" s="266"/>
      <c r="O388" s="266"/>
      <c r="P388" s="266"/>
      <c r="Q388" s="266"/>
      <c r="R388" s="266"/>
      <c r="S388" s="266"/>
      <c r="T388" s="267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T388" s="268" t="s">
        <v>160</v>
      </c>
      <c r="AU388" s="268" t="s">
        <v>83</v>
      </c>
      <c r="AV388" s="15" t="s">
        <v>81</v>
      </c>
      <c r="AW388" s="15" t="s">
        <v>32</v>
      </c>
      <c r="AX388" s="15" t="s">
        <v>73</v>
      </c>
      <c r="AY388" s="268" t="s">
        <v>114</v>
      </c>
    </row>
    <row r="389" s="13" customFormat="1">
      <c r="A389" s="13"/>
      <c r="B389" s="226"/>
      <c r="C389" s="227"/>
      <c r="D389" s="219" t="s">
        <v>160</v>
      </c>
      <c r="E389" s="228" t="s">
        <v>19</v>
      </c>
      <c r="F389" s="229" t="s">
        <v>740</v>
      </c>
      <c r="G389" s="227"/>
      <c r="H389" s="230">
        <v>306.60000000000002</v>
      </c>
      <c r="I389" s="231"/>
      <c r="J389" s="227"/>
      <c r="K389" s="227"/>
      <c r="L389" s="232"/>
      <c r="M389" s="233"/>
      <c r="N389" s="234"/>
      <c r="O389" s="234"/>
      <c r="P389" s="234"/>
      <c r="Q389" s="234"/>
      <c r="R389" s="234"/>
      <c r="S389" s="234"/>
      <c r="T389" s="235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36" t="s">
        <v>160</v>
      </c>
      <c r="AU389" s="236" t="s">
        <v>83</v>
      </c>
      <c r="AV389" s="13" t="s">
        <v>83</v>
      </c>
      <c r="AW389" s="13" t="s">
        <v>32</v>
      </c>
      <c r="AX389" s="13" t="s">
        <v>73</v>
      </c>
      <c r="AY389" s="236" t="s">
        <v>114</v>
      </c>
    </row>
    <row r="390" s="15" customFormat="1">
      <c r="A390" s="15"/>
      <c r="B390" s="259"/>
      <c r="C390" s="260"/>
      <c r="D390" s="219" t="s">
        <v>160</v>
      </c>
      <c r="E390" s="261" t="s">
        <v>19</v>
      </c>
      <c r="F390" s="262" t="s">
        <v>741</v>
      </c>
      <c r="G390" s="260"/>
      <c r="H390" s="261" t="s">
        <v>19</v>
      </c>
      <c r="I390" s="263"/>
      <c r="J390" s="260"/>
      <c r="K390" s="260"/>
      <c r="L390" s="264"/>
      <c r="M390" s="265"/>
      <c r="N390" s="266"/>
      <c r="O390" s="266"/>
      <c r="P390" s="266"/>
      <c r="Q390" s="266"/>
      <c r="R390" s="266"/>
      <c r="S390" s="266"/>
      <c r="T390" s="267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T390" s="268" t="s">
        <v>160</v>
      </c>
      <c r="AU390" s="268" t="s">
        <v>83</v>
      </c>
      <c r="AV390" s="15" t="s">
        <v>81</v>
      </c>
      <c r="AW390" s="15" t="s">
        <v>32</v>
      </c>
      <c r="AX390" s="15" t="s">
        <v>73</v>
      </c>
      <c r="AY390" s="268" t="s">
        <v>114</v>
      </c>
    </row>
    <row r="391" s="13" customFormat="1">
      <c r="A391" s="13"/>
      <c r="B391" s="226"/>
      <c r="C391" s="227"/>
      <c r="D391" s="219" t="s">
        <v>160</v>
      </c>
      <c r="E391" s="228" t="s">
        <v>19</v>
      </c>
      <c r="F391" s="229" t="s">
        <v>742</v>
      </c>
      <c r="G391" s="227"/>
      <c r="H391" s="230">
        <v>229.94999999999999</v>
      </c>
      <c r="I391" s="231"/>
      <c r="J391" s="227"/>
      <c r="K391" s="227"/>
      <c r="L391" s="232"/>
      <c r="M391" s="233"/>
      <c r="N391" s="234"/>
      <c r="O391" s="234"/>
      <c r="P391" s="234"/>
      <c r="Q391" s="234"/>
      <c r="R391" s="234"/>
      <c r="S391" s="234"/>
      <c r="T391" s="235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36" t="s">
        <v>160</v>
      </c>
      <c r="AU391" s="236" t="s">
        <v>83</v>
      </c>
      <c r="AV391" s="13" t="s">
        <v>83</v>
      </c>
      <c r="AW391" s="13" t="s">
        <v>32</v>
      </c>
      <c r="AX391" s="13" t="s">
        <v>73</v>
      </c>
      <c r="AY391" s="236" t="s">
        <v>114</v>
      </c>
    </row>
    <row r="392" s="14" customFormat="1">
      <c r="A392" s="14"/>
      <c r="B392" s="237"/>
      <c r="C392" s="238"/>
      <c r="D392" s="219" t="s">
        <v>160</v>
      </c>
      <c r="E392" s="239" t="s">
        <v>19</v>
      </c>
      <c r="F392" s="240" t="s">
        <v>162</v>
      </c>
      <c r="G392" s="238"/>
      <c r="H392" s="241">
        <v>1624.9800000000003</v>
      </c>
      <c r="I392" s="242"/>
      <c r="J392" s="238"/>
      <c r="K392" s="238"/>
      <c r="L392" s="243"/>
      <c r="M392" s="244"/>
      <c r="N392" s="245"/>
      <c r="O392" s="245"/>
      <c r="P392" s="245"/>
      <c r="Q392" s="245"/>
      <c r="R392" s="245"/>
      <c r="S392" s="245"/>
      <c r="T392" s="246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47" t="s">
        <v>160</v>
      </c>
      <c r="AU392" s="247" t="s">
        <v>83</v>
      </c>
      <c r="AV392" s="14" t="s">
        <v>121</v>
      </c>
      <c r="AW392" s="14" t="s">
        <v>32</v>
      </c>
      <c r="AX392" s="14" t="s">
        <v>81</v>
      </c>
      <c r="AY392" s="247" t="s">
        <v>114</v>
      </c>
    </row>
    <row r="393" s="2" customFormat="1" ht="66.75" customHeight="1">
      <c r="A393" s="40"/>
      <c r="B393" s="41"/>
      <c r="C393" s="206" t="s">
        <v>743</v>
      </c>
      <c r="D393" s="206" t="s">
        <v>116</v>
      </c>
      <c r="E393" s="207" t="s">
        <v>685</v>
      </c>
      <c r="F393" s="208" t="s">
        <v>686</v>
      </c>
      <c r="G393" s="209" t="s">
        <v>237</v>
      </c>
      <c r="H393" s="210">
        <v>16249.799999999999</v>
      </c>
      <c r="I393" s="211"/>
      <c r="J393" s="212">
        <f>ROUND(I393*H393,2)</f>
        <v>0</v>
      </c>
      <c r="K393" s="208" t="s">
        <v>120</v>
      </c>
      <c r="L393" s="46"/>
      <c r="M393" s="213" t="s">
        <v>19</v>
      </c>
      <c r="N393" s="214" t="s">
        <v>44</v>
      </c>
      <c r="O393" s="86"/>
      <c r="P393" s="215">
        <f>O393*H393</f>
        <v>0</v>
      </c>
      <c r="Q393" s="215">
        <v>0</v>
      </c>
      <c r="R393" s="215">
        <f>Q393*H393</f>
        <v>0</v>
      </c>
      <c r="S393" s="215">
        <v>0</v>
      </c>
      <c r="T393" s="216">
        <f>S393*H393</f>
        <v>0</v>
      </c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R393" s="217" t="s">
        <v>121</v>
      </c>
      <c r="AT393" s="217" t="s">
        <v>116</v>
      </c>
      <c r="AU393" s="217" t="s">
        <v>83</v>
      </c>
      <c r="AY393" s="19" t="s">
        <v>114</v>
      </c>
      <c r="BE393" s="218">
        <f>IF(N393="základní",J393,0)</f>
        <v>0</v>
      </c>
      <c r="BF393" s="218">
        <f>IF(N393="snížená",J393,0)</f>
        <v>0</v>
      </c>
      <c r="BG393" s="218">
        <f>IF(N393="zákl. přenesená",J393,0)</f>
        <v>0</v>
      </c>
      <c r="BH393" s="218">
        <f>IF(N393="sníž. přenesená",J393,0)</f>
        <v>0</v>
      </c>
      <c r="BI393" s="218">
        <f>IF(N393="nulová",J393,0)</f>
        <v>0</v>
      </c>
      <c r="BJ393" s="19" t="s">
        <v>81</v>
      </c>
      <c r="BK393" s="218">
        <f>ROUND(I393*H393,2)</f>
        <v>0</v>
      </c>
      <c r="BL393" s="19" t="s">
        <v>121</v>
      </c>
      <c r="BM393" s="217" t="s">
        <v>744</v>
      </c>
    </row>
    <row r="394" s="2" customFormat="1">
      <c r="A394" s="40"/>
      <c r="B394" s="41"/>
      <c r="C394" s="42"/>
      <c r="D394" s="219" t="s">
        <v>123</v>
      </c>
      <c r="E394" s="42"/>
      <c r="F394" s="220" t="s">
        <v>688</v>
      </c>
      <c r="G394" s="42"/>
      <c r="H394" s="42"/>
      <c r="I394" s="221"/>
      <c r="J394" s="42"/>
      <c r="K394" s="42"/>
      <c r="L394" s="46"/>
      <c r="M394" s="222"/>
      <c r="N394" s="223"/>
      <c r="O394" s="86"/>
      <c r="P394" s="86"/>
      <c r="Q394" s="86"/>
      <c r="R394" s="86"/>
      <c r="S394" s="86"/>
      <c r="T394" s="87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T394" s="19" t="s">
        <v>123</v>
      </c>
      <c r="AU394" s="19" t="s">
        <v>83</v>
      </c>
    </row>
    <row r="395" s="2" customFormat="1">
      <c r="A395" s="40"/>
      <c r="B395" s="41"/>
      <c r="C395" s="42"/>
      <c r="D395" s="224" t="s">
        <v>124</v>
      </c>
      <c r="E395" s="42"/>
      <c r="F395" s="225" t="s">
        <v>689</v>
      </c>
      <c r="G395" s="42"/>
      <c r="H395" s="42"/>
      <c r="I395" s="221"/>
      <c r="J395" s="42"/>
      <c r="K395" s="42"/>
      <c r="L395" s="46"/>
      <c r="M395" s="222"/>
      <c r="N395" s="223"/>
      <c r="O395" s="86"/>
      <c r="P395" s="86"/>
      <c r="Q395" s="86"/>
      <c r="R395" s="86"/>
      <c r="S395" s="86"/>
      <c r="T395" s="87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T395" s="19" t="s">
        <v>124</v>
      </c>
      <c r="AU395" s="19" t="s">
        <v>83</v>
      </c>
    </row>
    <row r="396" s="2" customFormat="1" ht="44.25" customHeight="1">
      <c r="A396" s="40"/>
      <c r="B396" s="41"/>
      <c r="C396" s="206" t="s">
        <v>201</v>
      </c>
      <c r="D396" s="206" t="s">
        <v>116</v>
      </c>
      <c r="E396" s="207" t="s">
        <v>243</v>
      </c>
      <c r="F396" s="208" t="s">
        <v>244</v>
      </c>
      <c r="G396" s="209" t="s">
        <v>194</v>
      </c>
      <c r="H396" s="210">
        <v>1299.9839999999999</v>
      </c>
      <c r="I396" s="211"/>
      <c r="J396" s="212">
        <f>ROUND(I396*H396,2)</f>
        <v>0</v>
      </c>
      <c r="K396" s="208" t="s">
        <v>120</v>
      </c>
      <c r="L396" s="46"/>
      <c r="M396" s="213" t="s">
        <v>19</v>
      </c>
      <c r="N396" s="214" t="s">
        <v>44</v>
      </c>
      <c r="O396" s="86"/>
      <c r="P396" s="215">
        <f>O396*H396</f>
        <v>0</v>
      </c>
      <c r="Q396" s="215">
        <v>0</v>
      </c>
      <c r="R396" s="215">
        <f>Q396*H396</f>
        <v>0</v>
      </c>
      <c r="S396" s="215">
        <v>0</v>
      </c>
      <c r="T396" s="216">
        <f>S396*H396</f>
        <v>0</v>
      </c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R396" s="217" t="s">
        <v>121</v>
      </c>
      <c r="AT396" s="217" t="s">
        <v>116</v>
      </c>
      <c r="AU396" s="217" t="s">
        <v>83</v>
      </c>
      <c r="AY396" s="19" t="s">
        <v>114</v>
      </c>
      <c r="BE396" s="218">
        <f>IF(N396="základní",J396,0)</f>
        <v>0</v>
      </c>
      <c r="BF396" s="218">
        <f>IF(N396="snížená",J396,0)</f>
        <v>0</v>
      </c>
      <c r="BG396" s="218">
        <f>IF(N396="zákl. přenesená",J396,0)</f>
        <v>0</v>
      </c>
      <c r="BH396" s="218">
        <f>IF(N396="sníž. přenesená",J396,0)</f>
        <v>0</v>
      </c>
      <c r="BI396" s="218">
        <f>IF(N396="nulová",J396,0)</f>
        <v>0</v>
      </c>
      <c r="BJ396" s="19" t="s">
        <v>81</v>
      </c>
      <c r="BK396" s="218">
        <f>ROUND(I396*H396,2)</f>
        <v>0</v>
      </c>
      <c r="BL396" s="19" t="s">
        <v>121</v>
      </c>
      <c r="BM396" s="217" t="s">
        <v>745</v>
      </c>
    </row>
    <row r="397" s="2" customFormat="1">
      <c r="A397" s="40"/>
      <c r="B397" s="41"/>
      <c r="C397" s="42"/>
      <c r="D397" s="219" t="s">
        <v>123</v>
      </c>
      <c r="E397" s="42"/>
      <c r="F397" s="220" t="s">
        <v>244</v>
      </c>
      <c r="G397" s="42"/>
      <c r="H397" s="42"/>
      <c r="I397" s="221"/>
      <c r="J397" s="42"/>
      <c r="K397" s="42"/>
      <c r="L397" s="46"/>
      <c r="M397" s="222"/>
      <c r="N397" s="223"/>
      <c r="O397" s="86"/>
      <c r="P397" s="86"/>
      <c r="Q397" s="86"/>
      <c r="R397" s="86"/>
      <c r="S397" s="86"/>
      <c r="T397" s="87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T397" s="19" t="s">
        <v>123</v>
      </c>
      <c r="AU397" s="19" t="s">
        <v>83</v>
      </c>
    </row>
    <row r="398" s="2" customFormat="1">
      <c r="A398" s="40"/>
      <c r="B398" s="41"/>
      <c r="C398" s="42"/>
      <c r="D398" s="224" t="s">
        <v>124</v>
      </c>
      <c r="E398" s="42"/>
      <c r="F398" s="225" t="s">
        <v>246</v>
      </c>
      <c r="G398" s="42"/>
      <c r="H398" s="42"/>
      <c r="I398" s="221"/>
      <c r="J398" s="42"/>
      <c r="K398" s="42"/>
      <c r="L398" s="46"/>
      <c r="M398" s="222"/>
      <c r="N398" s="223"/>
      <c r="O398" s="86"/>
      <c r="P398" s="86"/>
      <c r="Q398" s="86"/>
      <c r="R398" s="86"/>
      <c r="S398" s="86"/>
      <c r="T398" s="87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T398" s="19" t="s">
        <v>124</v>
      </c>
      <c r="AU398" s="19" t="s">
        <v>83</v>
      </c>
    </row>
    <row r="399" s="13" customFormat="1">
      <c r="A399" s="13"/>
      <c r="B399" s="226"/>
      <c r="C399" s="227"/>
      <c r="D399" s="219" t="s">
        <v>160</v>
      </c>
      <c r="E399" s="228" t="s">
        <v>19</v>
      </c>
      <c r="F399" s="229" t="s">
        <v>746</v>
      </c>
      <c r="G399" s="227"/>
      <c r="H399" s="230">
        <v>1299.9839999999999</v>
      </c>
      <c r="I399" s="231"/>
      <c r="J399" s="227"/>
      <c r="K399" s="227"/>
      <c r="L399" s="232"/>
      <c r="M399" s="233"/>
      <c r="N399" s="234"/>
      <c r="O399" s="234"/>
      <c r="P399" s="234"/>
      <c r="Q399" s="234"/>
      <c r="R399" s="234"/>
      <c r="S399" s="234"/>
      <c r="T399" s="235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36" t="s">
        <v>160</v>
      </c>
      <c r="AU399" s="236" t="s">
        <v>83</v>
      </c>
      <c r="AV399" s="13" t="s">
        <v>83</v>
      </c>
      <c r="AW399" s="13" t="s">
        <v>32</v>
      </c>
      <c r="AX399" s="13" t="s">
        <v>73</v>
      </c>
      <c r="AY399" s="236" t="s">
        <v>114</v>
      </c>
    </row>
    <row r="400" s="14" customFormat="1">
      <c r="A400" s="14"/>
      <c r="B400" s="237"/>
      <c r="C400" s="238"/>
      <c r="D400" s="219" t="s">
        <v>160</v>
      </c>
      <c r="E400" s="239" t="s">
        <v>19</v>
      </c>
      <c r="F400" s="240" t="s">
        <v>162</v>
      </c>
      <c r="G400" s="238"/>
      <c r="H400" s="241">
        <v>1299.9839999999999</v>
      </c>
      <c r="I400" s="242"/>
      <c r="J400" s="238"/>
      <c r="K400" s="238"/>
      <c r="L400" s="243"/>
      <c r="M400" s="244"/>
      <c r="N400" s="245"/>
      <c r="O400" s="245"/>
      <c r="P400" s="245"/>
      <c r="Q400" s="245"/>
      <c r="R400" s="245"/>
      <c r="S400" s="245"/>
      <c r="T400" s="246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47" t="s">
        <v>160</v>
      </c>
      <c r="AU400" s="247" t="s">
        <v>83</v>
      </c>
      <c r="AV400" s="14" t="s">
        <v>121</v>
      </c>
      <c r="AW400" s="14" t="s">
        <v>32</v>
      </c>
      <c r="AX400" s="14" t="s">
        <v>81</v>
      </c>
      <c r="AY400" s="247" t="s">
        <v>114</v>
      </c>
    </row>
    <row r="401" s="12" customFormat="1" ht="22.8" customHeight="1">
      <c r="A401" s="12"/>
      <c r="B401" s="190"/>
      <c r="C401" s="191"/>
      <c r="D401" s="192" t="s">
        <v>72</v>
      </c>
      <c r="E401" s="204" t="s">
        <v>121</v>
      </c>
      <c r="F401" s="204" t="s">
        <v>747</v>
      </c>
      <c r="G401" s="191"/>
      <c r="H401" s="191"/>
      <c r="I401" s="194"/>
      <c r="J401" s="205">
        <f>BK401</f>
        <v>0</v>
      </c>
      <c r="K401" s="191"/>
      <c r="L401" s="196"/>
      <c r="M401" s="197"/>
      <c r="N401" s="198"/>
      <c r="O401" s="198"/>
      <c r="P401" s="199">
        <f>SUM(P402:P434)</f>
        <v>0</v>
      </c>
      <c r="Q401" s="198"/>
      <c r="R401" s="199">
        <f>SUM(R402:R434)</f>
        <v>1668.1324799999998</v>
      </c>
      <c r="S401" s="198"/>
      <c r="T401" s="200">
        <f>SUM(T402:T434)</f>
        <v>0</v>
      </c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R401" s="201" t="s">
        <v>81</v>
      </c>
      <c r="AT401" s="202" t="s">
        <v>72</v>
      </c>
      <c r="AU401" s="202" t="s">
        <v>81</v>
      </c>
      <c r="AY401" s="201" t="s">
        <v>114</v>
      </c>
      <c r="BK401" s="203">
        <f>SUM(BK402:BK434)</f>
        <v>0</v>
      </c>
    </row>
    <row r="402" s="2" customFormat="1" ht="24.15" customHeight="1">
      <c r="A402" s="40"/>
      <c r="B402" s="41"/>
      <c r="C402" s="206" t="s">
        <v>748</v>
      </c>
      <c r="D402" s="206" t="s">
        <v>116</v>
      </c>
      <c r="E402" s="207" t="s">
        <v>693</v>
      </c>
      <c r="F402" s="208" t="s">
        <v>694</v>
      </c>
      <c r="G402" s="209" t="s">
        <v>237</v>
      </c>
      <c r="H402" s="210">
        <v>343</v>
      </c>
      <c r="I402" s="211"/>
      <c r="J402" s="212">
        <f>ROUND(I402*H402,2)</f>
        <v>0</v>
      </c>
      <c r="K402" s="208" t="s">
        <v>120</v>
      </c>
      <c r="L402" s="46"/>
      <c r="M402" s="213" t="s">
        <v>19</v>
      </c>
      <c r="N402" s="214" t="s">
        <v>44</v>
      </c>
      <c r="O402" s="86"/>
      <c r="P402" s="215">
        <f>O402*H402</f>
        <v>0</v>
      </c>
      <c r="Q402" s="215">
        <v>0</v>
      </c>
      <c r="R402" s="215">
        <f>Q402*H402</f>
        <v>0</v>
      </c>
      <c r="S402" s="215">
        <v>0</v>
      </c>
      <c r="T402" s="216">
        <f>S402*H402</f>
        <v>0</v>
      </c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R402" s="217" t="s">
        <v>121</v>
      </c>
      <c r="AT402" s="217" t="s">
        <v>116</v>
      </c>
      <c r="AU402" s="217" t="s">
        <v>83</v>
      </c>
      <c r="AY402" s="19" t="s">
        <v>114</v>
      </c>
      <c r="BE402" s="218">
        <f>IF(N402="základní",J402,0)</f>
        <v>0</v>
      </c>
      <c r="BF402" s="218">
        <f>IF(N402="snížená",J402,0)</f>
        <v>0</v>
      </c>
      <c r="BG402" s="218">
        <f>IF(N402="zákl. přenesená",J402,0)</f>
        <v>0</v>
      </c>
      <c r="BH402" s="218">
        <f>IF(N402="sníž. přenesená",J402,0)</f>
        <v>0</v>
      </c>
      <c r="BI402" s="218">
        <f>IF(N402="nulová",J402,0)</f>
        <v>0</v>
      </c>
      <c r="BJ402" s="19" t="s">
        <v>81</v>
      </c>
      <c r="BK402" s="218">
        <f>ROUND(I402*H402,2)</f>
        <v>0</v>
      </c>
      <c r="BL402" s="19" t="s">
        <v>121</v>
      </c>
      <c r="BM402" s="217" t="s">
        <v>749</v>
      </c>
    </row>
    <row r="403" s="2" customFormat="1">
      <c r="A403" s="40"/>
      <c r="B403" s="41"/>
      <c r="C403" s="42"/>
      <c r="D403" s="219" t="s">
        <v>123</v>
      </c>
      <c r="E403" s="42"/>
      <c r="F403" s="220" t="s">
        <v>694</v>
      </c>
      <c r="G403" s="42"/>
      <c r="H403" s="42"/>
      <c r="I403" s="221"/>
      <c r="J403" s="42"/>
      <c r="K403" s="42"/>
      <c r="L403" s="46"/>
      <c r="M403" s="222"/>
      <c r="N403" s="223"/>
      <c r="O403" s="86"/>
      <c r="P403" s="86"/>
      <c r="Q403" s="86"/>
      <c r="R403" s="86"/>
      <c r="S403" s="86"/>
      <c r="T403" s="87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T403" s="19" t="s">
        <v>123</v>
      </c>
      <c r="AU403" s="19" t="s">
        <v>83</v>
      </c>
    </row>
    <row r="404" s="2" customFormat="1">
      <c r="A404" s="40"/>
      <c r="B404" s="41"/>
      <c r="C404" s="42"/>
      <c r="D404" s="224" t="s">
        <v>124</v>
      </c>
      <c r="E404" s="42"/>
      <c r="F404" s="225" t="s">
        <v>696</v>
      </c>
      <c r="G404" s="42"/>
      <c r="H404" s="42"/>
      <c r="I404" s="221"/>
      <c r="J404" s="42"/>
      <c r="K404" s="42"/>
      <c r="L404" s="46"/>
      <c r="M404" s="222"/>
      <c r="N404" s="223"/>
      <c r="O404" s="86"/>
      <c r="P404" s="86"/>
      <c r="Q404" s="86"/>
      <c r="R404" s="86"/>
      <c r="S404" s="86"/>
      <c r="T404" s="87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T404" s="19" t="s">
        <v>124</v>
      </c>
      <c r="AU404" s="19" t="s">
        <v>83</v>
      </c>
    </row>
    <row r="405" s="13" customFormat="1">
      <c r="A405" s="13"/>
      <c r="B405" s="226"/>
      <c r="C405" s="227"/>
      <c r="D405" s="219" t="s">
        <v>160</v>
      </c>
      <c r="E405" s="228" t="s">
        <v>19</v>
      </c>
      <c r="F405" s="229" t="s">
        <v>750</v>
      </c>
      <c r="G405" s="227"/>
      <c r="H405" s="230">
        <v>343</v>
      </c>
      <c r="I405" s="231"/>
      <c r="J405" s="227"/>
      <c r="K405" s="227"/>
      <c r="L405" s="232"/>
      <c r="M405" s="233"/>
      <c r="N405" s="234"/>
      <c r="O405" s="234"/>
      <c r="P405" s="234"/>
      <c r="Q405" s="234"/>
      <c r="R405" s="234"/>
      <c r="S405" s="234"/>
      <c r="T405" s="235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36" t="s">
        <v>160</v>
      </c>
      <c r="AU405" s="236" t="s">
        <v>83</v>
      </c>
      <c r="AV405" s="13" t="s">
        <v>83</v>
      </c>
      <c r="AW405" s="13" t="s">
        <v>32</v>
      </c>
      <c r="AX405" s="13" t="s">
        <v>73</v>
      </c>
      <c r="AY405" s="236" t="s">
        <v>114</v>
      </c>
    </row>
    <row r="406" s="14" customFormat="1">
      <c r="A406" s="14"/>
      <c r="B406" s="237"/>
      <c r="C406" s="238"/>
      <c r="D406" s="219" t="s">
        <v>160</v>
      </c>
      <c r="E406" s="239" t="s">
        <v>19</v>
      </c>
      <c r="F406" s="240" t="s">
        <v>162</v>
      </c>
      <c r="G406" s="238"/>
      <c r="H406" s="241">
        <v>343</v>
      </c>
      <c r="I406" s="242"/>
      <c r="J406" s="238"/>
      <c r="K406" s="238"/>
      <c r="L406" s="243"/>
      <c r="M406" s="244"/>
      <c r="N406" s="245"/>
      <c r="O406" s="245"/>
      <c r="P406" s="245"/>
      <c r="Q406" s="245"/>
      <c r="R406" s="245"/>
      <c r="S406" s="245"/>
      <c r="T406" s="246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47" t="s">
        <v>160</v>
      </c>
      <c r="AU406" s="247" t="s">
        <v>83</v>
      </c>
      <c r="AV406" s="14" t="s">
        <v>121</v>
      </c>
      <c r="AW406" s="14" t="s">
        <v>32</v>
      </c>
      <c r="AX406" s="14" t="s">
        <v>81</v>
      </c>
      <c r="AY406" s="247" t="s">
        <v>114</v>
      </c>
    </row>
    <row r="407" s="2" customFormat="1" ht="37.8" customHeight="1">
      <c r="A407" s="40"/>
      <c r="B407" s="41"/>
      <c r="C407" s="206" t="s">
        <v>751</v>
      </c>
      <c r="D407" s="206" t="s">
        <v>116</v>
      </c>
      <c r="E407" s="207" t="s">
        <v>752</v>
      </c>
      <c r="F407" s="208" t="s">
        <v>753</v>
      </c>
      <c r="G407" s="209" t="s">
        <v>119</v>
      </c>
      <c r="H407" s="210">
        <v>1372</v>
      </c>
      <c r="I407" s="211"/>
      <c r="J407" s="212">
        <f>ROUND(I407*H407,2)</f>
        <v>0</v>
      </c>
      <c r="K407" s="208" t="s">
        <v>120</v>
      </c>
      <c r="L407" s="46"/>
      <c r="M407" s="213" t="s">
        <v>19</v>
      </c>
      <c r="N407" s="214" t="s">
        <v>44</v>
      </c>
      <c r="O407" s="86"/>
      <c r="P407" s="215">
        <f>O407*H407</f>
        <v>0</v>
      </c>
      <c r="Q407" s="215">
        <v>0.61983999999999995</v>
      </c>
      <c r="R407" s="215">
        <f>Q407*H407</f>
        <v>850.42047999999988</v>
      </c>
      <c r="S407" s="215">
        <v>0</v>
      </c>
      <c r="T407" s="216">
        <f>S407*H407</f>
        <v>0</v>
      </c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R407" s="217" t="s">
        <v>121</v>
      </c>
      <c r="AT407" s="217" t="s">
        <v>116</v>
      </c>
      <c r="AU407" s="217" t="s">
        <v>83</v>
      </c>
      <c r="AY407" s="19" t="s">
        <v>114</v>
      </c>
      <c r="BE407" s="218">
        <f>IF(N407="základní",J407,0)</f>
        <v>0</v>
      </c>
      <c r="BF407" s="218">
        <f>IF(N407="snížená",J407,0)</f>
        <v>0</v>
      </c>
      <c r="BG407" s="218">
        <f>IF(N407="zákl. přenesená",J407,0)</f>
        <v>0</v>
      </c>
      <c r="BH407" s="218">
        <f>IF(N407="sníž. přenesená",J407,0)</f>
        <v>0</v>
      </c>
      <c r="BI407" s="218">
        <f>IF(N407="nulová",J407,0)</f>
        <v>0</v>
      </c>
      <c r="BJ407" s="19" t="s">
        <v>81</v>
      </c>
      <c r="BK407" s="218">
        <f>ROUND(I407*H407,2)</f>
        <v>0</v>
      </c>
      <c r="BL407" s="19" t="s">
        <v>121</v>
      </c>
      <c r="BM407" s="217" t="s">
        <v>754</v>
      </c>
    </row>
    <row r="408" s="2" customFormat="1">
      <c r="A408" s="40"/>
      <c r="B408" s="41"/>
      <c r="C408" s="42"/>
      <c r="D408" s="219" t="s">
        <v>123</v>
      </c>
      <c r="E408" s="42"/>
      <c r="F408" s="220" t="s">
        <v>753</v>
      </c>
      <c r="G408" s="42"/>
      <c r="H408" s="42"/>
      <c r="I408" s="221"/>
      <c r="J408" s="42"/>
      <c r="K408" s="42"/>
      <c r="L408" s="46"/>
      <c r="M408" s="222"/>
      <c r="N408" s="223"/>
      <c r="O408" s="86"/>
      <c r="P408" s="86"/>
      <c r="Q408" s="86"/>
      <c r="R408" s="86"/>
      <c r="S408" s="86"/>
      <c r="T408" s="87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T408" s="19" t="s">
        <v>123</v>
      </c>
      <c r="AU408" s="19" t="s">
        <v>83</v>
      </c>
    </row>
    <row r="409" s="2" customFormat="1">
      <c r="A409" s="40"/>
      <c r="B409" s="41"/>
      <c r="C409" s="42"/>
      <c r="D409" s="224" t="s">
        <v>124</v>
      </c>
      <c r="E409" s="42"/>
      <c r="F409" s="225" t="s">
        <v>755</v>
      </c>
      <c r="G409" s="42"/>
      <c r="H409" s="42"/>
      <c r="I409" s="221"/>
      <c r="J409" s="42"/>
      <c r="K409" s="42"/>
      <c r="L409" s="46"/>
      <c r="M409" s="222"/>
      <c r="N409" s="223"/>
      <c r="O409" s="86"/>
      <c r="P409" s="86"/>
      <c r="Q409" s="86"/>
      <c r="R409" s="86"/>
      <c r="S409" s="86"/>
      <c r="T409" s="87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T409" s="19" t="s">
        <v>124</v>
      </c>
      <c r="AU409" s="19" t="s">
        <v>83</v>
      </c>
    </row>
    <row r="410" s="2" customFormat="1">
      <c r="A410" s="40"/>
      <c r="B410" s="41"/>
      <c r="C410" s="42"/>
      <c r="D410" s="219" t="s">
        <v>196</v>
      </c>
      <c r="E410" s="42"/>
      <c r="F410" s="258" t="s">
        <v>756</v>
      </c>
      <c r="G410" s="42"/>
      <c r="H410" s="42"/>
      <c r="I410" s="221"/>
      <c r="J410" s="42"/>
      <c r="K410" s="42"/>
      <c r="L410" s="46"/>
      <c r="M410" s="222"/>
      <c r="N410" s="223"/>
      <c r="O410" s="86"/>
      <c r="P410" s="86"/>
      <c r="Q410" s="86"/>
      <c r="R410" s="86"/>
      <c r="S410" s="86"/>
      <c r="T410" s="87"/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T410" s="19" t="s">
        <v>196</v>
      </c>
      <c r="AU410" s="19" t="s">
        <v>83</v>
      </c>
    </row>
    <row r="411" s="2" customFormat="1" ht="16.5" customHeight="1">
      <c r="A411" s="40"/>
      <c r="B411" s="41"/>
      <c r="C411" s="248" t="s">
        <v>757</v>
      </c>
      <c r="D411" s="248" t="s">
        <v>191</v>
      </c>
      <c r="E411" s="249" t="s">
        <v>705</v>
      </c>
      <c r="F411" s="250" t="s">
        <v>706</v>
      </c>
      <c r="G411" s="251" t="s">
        <v>237</v>
      </c>
      <c r="H411" s="252">
        <v>343</v>
      </c>
      <c r="I411" s="253"/>
      <c r="J411" s="254">
        <f>ROUND(I411*H411,2)</f>
        <v>0</v>
      </c>
      <c r="K411" s="250" t="s">
        <v>120</v>
      </c>
      <c r="L411" s="255"/>
      <c r="M411" s="256" t="s">
        <v>19</v>
      </c>
      <c r="N411" s="257" t="s">
        <v>44</v>
      </c>
      <c r="O411" s="86"/>
      <c r="P411" s="215">
        <f>O411*H411</f>
        <v>0</v>
      </c>
      <c r="Q411" s="215">
        <v>2.3839999999999999</v>
      </c>
      <c r="R411" s="215">
        <f>Q411*H411</f>
        <v>817.71199999999999</v>
      </c>
      <c r="S411" s="215">
        <v>0</v>
      </c>
      <c r="T411" s="216">
        <f>S411*H411</f>
        <v>0</v>
      </c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R411" s="217" t="s">
        <v>155</v>
      </c>
      <c r="AT411" s="217" t="s">
        <v>191</v>
      </c>
      <c r="AU411" s="217" t="s">
        <v>83</v>
      </c>
      <c r="AY411" s="19" t="s">
        <v>114</v>
      </c>
      <c r="BE411" s="218">
        <f>IF(N411="základní",J411,0)</f>
        <v>0</v>
      </c>
      <c r="BF411" s="218">
        <f>IF(N411="snížená",J411,0)</f>
        <v>0</v>
      </c>
      <c r="BG411" s="218">
        <f>IF(N411="zákl. přenesená",J411,0)</f>
        <v>0</v>
      </c>
      <c r="BH411" s="218">
        <f>IF(N411="sníž. přenesená",J411,0)</f>
        <v>0</v>
      </c>
      <c r="BI411" s="218">
        <f>IF(N411="nulová",J411,0)</f>
        <v>0</v>
      </c>
      <c r="BJ411" s="19" t="s">
        <v>81</v>
      </c>
      <c r="BK411" s="218">
        <f>ROUND(I411*H411,2)</f>
        <v>0</v>
      </c>
      <c r="BL411" s="19" t="s">
        <v>121</v>
      </c>
      <c r="BM411" s="217" t="s">
        <v>758</v>
      </c>
    </row>
    <row r="412" s="2" customFormat="1">
      <c r="A412" s="40"/>
      <c r="B412" s="41"/>
      <c r="C412" s="42"/>
      <c r="D412" s="219" t="s">
        <v>123</v>
      </c>
      <c r="E412" s="42"/>
      <c r="F412" s="220" t="s">
        <v>706</v>
      </c>
      <c r="G412" s="42"/>
      <c r="H412" s="42"/>
      <c r="I412" s="221"/>
      <c r="J412" s="42"/>
      <c r="K412" s="42"/>
      <c r="L412" s="46"/>
      <c r="M412" s="222"/>
      <c r="N412" s="223"/>
      <c r="O412" s="86"/>
      <c r="P412" s="86"/>
      <c r="Q412" s="86"/>
      <c r="R412" s="86"/>
      <c r="S412" s="86"/>
      <c r="T412" s="87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T412" s="19" t="s">
        <v>123</v>
      </c>
      <c r="AU412" s="19" t="s">
        <v>83</v>
      </c>
    </row>
    <row r="413" s="13" customFormat="1">
      <c r="A413" s="13"/>
      <c r="B413" s="226"/>
      <c r="C413" s="227"/>
      <c r="D413" s="219" t="s">
        <v>160</v>
      </c>
      <c r="E413" s="228" t="s">
        <v>19</v>
      </c>
      <c r="F413" s="229" t="s">
        <v>759</v>
      </c>
      <c r="G413" s="227"/>
      <c r="H413" s="230">
        <v>343</v>
      </c>
      <c r="I413" s="231"/>
      <c r="J413" s="227"/>
      <c r="K413" s="227"/>
      <c r="L413" s="232"/>
      <c r="M413" s="233"/>
      <c r="N413" s="234"/>
      <c r="O413" s="234"/>
      <c r="P413" s="234"/>
      <c r="Q413" s="234"/>
      <c r="R413" s="234"/>
      <c r="S413" s="234"/>
      <c r="T413" s="235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36" t="s">
        <v>160</v>
      </c>
      <c r="AU413" s="236" t="s">
        <v>83</v>
      </c>
      <c r="AV413" s="13" t="s">
        <v>83</v>
      </c>
      <c r="AW413" s="13" t="s">
        <v>32</v>
      </c>
      <c r="AX413" s="13" t="s">
        <v>73</v>
      </c>
      <c r="AY413" s="236" t="s">
        <v>114</v>
      </c>
    </row>
    <row r="414" s="14" customFormat="1">
      <c r="A414" s="14"/>
      <c r="B414" s="237"/>
      <c r="C414" s="238"/>
      <c r="D414" s="219" t="s">
        <v>160</v>
      </c>
      <c r="E414" s="239" t="s">
        <v>19</v>
      </c>
      <c r="F414" s="240" t="s">
        <v>162</v>
      </c>
      <c r="G414" s="238"/>
      <c r="H414" s="241">
        <v>343</v>
      </c>
      <c r="I414" s="242"/>
      <c r="J414" s="238"/>
      <c r="K414" s="238"/>
      <c r="L414" s="243"/>
      <c r="M414" s="244"/>
      <c r="N414" s="245"/>
      <c r="O414" s="245"/>
      <c r="P414" s="245"/>
      <c r="Q414" s="245"/>
      <c r="R414" s="245"/>
      <c r="S414" s="245"/>
      <c r="T414" s="246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47" t="s">
        <v>160</v>
      </c>
      <c r="AU414" s="247" t="s">
        <v>83</v>
      </c>
      <c r="AV414" s="14" t="s">
        <v>121</v>
      </c>
      <c r="AW414" s="14" t="s">
        <v>32</v>
      </c>
      <c r="AX414" s="14" t="s">
        <v>81</v>
      </c>
      <c r="AY414" s="247" t="s">
        <v>114</v>
      </c>
    </row>
    <row r="415" s="2" customFormat="1" ht="33" customHeight="1">
      <c r="A415" s="40"/>
      <c r="B415" s="41"/>
      <c r="C415" s="206" t="s">
        <v>760</v>
      </c>
      <c r="D415" s="206" t="s">
        <v>116</v>
      </c>
      <c r="E415" s="207" t="s">
        <v>730</v>
      </c>
      <c r="F415" s="208" t="s">
        <v>731</v>
      </c>
      <c r="G415" s="209" t="s">
        <v>119</v>
      </c>
      <c r="H415" s="210">
        <v>1372</v>
      </c>
      <c r="I415" s="211"/>
      <c r="J415" s="212">
        <f>ROUND(I415*H415,2)</f>
        <v>0</v>
      </c>
      <c r="K415" s="208" t="s">
        <v>120</v>
      </c>
      <c r="L415" s="46"/>
      <c r="M415" s="213" t="s">
        <v>19</v>
      </c>
      <c r="N415" s="214" t="s">
        <v>44</v>
      </c>
      <c r="O415" s="86"/>
      <c r="P415" s="215">
        <f>O415*H415</f>
        <v>0</v>
      </c>
      <c r="Q415" s="215">
        <v>0</v>
      </c>
      <c r="R415" s="215">
        <f>Q415*H415</f>
        <v>0</v>
      </c>
      <c r="S415" s="215">
        <v>0</v>
      </c>
      <c r="T415" s="216">
        <f>S415*H415</f>
        <v>0</v>
      </c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R415" s="217" t="s">
        <v>121</v>
      </c>
      <c r="AT415" s="217" t="s">
        <v>116</v>
      </c>
      <c r="AU415" s="217" t="s">
        <v>83</v>
      </c>
      <c r="AY415" s="19" t="s">
        <v>114</v>
      </c>
      <c r="BE415" s="218">
        <f>IF(N415="základní",J415,0)</f>
        <v>0</v>
      </c>
      <c r="BF415" s="218">
        <f>IF(N415="snížená",J415,0)</f>
        <v>0</v>
      </c>
      <c r="BG415" s="218">
        <f>IF(N415="zákl. přenesená",J415,0)</f>
        <v>0</v>
      </c>
      <c r="BH415" s="218">
        <f>IF(N415="sníž. přenesená",J415,0)</f>
        <v>0</v>
      </c>
      <c r="BI415" s="218">
        <f>IF(N415="nulová",J415,0)</f>
        <v>0</v>
      </c>
      <c r="BJ415" s="19" t="s">
        <v>81</v>
      </c>
      <c r="BK415" s="218">
        <f>ROUND(I415*H415,2)</f>
        <v>0</v>
      </c>
      <c r="BL415" s="19" t="s">
        <v>121</v>
      </c>
      <c r="BM415" s="217" t="s">
        <v>761</v>
      </c>
    </row>
    <row r="416" s="2" customFormat="1">
      <c r="A416" s="40"/>
      <c r="B416" s="41"/>
      <c r="C416" s="42"/>
      <c r="D416" s="219" t="s">
        <v>123</v>
      </c>
      <c r="E416" s="42"/>
      <c r="F416" s="220" t="s">
        <v>731</v>
      </c>
      <c r="G416" s="42"/>
      <c r="H416" s="42"/>
      <c r="I416" s="221"/>
      <c r="J416" s="42"/>
      <c r="K416" s="42"/>
      <c r="L416" s="46"/>
      <c r="M416" s="222"/>
      <c r="N416" s="223"/>
      <c r="O416" s="86"/>
      <c r="P416" s="86"/>
      <c r="Q416" s="86"/>
      <c r="R416" s="86"/>
      <c r="S416" s="86"/>
      <c r="T416" s="87"/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T416" s="19" t="s">
        <v>123</v>
      </c>
      <c r="AU416" s="19" t="s">
        <v>83</v>
      </c>
    </row>
    <row r="417" s="2" customFormat="1">
      <c r="A417" s="40"/>
      <c r="B417" s="41"/>
      <c r="C417" s="42"/>
      <c r="D417" s="224" t="s">
        <v>124</v>
      </c>
      <c r="E417" s="42"/>
      <c r="F417" s="225" t="s">
        <v>733</v>
      </c>
      <c r="G417" s="42"/>
      <c r="H417" s="42"/>
      <c r="I417" s="221"/>
      <c r="J417" s="42"/>
      <c r="K417" s="42"/>
      <c r="L417" s="46"/>
      <c r="M417" s="222"/>
      <c r="N417" s="223"/>
      <c r="O417" s="86"/>
      <c r="P417" s="86"/>
      <c r="Q417" s="86"/>
      <c r="R417" s="86"/>
      <c r="S417" s="86"/>
      <c r="T417" s="87"/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T417" s="19" t="s">
        <v>124</v>
      </c>
      <c r="AU417" s="19" t="s">
        <v>83</v>
      </c>
    </row>
    <row r="418" s="2" customFormat="1">
      <c r="A418" s="40"/>
      <c r="B418" s="41"/>
      <c r="C418" s="42"/>
      <c r="D418" s="219" t="s">
        <v>196</v>
      </c>
      <c r="E418" s="42"/>
      <c r="F418" s="258" t="s">
        <v>756</v>
      </c>
      <c r="G418" s="42"/>
      <c r="H418" s="42"/>
      <c r="I418" s="221"/>
      <c r="J418" s="42"/>
      <c r="K418" s="42"/>
      <c r="L418" s="46"/>
      <c r="M418" s="222"/>
      <c r="N418" s="223"/>
      <c r="O418" s="86"/>
      <c r="P418" s="86"/>
      <c r="Q418" s="86"/>
      <c r="R418" s="86"/>
      <c r="S418" s="86"/>
      <c r="T418" s="87"/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T418" s="19" t="s">
        <v>196</v>
      </c>
      <c r="AU418" s="19" t="s">
        <v>83</v>
      </c>
    </row>
    <row r="419" s="2" customFormat="1" ht="62.7" customHeight="1">
      <c r="A419" s="40"/>
      <c r="B419" s="41"/>
      <c r="C419" s="206" t="s">
        <v>762</v>
      </c>
      <c r="D419" s="206" t="s">
        <v>116</v>
      </c>
      <c r="E419" s="207" t="s">
        <v>681</v>
      </c>
      <c r="F419" s="208" t="s">
        <v>682</v>
      </c>
      <c r="G419" s="209" t="s">
        <v>237</v>
      </c>
      <c r="H419" s="210">
        <v>686</v>
      </c>
      <c r="I419" s="211"/>
      <c r="J419" s="212">
        <f>ROUND(I419*H419,2)</f>
        <v>0</v>
      </c>
      <c r="K419" s="208" t="s">
        <v>120</v>
      </c>
      <c r="L419" s="46"/>
      <c r="M419" s="213" t="s">
        <v>19</v>
      </c>
      <c r="N419" s="214" t="s">
        <v>44</v>
      </c>
      <c r="O419" s="86"/>
      <c r="P419" s="215">
        <f>O419*H419</f>
        <v>0</v>
      </c>
      <c r="Q419" s="215">
        <v>0</v>
      </c>
      <c r="R419" s="215">
        <f>Q419*H419</f>
        <v>0</v>
      </c>
      <c r="S419" s="215">
        <v>0</v>
      </c>
      <c r="T419" s="216">
        <f>S419*H419</f>
        <v>0</v>
      </c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R419" s="217" t="s">
        <v>121</v>
      </c>
      <c r="AT419" s="217" t="s">
        <v>116</v>
      </c>
      <c r="AU419" s="217" t="s">
        <v>83</v>
      </c>
      <c r="AY419" s="19" t="s">
        <v>114</v>
      </c>
      <c r="BE419" s="218">
        <f>IF(N419="základní",J419,0)</f>
        <v>0</v>
      </c>
      <c r="BF419" s="218">
        <f>IF(N419="snížená",J419,0)</f>
        <v>0</v>
      </c>
      <c r="BG419" s="218">
        <f>IF(N419="zákl. přenesená",J419,0)</f>
        <v>0</v>
      </c>
      <c r="BH419" s="218">
        <f>IF(N419="sníž. přenesená",J419,0)</f>
        <v>0</v>
      </c>
      <c r="BI419" s="218">
        <f>IF(N419="nulová",J419,0)</f>
        <v>0</v>
      </c>
      <c r="BJ419" s="19" t="s">
        <v>81</v>
      </c>
      <c r="BK419" s="218">
        <f>ROUND(I419*H419,2)</f>
        <v>0</v>
      </c>
      <c r="BL419" s="19" t="s">
        <v>121</v>
      </c>
      <c r="BM419" s="217" t="s">
        <v>763</v>
      </c>
    </row>
    <row r="420" s="2" customFormat="1">
      <c r="A420" s="40"/>
      <c r="B420" s="41"/>
      <c r="C420" s="42"/>
      <c r="D420" s="219" t="s">
        <v>123</v>
      </c>
      <c r="E420" s="42"/>
      <c r="F420" s="220" t="s">
        <v>682</v>
      </c>
      <c r="G420" s="42"/>
      <c r="H420" s="42"/>
      <c r="I420" s="221"/>
      <c r="J420" s="42"/>
      <c r="K420" s="42"/>
      <c r="L420" s="46"/>
      <c r="M420" s="222"/>
      <c r="N420" s="223"/>
      <c r="O420" s="86"/>
      <c r="P420" s="86"/>
      <c r="Q420" s="86"/>
      <c r="R420" s="86"/>
      <c r="S420" s="86"/>
      <c r="T420" s="87"/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T420" s="19" t="s">
        <v>123</v>
      </c>
      <c r="AU420" s="19" t="s">
        <v>83</v>
      </c>
    </row>
    <row r="421" s="2" customFormat="1">
      <c r="A421" s="40"/>
      <c r="B421" s="41"/>
      <c r="C421" s="42"/>
      <c r="D421" s="224" t="s">
        <v>124</v>
      </c>
      <c r="E421" s="42"/>
      <c r="F421" s="225" t="s">
        <v>684</v>
      </c>
      <c r="G421" s="42"/>
      <c r="H421" s="42"/>
      <c r="I421" s="221"/>
      <c r="J421" s="42"/>
      <c r="K421" s="42"/>
      <c r="L421" s="46"/>
      <c r="M421" s="222"/>
      <c r="N421" s="223"/>
      <c r="O421" s="86"/>
      <c r="P421" s="86"/>
      <c r="Q421" s="86"/>
      <c r="R421" s="86"/>
      <c r="S421" s="86"/>
      <c r="T421" s="87"/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T421" s="19" t="s">
        <v>124</v>
      </c>
      <c r="AU421" s="19" t="s">
        <v>83</v>
      </c>
    </row>
    <row r="422" s="15" customFormat="1">
      <c r="A422" s="15"/>
      <c r="B422" s="259"/>
      <c r="C422" s="260"/>
      <c r="D422" s="219" t="s">
        <v>160</v>
      </c>
      <c r="E422" s="261" t="s">
        <v>19</v>
      </c>
      <c r="F422" s="262" t="s">
        <v>736</v>
      </c>
      <c r="G422" s="260"/>
      <c r="H422" s="261" t="s">
        <v>19</v>
      </c>
      <c r="I422" s="263"/>
      <c r="J422" s="260"/>
      <c r="K422" s="260"/>
      <c r="L422" s="264"/>
      <c r="M422" s="265"/>
      <c r="N422" s="266"/>
      <c r="O422" s="266"/>
      <c r="P422" s="266"/>
      <c r="Q422" s="266"/>
      <c r="R422" s="266"/>
      <c r="S422" s="266"/>
      <c r="T422" s="267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T422" s="268" t="s">
        <v>160</v>
      </c>
      <c r="AU422" s="268" t="s">
        <v>83</v>
      </c>
      <c r="AV422" s="15" t="s">
        <v>81</v>
      </c>
      <c r="AW422" s="15" t="s">
        <v>32</v>
      </c>
      <c r="AX422" s="15" t="s">
        <v>73</v>
      </c>
      <c r="AY422" s="268" t="s">
        <v>114</v>
      </c>
    </row>
    <row r="423" s="13" customFormat="1">
      <c r="A423" s="13"/>
      <c r="B423" s="226"/>
      <c r="C423" s="227"/>
      <c r="D423" s="219" t="s">
        <v>160</v>
      </c>
      <c r="E423" s="228" t="s">
        <v>19</v>
      </c>
      <c r="F423" s="229" t="s">
        <v>750</v>
      </c>
      <c r="G423" s="227"/>
      <c r="H423" s="230">
        <v>343</v>
      </c>
      <c r="I423" s="231"/>
      <c r="J423" s="227"/>
      <c r="K423" s="227"/>
      <c r="L423" s="232"/>
      <c r="M423" s="233"/>
      <c r="N423" s="234"/>
      <c r="O423" s="234"/>
      <c r="P423" s="234"/>
      <c r="Q423" s="234"/>
      <c r="R423" s="234"/>
      <c r="S423" s="234"/>
      <c r="T423" s="235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36" t="s">
        <v>160</v>
      </c>
      <c r="AU423" s="236" t="s">
        <v>83</v>
      </c>
      <c r="AV423" s="13" t="s">
        <v>83</v>
      </c>
      <c r="AW423" s="13" t="s">
        <v>32</v>
      </c>
      <c r="AX423" s="13" t="s">
        <v>73</v>
      </c>
      <c r="AY423" s="236" t="s">
        <v>114</v>
      </c>
    </row>
    <row r="424" s="15" customFormat="1">
      <c r="A424" s="15"/>
      <c r="B424" s="259"/>
      <c r="C424" s="260"/>
      <c r="D424" s="219" t="s">
        <v>160</v>
      </c>
      <c r="E424" s="261" t="s">
        <v>19</v>
      </c>
      <c r="F424" s="262" t="s">
        <v>738</v>
      </c>
      <c r="G424" s="260"/>
      <c r="H424" s="261" t="s">
        <v>19</v>
      </c>
      <c r="I424" s="263"/>
      <c r="J424" s="260"/>
      <c r="K424" s="260"/>
      <c r="L424" s="264"/>
      <c r="M424" s="265"/>
      <c r="N424" s="266"/>
      <c r="O424" s="266"/>
      <c r="P424" s="266"/>
      <c r="Q424" s="266"/>
      <c r="R424" s="266"/>
      <c r="S424" s="266"/>
      <c r="T424" s="267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T424" s="268" t="s">
        <v>160</v>
      </c>
      <c r="AU424" s="268" t="s">
        <v>83</v>
      </c>
      <c r="AV424" s="15" t="s">
        <v>81</v>
      </c>
      <c r="AW424" s="15" t="s">
        <v>32</v>
      </c>
      <c r="AX424" s="15" t="s">
        <v>73</v>
      </c>
      <c r="AY424" s="268" t="s">
        <v>114</v>
      </c>
    </row>
    <row r="425" s="13" customFormat="1">
      <c r="A425" s="13"/>
      <c r="B425" s="226"/>
      <c r="C425" s="227"/>
      <c r="D425" s="219" t="s">
        <v>160</v>
      </c>
      <c r="E425" s="228" t="s">
        <v>19</v>
      </c>
      <c r="F425" s="229" t="s">
        <v>750</v>
      </c>
      <c r="G425" s="227"/>
      <c r="H425" s="230">
        <v>343</v>
      </c>
      <c r="I425" s="231"/>
      <c r="J425" s="227"/>
      <c r="K425" s="227"/>
      <c r="L425" s="232"/>
      <c r="M425" s="233"/>
      <c r="N425" s="234"/>
      <c r="O425" s="234"/>
      <c r="P425" s="234"/>
      <c r="Q425" s="234"/>
      <c r="R425" s="234"/>
      <c r="S425" s="234"/>
      <c r="T425" s="235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36" t="s">
        <v>160</v>
      </c>
      <c r="AU425" s="236" t="s">
        <v>83</v>
      </c>
      <c r="AV425" s="13" t="s">
        <v>83</v>
      </c>
      <c r="AW425" s="13" t="s">
        <v>32</v>
      </c>
      <c r="AX425" s="13" t="s">
        <v>73</v>
      </c>
      <c r="AY425" s="236" t="s">
        <v>114</v>
      </c>
    </row>
    <row r="426" s="14" customFormat="1">
      <c r="A426" s="14"/>
      <c r="B426" s="237"/>
      <c r="C426" s="238"/>
      <c r="D426" s="219" t="s">
        <v>160</v>
      </c>
      <c r="E426" s="239" t="s">
        <v>19</v>
      </c>
      <c r="F426" s="240" t="s">
        <v>162</v>
      </c>
      <c r="G426" s="238"/>
      <c r="H426" s="241">
        <v>686</v>
      </c>
      <c r="I426" s="242"/>
      <c r="J426" s="238"/>
      <c r="K426" s="238"/>
      <c r="L426" s="243"/>
      <c r="M426" s="244"/>
      <c r="N426" s="245"/>
      <c r="O426" s="245"/>
      <c r="P426" s="245"/>
      <c r="Q426" s="245"/>
      <c r="R426" s="245"/>
      <c r="S426" s="245"/>
      <c r="T426" s="246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47" t="s">
        <v>160</v>
      </c>
      <c r="AU426" s="247" t="s">
        <v>83</v>
      </c>
      <c r="AV426" s="14" t="s">
        <v>121</v>
      </c>
      <c r="AW426" s="14" t="s">
        <v>32</v>
      </c>
      <c r="AX426" s="14" t="s">
        <v>81</v>
      </c>
      <c r="AY426" s="247" t="s">
        <v>114</v>
      </c>
    </row>
    <row r="427" s="2" customFormat="1" ht="66.75" customHeight="1">
      <c r="A427" s="40"/>
      <c r="B427" s="41"/>
      <c r="C427" s="206" t="s">
        <v>764</v>
      </c>
      <c r="D427" s="206" t="s">
        <v>116</v>
      </c>
      <c r="E427" s="207" t="s">
        <v>685</v>
      </c>
      <c r="F427" s="208" t="s">
        <v>686</v>
      </c>
      <c r="G427" s="209" t="s">
        <v>237</v>
      </c>
      <c r="H427" s="210">
        <v>6860</v>
      </c>
      <c r="I427" s="211"/>
      <c r="J427" s="212">
        <f>ROUND(I427*H427,2)</f>
        <v>0</v>
      </c>
      <c r="K427" s="208" t="s">
        <v>120</v>
      </c>
      <c r="L427" s="46"/>
      <c r="M427" s="213" t="s">
        <v>19</v>
      </c>
      <c r="N427" s="214" t="s">
        <v>44</v>
      </c>
      <c r="O427" s="86"/>
      <c r="P427" s="215">
        <f>O427*H427</f>
        <v>0</v>
      </c>
      <c r="Q427" s="215">
        <v>0</v>
      </c>
      <c r="R427" s="215">
        <f>Q427*H427</f>
        <v>0</v>
      </c>
      <c r="S427" s="215">
        <v>0</v>
      </c>
      <c r="T427" s="216">
        <f>S427*H427</f>
        <v>0</v>
      </c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R427" s="217" t="s">
        <v>121</v>
      </c>
      <c r="AT427" s="217" t="s">
        <v>116</v>
      </c>
      <c r="AU427" s="217" t="s">
        <v>83</v>
      </c>
      <c r="AY427" s="19" t="s">
        <v>114</v>
      </c>
      <c r="BE427" s="218">
        <f>IF(N427="základní",J427,0)</f>
        <v>0</v>
      </c>
      <c r="BF427" s="218">
        <f>IF(N427="snížená",J427,0)</f>
        <v>0</v>
      </c>
      <c r="BG427" s="218">
        <f>IF(N427="zákl. přenesená",J427,0)</f>
        <v>0</v>
      </c>
      <c r="BH427" s="218">
        <f>IF(N427="sníž. přenesená",J427,0)</f>
        <v>0</v>
      </c>
      <c r="BI427" s="218">
        <f>IF(N427="nulová",J427,0)</f>
        <v>0</v>
      </c>
      <c r="BJ427" s="19" t="s">
        <v>81</v>
      </c>
      <c r="BK427" s="218">
        <f>ROUND(I427*H427,2)</f>
        <v>0</v>
      </c>
      <c r="BL427" s="19" t="s">
        <v>121</v>
      </c>
      <c r="BM427" s="217" t="s">
        <v>765</v>
      </c>
    </row>
    <row r="428" s="2" customFormat="1">
      <c r="A428" s="40"/>
      <c r="B428" s="41"/>
      <c r="C428" s="42"/>
      <c r="D428" s="219" t="s">
        <v>123</v>
      </c>
      <c r="E428" s="42"/>
      <c r="F428" s="220" t="s">
        <v>688</v>
      </c>
      <c r="G428" s="42"/>
      <c r="H428" s="42"/>
      <c r="I428" s="221"/>
      <c r="J428" s="42"/>
      <c r="K428" s="42"/>
      <c r="L428" s="46"/>
      <c r="M428" s="222"/>
      <c r="N428" s="223"/>
      <c r="O428" s="86"/>
      <c r="P428" s="86"/>
      <c r="Q428" s="86"/>
      <c r="R428" s="86"/>
      <c r="S428" s="86"/>
      <c r="T428" s="87"/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T428" s="19" t="s">
        <v>123</v>
      </c>
      <c r="AU428" s="19" t="s">
        <v>83</v>
      </c>
    </row>
    <row r="429" s="2" customFormat="1">
      <c r="A429" s="40"/>
      <c r="B429" s="41"/>
      <c r="C429" s="42"/>
      <c r="D429" s="224" t="s">
        <v>124</v>
      </c>
      <c r="E429" s="42"/>
      <c r="F429" s="225" t="s">
        <v>689</v>
      </c>
      <c r="G429" s="42"/>
      <c r="H429" s="42"/>
      <c r="I429" s="221"/>
      <c r="J429" s="42"/>
      <c r="K429" s="42"/>
      <c r="L429" s="46"/>
      <c r="M429" s="222"/>
      <c r="N429" s="223"/>
      <c r="O429" s="86"/>
      <c r="P429" s="86"/>
      <c r="Q429" s="86"/>
      <c r="R429" s="86"/>
      <c r="S429" s="86"/>
      <c r="T429" s="87"/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T429" s="19" t="s">
        <v>124</v>
      </c>
      <c r="AU429" s="19" t="s">
        <v>83</v>
      </c>
    </row>
    <row r="430" s="2" customFormat="1" ht="44.25" customHeight="1">
      <c r="A430" s="40"/>
      <c r="B430" s="41"/>
      <c r="C430" s="206" t="s">
        <v>766</v>
      </c>
      <c r="D430" s="206" t="s">
        <v>116</v>
      </c>
      <c r="E430" s="207" t="s">
        <v>243</v>
      </c>
      <c r="F430" s="208" t="s">
        <v>244</v>
      </c>
      <c r="G430" s="209" t="s">
        <v>194</v>
      </c>
      <c r="H430" s="210">
        <v>548.79999999999995</v>
      </c>
      <c r="I430" s="211"/>
      <c r="J430" s="212">
        <f>ROUND(I430*H430,2)</f>
        <v>0</v>
      </c>
      <c r="K430" s="208" t="s">
        <v>120</v>
      </c>
      <c r="L430" s="46"/>
      <c r="M430" s="213" t="s">
        <v>19</v>
      </c>
      <c r="N430" s="214" t="s">
        <v>44</v>
      </c>
      <c r="O430" s="86"/>
      <c r="P430" s="215">
        <f>O430*H430</f>
        <v>0</v>
      </c>
      <c r="Q430" s="215">
        <v>0</v>
      </c>
      <c r="R430" s="215">
        <f>Q430*H430</f>
        <v>0</v>
      </c>
      <c r="S430" s="215">
        <v>0</v>
      </c>
      <c r="T430" s="216">
        <f>S430*H430</f>
        <v>0</v>
      </c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R430" s="217" t="s">
        <v>121</v>
      </c>
      <c r="AT430" s="217" t="s">
        <v>116</v>
      </c>
      <c r="AU430" s="217" t="s">
        <v>83</v>
      </c>
      <c r="AY430" s="19" t="s">
        <v>114</v>
      </c>
      <c r="BE430" s="218">
        <f>IF(N430="základní",J430,0)</f>
        <v>0</v>
      </c>
      <c r="BF430" s="218">
        <f>IF(N430="snížená",J430,0)</f>
        <v>0</v>
      </c>
      <c r="BG430" s="218">
        <f>IF(N430="zákl. přenesená",J430,0)</f>
        <v>0</v>
      </c>
      <c r="BH430" s="218">
        <f>IF(N430="sníž. přenesená",J430,0)</f>
        <v>0</v>
      </c>
      <c r="BI430" s="218">
        <f>IF(N430="nulová",J430,0)</f>
        <v>0</v>
      </c>
      <c r="BJ430" s="19" t="s">
        <v>81</v>
      </c>
      <c r="BK430" s="218">
        <f>ROUND(I430*H430,2)</f>
        <v>0</v>
      </c>
      <c r="BL430" s="19" t="s">
        <v>121</v>
      </c>
      <c r="BM430" s="217" t="s">
        <v>767</v>
      </c>
    </row>
    <row r="431" s="2" customFormat="1">
      <c r="A431" s="40"/>
      <c r="B431" s="41"/>
      <c r="C431" s="42"/>
      <c r="D431" s="219" t="s">
        <v>123</v>
      </c>
      <c r="E431" s="42"/>
      <c r="F431" s="220" t="s">
        <v>244</v>
      </c>
      <c r="G431" s="42"/>
      <c r="H431" s="42"/>
      <c r="I431" s="221"/>
      <c r="J431" s="42"/>
      <c r="K431" s="42"/>
      <c r="L431" s="46"/>
      <c r="M431" s="222"/>
      <c r="N431" s="223"/>
      <c r="O431" s="86"/>
      <c r="P431" s="86"/>
      <c r="Q431" s="86"/>
      <c r="R431" s="86"/>
      <c r="S431" s="86"/>
      <c r="T431" s="87"/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T431" s="19" t="s">
        <v>123</v>
      </c>
      <c r="AU431" s="19" t="s">
        <v>83</v>
      </c>
    </row>
    <row r="432" s="2" customFormat="1">
      <c r="A432" s="40"/>
      <c r="B432" s="41"/>
      <c r="C432" s="42"/>
      <c r="D432" s="224" t="s">
        <v>124</v>
      </c>
      <c r="E432" s="42"/>
      <c r="F432" s="225" t="s">
        <v>246</v>
      </c>
      <c r="G432" s="42"/>
      <c r="H432" s="42"/>
      <c r="I432" s="221"/>
      <c r="J432" s="42"/>
      <c r="K432" s="42"/>
      <c r="L432" s="46"/>
      <c r="M432" s="222"/>
      <c r="N432" s="223"/>
      <c r="O432" s="86"/>
      <c r="P432" s="86"/>
      <c r="Q432" s="86"/>
      <c r="R432" s="86"/>
      <c r="S432" s="86"/>
      <c r="T432" s="87"/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T432" s="19" t="s">
        <v>124</v>
      </c>
      <c r="AU432" s="19" t="s">
        <v>83</v>
      </c>
    </row>
    <row r="433" s="13" customFormat="1">
      <c r="A433" s="13"/>
      <c r="B433" s="226"/>
      <c r="C433" s="227"/>
      <c r="D433" s="219" t="s">
        <v>160</v>
      </c>
      <c r="E433" s="228" t="s">
        <v>19</v>
      </c>
      <c r="F433" s="229" t="s">
        <v>768</v>
      </c>
      <c r="G433" s="227"/>
      <c r="H433" s="230">
        <v>548.79999999999995</v>
      </c>
      <c r="I433" s="231"/>
      <c r="J433" s="227"/>
      <c r="K433" s="227"/>
      <c r="L433" s="232"/>
      <c r="M433" s="233"/>
      <c r="N433" s="234"/>
      <c r="O433" s="234"/>
      <c r="P433" s="234"/>
      <c r="Q433" s="234"/>
      <c r="R433" s="234"/>
      <c r="S433" s="234"/>
      <c r="T433" s="235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36" t="s">
        <v>160</v>
      </c>
      <c r="AU433" s="236" t="s">
        <v>83</v>
      </c>
      <c r="AV433" s="13" t="s">
        <v>83</v>
      </c>
      <c r="AW433" s="13" t="s">
        <v>32</v>
      </c>
      <c r="AX433" s="13" t="s">
        <v>73</v>
      </c>
      <c r="AY433" s="236" t="s">
        <v>114</v>
      </c>
    </row>
    <row r="434" s="14" customFormat="1">
      <c r="A434" s="14"/>
      <c r="B434" s="237"/>
      <c r="C434" s="238"/>
      <c r="D434" s="219" t="s">
        <v>160</v>
      </c>
      <c r="E434" s="239" t="s">
        <v>19</v>
      </c>
      <c r="F434" s="240" t="s">
        <v>162</v>
      </c>
      <c r="G434" s="238"/>
      <c r="H434" s="241">
        <v>548.79999999999995</v>
      </c>
      <c r="I434" s="242"/>
      <c r="J434" s="238"/>
      <c r="K434" s="238"/>
      <c r="L434" s="243"/>
      <c r="M434" s="244"/>
      <c r="N434" s="245"/>
      <c r="O434" s="245"/>
      <c r="P434" s="245"/>
      <c r="Q434" s="245"/>
      <c r="R434" s="245"/>
      <c r="S434" s="245"/>
      <c r="T434" s="246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47" t="s">
        <v>160</v>
      </c>
      <c r="AU434" s="247" t="s">
        <v>83</v>
      </c>
      <c r="AV434" s="14" t="s">
        <v>121</v>
      </c>
      <c r="AW434" s="14" t="s">
        <v>32</v>
      </c>
      <c r="AX434" s="14" t="s">
        <v>81</v>
      </c>
      <c r="AY434" s="247" t="s">
        <v>114</v>
      </c>
    </row>
    <row r="435" s="12" customFormat="1" ht="22.8" customHeight="1">
      <c r="A435" s="12"/>
      <c r="B435" s="190"/>
      <c r="C435" s="191"/>
      <c r="D435" s="192" t="s">
        <v>72</v>
      </c>
      <c r="E435" s="204" t="s">
        <v>140</v>
      </c>
      <c r="F435" s="204" t="s">
        <v>769</v>
      </c>
      <c r="G435" s="191"/>
      <c r="H435" s="191"/>
      <c r="I435" s="194"/>
      <c r="J435" s="205">
        <f>BK435</f>
        <v>0</v>
      </c>
      <c r="K435" s="191"/>
      <c r="L435" s="196"/>
      <c r="M435" s="197"/>
      <c r="N435" s="198"/>
      <c r="O435" s="198"/>
      <c r="P435" s="199">
        <f>SUM(P436:P498)</f>
        <v>0</v>
      </c>
      <c r="Q435" s="198"/>
      <c r="R435" s="199">
        <f>SUM(R436:R498)</f>
        <v>356.45862</v>
      </c>
      <c r="S435" s="198"/>
      <c r="T435" s="200">
        <f>SUM(T436:T498)</f>
        <v>0</v>
      </c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R435" s="201" t="s">
        <v>81</v>
      </c>
      <c r="AT435" s="202" t="s">
        <v>72</v>
      </c>
      <c r="AU435" s="202" t="s">
        <v>81</v>
      </c>
      <c r="AY435" s="201" t="s">
        <v>114</v>
      </c>
      <c r="BK435" s="203">
        <f>SUM(BK436:BK498)</f>
        <v>0</v>
      </c>
    </row>
    <row r="436" s="2" customFormat="1" ht="24.15" customHeight="1">
      <c r="A436" s="40"/>
      <c r="B436" s="41"/>
      <c r="C436" s="206" t="s">
        <v>770</v>
      </c>
      <c r="D436" s="206" t="s">
        <v>116</v>
      </c>
      <c r="E436" s="207" t="s">
        <v>693</v>
      </c>
      <c r="F436" s="208" t="s">
        <v>694</v>
      </c>
      <c r="G436" s="209" t="s">
        <v>237</v>
      </c>
      <c r="H436" s="210">
        <v>79.799999999999997</v>
      </c>
      <c r="I436" s="211"/>
      <c r="J436" s="212">
        <f>ROUND(I436*H436,2)</f>
        <v>0</v>
      </c>
      <c r="K436" s="208" t="s">
        <v>120</v>
      </c>
      <c r="L436" s="46"/>
      <c r="M436" s="213" t="s">
        <v>19</v>
      </c>
      <c r="N436" s="214" t="s">
        <v>44</v>
      </c>
      <c r="O436" s="86"/>
      <c r="P436" s="215">
        <f>O436*H436</f>
        <v>0</v>
      </c>
      <c r="Q436" s="215">
        <v>0</v>
      </c>
      <c r="R436" s="215">
        <f>Q436*H436</f>
        <v>0</v>
      </c>
      <c r="S436" s="215">
        <v>0</v>
      </c>
      <c r="T436" s="216">
        <f>S436*H436</f>
        <v>0</v>
      </c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R436" s="217" t="s">
        <v>121</v>
      </c>
      <c r="AT436" s="217" t="s">
        <v>116</v>
      </c>
      <c r="AU436" s="217" t="s">
        <v>83</v>
      </c>
      <c r="AY436" s="19" t="s">
        <v>114</v>
      </c>
      <c r="BE436" s="218">
        <f>IF(N436="základní",J436,0)</f>
        <v>0</v>
      </c>
      <c r="BF436" s="218">
        <f>IF(N436="snížená",J436,0)</f>
        <v>0</v>
      </c>
      <c r="BG436" s="218">
        <f>IF(N436="zákl. přenesená",J436,0)</f>
        <v>0</v>
      </c>
      <c r="BH436" s="218">
        <f>IF(N436="sníž. přenesená",J436,0)</f>
        <v>0</v>
      </c>
      <c r="BI436" s="218">
        <f>IF(N436="nulová",J436,0)</f>
        <v>0</v>
      </c>
      <c r="BJ436" s="19" t="s">
        <v>81</v>
      </c>
      <c r="BK436" s="218">
        <f>ROUND(I436*H436,2)</f>
        <v>0</v>
      </c>
      <c r="BL436" s="19" t="s">
        <v>121</v>
      </c>
      <c r="BM436" s="217" t="s">
        <v>771</v>
      </c>
    </row>
    <row r="437" s="2" customFormat="1">
      <c r="A437" s="40"/>
      <c r="B437" s="41"/>
      <c r="C437" s="42"/>
      <c r="D437" s="219" t="s">
        <v>123</v>
      </c>
      <c r="E437" s="42"/>
      <c r="F437" s="220" t="s">
        <v>694</v>
      </c>
      <c r="G437" s="42"/>
      <c r="H437" s="42"/>
      <c r="I437" s="221"/>
      <c r="J437" s="42"/>
      <c r="K437" s="42"/>
      <c r="L437" s="46"/>
      <c r="M437" s="222"/>
      <c r="N437" s="223"/>
      <c r="O437" s="86"/>
      <c r="P437" s="86"/>
      <c r="Q437" s="86"/>
      <c r="R437" s="86"/>
      <c r="S437" s="86"/>
      <c r="T437" s="87"/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T437" s="19" t="s">
        <v>123</v>
      </c>
      <c r="AU437" s="19" t="s">
        <v>83</v>
      </c>
    </row>
    <row r="438" s="2" customFormat="1">
      <c r="A438" s="40"/>
      <c r="B438" s="41"/>
      <c r="C438" s="42"/>
      <c r="D438" s="224" t="s">
        <v>124</v>
      </c>
      <c r="E438" s="42"/>
      <c r="F438" s="225" t="s">
        <v>696</v>
      </c>
      <c r="G438" s="42"/>
      <c r="H438" s="42"/>
      <c r="I438" s="221"/>
      <c r="J438" s="42"/>
      <c r="K438" s="42"/>
      <c r="L438" s="46"/>
      <c r="M438" s="222"/>
      <c r="N438" s="223"/>
      <c r="O438" s="86"/>
      <c r="P438" s="86"/>
      <c r="Q438" s="86"/>
      <c r="R438" s="86"/>
      <c r="S438" s="86"/>
      <c r="T438" s="87"/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T438" s="19" t="s">
        <v>124</v>
      </c>
      <c r="AU438" s="19" t="s">
        <v>83</v>
      </c>
    </row>
    <row r="439" s="13" customFormat="1">
      <c r="A439" s="13"/>
      <c r="B439" s="226"/>
      <c r="C439" s="227"/>
      <c r="D439" s="219" t="s">
        <v>160</v>
      </c>
      <c r="E439" s="228" t="s">
        <v>19</v>
      </c>
      <c r="F439" s="229" t="s">
        <v>772</v>
      </c>
      <c r="G439" s="227"/>
      <c r="H439" s="230">
        <v>79.799999999999997</v>
      </c>
      <c r="I439" s="231"/>
      <c r="J439" s="227"/>
      <c r="K439" s="227"/>
      <c r="L439" s="232"/>
      <c r="M439" s="233"/>
      <c r="N439" s="234"/>
      <c r="O439" s="234"/>
      <c r="P439" s="234"/>
      <c r="Q439" s="234"/>
      <c r="R439" s="234"/>
      <c r="S439" s="234"/>
      <c r="T439" s="235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36" t="s">
        <v>160</v>
      </c>
      <c r="AU439" s="236" t="s">
        <v>83</v>
      </c>
      <c r="AV439" s="13" t="s">
        <v>83</v>
      </c>
      <c r="AW439" s="13" t="s">
        <v>32</v>
      </c>
      <c r="AX439" s="13" t="s">
        <v>73</v>
      </c>
      <c r="AY439" s="236" t="s">
        <v>114</v>
      </c>
    </row>
    <row r="440" s="14" customFormat="1">
      <c r="A440" s="14"/>
      <c r="B440" s="237"/>
      <c r="C440" s="238"/>
      <c r="D440" s="219" t="s">
        <v>160</v>
      </c>
      <c r="E440" s="239" t="s">
        <v>19</v>
      </c>
      <c r="F440" s="240" t="s">
        <v>162</v>
      </c>
      <c r="G440" s="238"/>
      <c r="H440" s="241">
        <v>79.799999999999997</v>
      </c>
      <c r="I440" s="242"/>
      <c r="J440" s="238"/>
      <c r="K440" s="238"/>
      <c r="L440" s="243"/>
      <c r="M440" s="244"/>
      <c r="N440" s="245"/>
      <c r="O440" s="245"/>
      <c r="P440" s="245"/>
      <c r="Q440" s="245"/>
      <c r="R440" s="245"/>
      <c r="S440" s="245"/>
      <c r="T440" s="246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47" t="s">
        <v>160</v>
      </c>
      <c r="AU440" s="247" t="s">
        <v>83</v>
      </c>
      <c r="AV440" s="14" t="s">
        <v>121</v>
      </c>
      <c r="AW440" s="14" t="s">
        <v>32</v>
      </c>
      <c r="AX440" s="14" t="s">
        <v>81</v>
      </c>
      <c r="AY440" s="247" t="s">
        <v>114</v>
      </c>
    </row>
    <row r="441" s="2" customFormat="1" ht="55.5" customHeight="1">
      <c r="A441" s="40"/>
      <c r="B441" s="41"/>
      <c r="C441" s="206" t="s">
        <v>773</v>
      </c>
      <c r="D441" s="206" t="s">
        <v>116</v>
      </c>
      <c r="E441" s="207" t="s">
        <v>774</v>
      </c>
      <c r="F441" s="208" t="s">
        <v>775</v>
      </c>
      <c r="G441" s="209" t="s">
        <v>119</v>
      </c>
      <c r="H441" s="210">
        <v>133</v>
      </c>
      <c r="I441" s="211"/>
      <c r="J441" s="212">
        <f>ROUND(I441*H441,2)</f>
        <v>0</v>
      </c>
      <c r="K441" s="208" t="s">
        <v>120</v>
      </c>
      <c r="L441" s="46"/>
      <c r="M441" s="213" t="s">
        <v>19</v>
      </c>
      <c r="N441" s="214" t="s">
        <v>44</v>
      </c>
      <c r="O441" s="86"/>
      <c r="P441" s="215">
        <f>O441*H441</f>
        <v>0</v>
      </c>
      <c r="Q441" s="215">
        <v>0.1837</v>
      </c>
      <c r="R441" s="215">
        <f>Q441*H441</f>
        <v>24.432100000000002</v>
      </c>
      <c r="S441" s="215">
        <v>0</v>
      </c>
      <c r="T441" s="216">
        <f>S441*H441</f>
        <v>0</v>
      </c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R441" s="217" t="s">
        <v>121</v>
      </c>
      <c r="AT441" s="217" t="s">
        <v>116</v>
      </c>
      <c r="AU441" s="217" t="s">
        <v>83</v>
      </c>
      <c r="AY441" s="19" t="s">
        <v>114</v>
      </c>
      <c r="BE441" s="218">
        <f>IF(N441="základní",J441,0)</f>
        <v>0</v>
      </c>
      <c r="BF441" s="218">
        <f>IF(N441="snížená",J441,0)</f>
        <v>0</v>
      </c>
      <c r="BG441" s="218">
        <f>IF(N441="zákl. přenesená",J441,0)</f>
        <v>0</v>
      </c>
      <c r="BH441" s="218">
        <f>IF(N441="sníž. přenesená",J441,0)</f>
        <v>0</v>
      </c>
      <c r="BI441" s="218">
        <f>IF(N441="nulová",J441,0)</f>
        <v>0</v>
      </c>
      <c r="BJ441" s="19" t="s">
        <v>81</v>
      </c>
      <c r="BK441" s="218">
        <f>ROUND(I441*H441,2)</f>
        <v>0</v>
      </c>
      <c r="BL441" s="19" t="s">
        <v>121</v>
      </c>
      <c r="BM441" s="217" t="s">
        <v>776</v>
      </c>
    </row>
    <row r="442" s="2" customFormat="1">
      <c r="A442" s="40"/>
      <c r="B442" s="41"/>
      <c r="C442" s="42"/>
      <c r="D442" s="219" t="s">
        <v>123</v>
      </c>
      <c r="E442" s="42"/>
      <c r="F442" s="220" t="s">
        <v>775</v>
      </c>
      <c r="G442" s="42"/>
      <c r="H442" s="42"/>
      <c r="I442" s="221"/>
      <c r="J442" s="42"/>
      <c r="K442" s="42"/>
      <c r="L442" s="46"/>
      <c r="M442" s="222"/>
      <c r="N442" s="223"/>
      <c r="O442" s="86"/>
      <c r="P442" s="86"/>
      <c r="Q442" s="86"/>
      <c r="R442" s="86"/>
      <c r="S442" s="86"/>
      <c r="T442" s="87"/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T442" s="19" t="s">
        <v>123</v>
      </c>
      <c r="AU442" s="19" t="s">
        <v>83</v>
      </c>
    </row>
    <row r="443" s="2" customFormat="1">
      <c r="A443" s="40"/>
      <c r="B443" s="41"/>
      <c r="C443" s="42"/>
      <c r="D443" s="224" t="s">
        <v>124</v>
      </c>
      <c r="E443" s="42"/>
      <c r="F443" s="225" t="s">
        <v>777</v>
      </c>
      <c r="G443" s="42"/>
      <c r="H443" s="42"/>
      <c r="I443" s="221"/>
      <c r="J443" s="42"/>
      <c r="K443" s="42"/>
      <c r="L443" s="46"/>
      <c r="M443" s="222"/>
      <c r="N443" s="223"/>
      <c r="O443" s="86"/>
      <c r="P443" s="86"/>
      <c r="Q443" s="86"/>
      <c r="R443" s="86"/>
      <c r="S443" s="86"/>
      <c r="T443" s="87"/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T443" s="19" t="s">
        <v>124</v>
      </c>
      <c r="AU443" s="19" t="s">
        <v>83</v>
      </c>
    </row>
    <row r="444" s="2" customFormat="1">
      <c r="A444" s="40"/>
      <c r="B444" s="41"/>
      <c r="C444" s="42"/>
      <c r="D444" s="219" t="s">
        <v>196</v>
      </c>
      <c r="E444" s="42"/>
      <c r="F444" s="258" t="s">
        <v>778</v>
      </c>
      <c r="G444" s="42"/>
      <c r="H444" s="42"/>
      <c r="I444" s="221"/>
      <c r="J444" s="42"/>
      <c r="K444" s="42"/>
      <c r="L444" s="46"/>
      <c r="M444" s="222"/>
      <c r="N444" s="223"/>
      <c r="O444" s="86"/>
      <c r="P444" s="86"/>
      <c r="Q444" s="86"/>
      <c r="R444" s="86"/>
      <c r="S444" s="86"/>
      <c r="T444" s="87"/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T444" s="19" t="s">
        <v>196</v>
      </c>
      <c r="AU444" s="19" t="s">
        <v>83</v>
      </c>
    </row>
    <row r="445" s="2" customFormat="1" ht="16.5" customHeight="1">
      <c r="A445" s="40"/>
      <c r="B445" s="41"/>
      <c r="C445" s="248" t="s">
        <v>779</v>
      </c>
      <c r="D445" s="248" t="s">
        <v>191</v>
      </c>
      <c r="E445" s="249" t="s">
        <v>780</v>
      </c>
      <c r="F445" s="250" t="s">
        <v>781</v>
      </c>
      <c r="G445" s="251" t="s">
        <v>119</v>
      </c>
      <c r="H445" s="252">
        <v>135.66</v>
      </c>
      <c r="I445" s="253"/>
      <c r="J445" s="254">
        <f>ROUND(I445*H445,2)</f>
        <v>0</v>
      </c>
      <c r="K445" s="250" t="s">
        <v>120</v>
      </c>
      <c r="L445" s="255"/>
      <c r="M445" s="256" t="s">
        <v>19</v>
      </c>
      <c r="N445" s="257" t="s">
        <v>44</v>
      </c>
      <c r="O445" s="86"/>
      <c r="P445" s="215">
        <f>O445*H445</f>
        <v>0</v>
      </c>
      <c r="Q445" s="215">
        <v>0.222</v>
      </c>
      <c r="R445" s="215">
        <f>Q445*H445</f>
        <v>30.116520000000001</v>
      </c>
      <c r="S445" s="215">
        <v>0</v>
      </c>
      <c r="T445" s="216">
        <f>S445*H445</f>
        <v>0</v>
      </c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R445" s="217" t="s">
        <v>155</v>
      </c>
      <c r="AT445" s="217" t="s">
        <v>191</v>
      </c>
      <c r="AU445" s="217" t="s">
        <v>83</v>
      </c>
      <c r="AY445" s="19" t="s">
        <v>114</v>
      </c>
      <c r="BE445" s="218">
        <f>IF(N445="základní",J445,0)</f>
        <v>0</v>
      </c>
      <c r="BF445" s="218">
        <f>IF(N445="snížená",J445,0)</f>
        <v>0</v>
      </c>
      <c r="BG445" s="218">
        <f>IF(N445="zákl. přenesená",J445,0)</f>
        <v>0</v>
      </c>
      <c r="BH445" s="218">
        <f>IF(N445="sníž. přenesená",J445,0)</f>
        <v>0</v>
      </c>
      <c r="BI445" s="218">
        <f>IF(N445="nulová",J445,0)</f>
        <v>0</v>
      </c>
      <c r="BJ445" s="19" t="s">
        <v>81</v>
      </c>
      <c r="BK445" s="218">
        <f>ROUND(I445*H445,2)</f>
        <v>0</v>
      </c>
      <c r="BL445" s="19" t="s">
        <v>121</v>
      </c>
      <c r="BM445" s="217" t="s">
        <v>782</v>
      </c>
    </row>
    <row r="446" s="2" customFormat="1">
      <c r="A446" s="40"/>
      <c r="B446" s="41"/>
      <c r="C446" s="42"/>
      <c r="D446" s="219" t="s">
        <v>123</v>
      </c>
      <c r="E446" s="42"/>
      <c r="F446" s="220" t="s">
        <v>781</v>
      </c>
      <c r="G446" s="42"/>
      <c r="H446" s="42"/>
      <c r="I446" s="221"/>
      <c r="J446" s="42"/>
      <c r="K446" s="42"/>
      <c r="L446" s="46"/>
      <c r="M446" s="222"/>
      <c r="N446" s="223"/>
      <c r="O446" s="86"/>
      <c r="P446" s="86"/>
      <c r="Q446" s="86"/>
      <c r="R446" s="86"/>
      <c r="S446" s="86"/>
      <c r="T446" s="87"/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T446" s="19" t="s">
        <v>123</v>
      </c>
      <c r="AU446" s="19" t="s">
        <v>83</v>
      </c>
    </row>
    <row r="447" s="13" customFormat="1">
      <c r="A447" s="13"/>
      <c r="B447" s="226"/>
      <c r="C447" s="227"/>
      <c r="D447" s="219" t="s">
        <v>160</v>
      </c>
      <c r="E447" s="228" t="s">
        <v>19</v>
      </c>
      <c r="F447" s="229" t="s">
        <v>783</v>
      </c>
      <c r="G447" s="227"/>
      <c r="H447" s="230">
        <v>135.66</v>
      </c>
      <c r="I447" s="231"/>
      <c r="J447" s="227"/>
      <c r="K447" s="227"/>
      <c r="L447" s="232"/>
      <c r="M447" s="233"/>
      <c r="N447" s="234"/>
      <c r="O447" s="234"/>
      <c r="P447" s="234"/>
      <c r="Q447" s="234"/>
      <c r="R447" s="234"/>
      <c r="S447" s="234"/>
      <c r="T447" s="235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36" t="s">
        <v>160</v>
      </c>
      <c r="AU447" s="236" t="s">
        <v>83</v>
      </c>
      <c r="AV447" s="13" t="s">
        <v>83</v>
      </c>
      <c r="AW447" s="13" t="s">
        <v>32</v>
      </c>
      <c r="AX447" s="13" t="s">
        <v>73</v>
      </c>
      <c r="AY447" s="236" t="s">
        <v>114</v>
      </c>
    </row>
    <row r="448" s="14" customFormat="1">
      <c r="A448" s="14"/>
      <c r="B448" s="237"/>
      <c r="C448" s="238"/>
      <c r="D448" s="219" t="s">
        <v>160</v>
      </c>
      <c r="E448" s="239" t="s">
        <v>19</v>
      </c>
      <c r="F448" s="240" t="s">
        <v>162</v>
      </c>
      <c r="G448" s="238"/>
      <c r="H448" s="241">
        <v>135.66</v>
      </c>
      <c r="I448" s="242"/>
      <c r="J448" s="238"/>
      <c r="K448" s="238"/>
      <c r="L448" s="243"/>
      <c r="M448" s="244"/>
      <c r="N448" s="245"/>
      <c r="O448" s="245"/>
      <c r="P448" s="245"/>
      <c r="Q448" s="245"/>
      <c r="R448" s="245"/>
      <c r="S448" s="245"/>
      <c r="T448" s="246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47" t="s">
        <v>160</v>
      </c>
      <c r="AU448" s="247" t="s">
        <v>83</v>
      </c>
      <c r="AV448" s="14" t="s">
        <v>121</v>
      </c>
      <c r="AW448" s="14" t="s">
        <v>32</v>
      </c>
      <c r="AX448" s="14" t="s">
        <v>81</v>
      </c>
      <c r="AY448" s="247" t="s">
        <v>114</v>
      </c>
    </row>
    <row r="449" s="2" customFormat="1" ht="37.8" customHeight="1">
      <c r="A449" s="40"/>
      <c r="B449" s="41"/>
      <c r="C449" s="206" t="s">
        <v>784</v>
      </c>
      <c r="D449" s="206" t="s">
        <v>116</v>
      </c>
      <c r="E449" s="207" t="s">
        <v>785</v>
      </c>
      <c r="F449" s="208" t="s">
        <v>786</v>
      </c>
      <c r="G449" s="209" t="s">
        <v>119</v>
      </c>
      <c r="H449" s="210">
        <v>133</v>
      </c>
      <c r="I449" s="211"/>
      <c r="J449" s="212">
        <f>ROUND(I449*H449,2)</f>
        <v>0</v>
      </c>
      <c r="K449" s="208" t="s">
        <v>120</v>
      </c>
      <c r="L449" s="46"/>
      <c r="M449" s="213" t="s">
        <v>19</v>
      </c>
      <c r="N449" s="214" t="s">
        <v>44</v>
      </c>
      <c r="O449" s="86"/>
      <c r="P449" s="215">
        <f>O449*H449</f>
        <v>0</v>
      </c>
      <c r="Q449" s="215">
        <v>0.11500000000000001</v>
      </c>
      <c r="R449" s="215">
        <f>Q449*H449</f>
        <v>15.295</v>
      </c>
      <c r="S449" s="215">
        <v>0</v>
      </c>
      <c r="T449" s="216">
        <f>S449*H449</f>
        <v>0</v>
      </c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R449" s="217" t="s">
        <v>121</v>
      </c>
      <c r="AT449" s="217" t="s">
        <v>116</v>
      </c>
      <c r="AU449" s="217" t="s">
        <v>83</v>
      </c>
      <c r="AY449" s="19" t="s">
        <v>114</v>
      </c>
      <c r="BE449" s="218">
        <f>IF(N449="základní",J449,0)</f>
        <v>0</v>
      </c>
      <c r="BF449" s="218">
        <f>IF(N449="snížená",J449,0)</f>
        <v>0</v>
      </c>
      <c r="BG449" s="218">
        <f>IF(N449="zákl. přenesená",J449,0)</f>
        <v>0</v>
      </c>
      <c r="BH449" s="218">
        <f>IF(N449="sníž. přenesená",J449,0)</f>
        <v>0</v>
      </c>
      <c r="BI449" s="218">
        <f>IF(N449="nulová",J449,0)</f>
        <v>0</v>
      </c>
      <c r="BJ449" s="19" t="s">
        <v>81</v>
      </c>
      <c r="BK449" s="218">
        <f>ROUND(I449*H449,2)</f>
        <v>0</v>
      </c>
      <c r="BL449" s="19" t="s">
        <v>121</v>
      </c>
      <c r="BM449" s="217" t="s">
        <v>787</v>
      </c>
    </row>
    <row r="450" s="2" customFormat="1">
      <c r="A450" s="40"/>
      <c r="B450" s="41"/>
      <c r="C450" s="42"/>
      <c r="D450" s="219" t="s">
        <v>123</v>
      </c>
      <c r="E450" s="42"/>
      <c r="F450" s="220" t="s">
        <v>786</v>
      </c>
      <c r="G450" s="42"/>
      <c r="H450" s="42"/>
      <c r="I450" s="221"/>
      <c r="J450" s="42"/>
      <c r="K450" s="42"/>
      <c r="L450" s="46"/>
      <c r="M450" s="222"/>
      <c r="N450" s="223"/>
      <c r="O450" s="86"/>
      <c r="P450" s="86"/>
      <c r="Q450" s="86"/>
      <c r="R450" s="86"/>
      <c r="S450" s="86"/>
      <c r="T450" s="87"/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T450" s="19" t="s">
        <v>123</v>
      </c>
      <c r="AU450" s="19" t="s">
        <v>83</v>
      </c>
    </row>
    <row r="451" s="2" customFormat="1">
      <c r="A451" s="40"/>
      <c r="B451" s="41"/>
      <c r="C451" s="42"/>
      <c r="D451" s="224" t="s">
        <v>124</v>
      </c>
      <c r="E451" s="42"/>
      <c r="F451" s="225" t="s">
        <v>788</v>
      </c>
      <c r="G451" s="42"/>
      <c r="H451" s="42"/>
      <c r="I451" s="221"/>
      <c r="J451" s="42"/>
      <c r="K451" s="42"/>
      <c r="L451" s="46"/>
      <c r="M451" s="222"/>
      <c r="N451" s="223"/>
      <c r="O451" s="86"/>
      <c r="P451" s="86"/>
      <c r="Q451" s="86"/>
      <c r="R451" s="86"/>
      <c r="S451" s="86"/>
      <c r="T451" s="87"/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T451" s="19" t="s">
        <v>124</v>
      </c>
      <c r="AU451" s="19" t="s">
        <v>83</v>
      </c>
    </row>
    <row r="452" s="2" customFormat="1">
      <c r="A452" s="40"/>
      <c r="B452" s="41"/>
      <c r="C452" s="42"/>
      <c r="D452" s="219" t="s">
        <v>196</v>
      </c>
      <c r="E452" s="42"/>
      <c r="F452" s="258" t="s">
        <v>789</v>
      </c>
      <c r="G452" s="42"/>
      <c r="H452" s="42"/>
      <c r="I452" s="221"/>
      <c r="J452" s="42"/>
      <c r="K452" s="42"/>
      <c r="L452" s="46"/>
      <c r="M452" s="222"/>
      <c r="N452" s="223"/>
      <c r="O452" s="86"/>
      <c r="P452" s="86"/>
      <c r="Q452" s="86"/>
      <c r="R452" s="86"/>
      <c r="S452" s="86"/>
      <c r="T452" s="87"/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T452" s="19" t="s">
        <v>196</v>
      </c>
      <c r="AU452" s="19" t="s">
        <v>83</v>
      </c>
    </row>
    <row r="453" s="13" customFormat="1">
      <c r="A453" s="13"/>
      <c r="B453" s="226"/>
      <c r="C453" s="227"/>
      <c r="D453" s="219" t="s">
        <v>160</v>
      </c>
      <c r="E453" s="228" t="s">
        <v>19</v>
      </c>
      <c r="F453" s="229" t="s">
        <v>790</v>
      </c>
      <c r="G453" s="227"/>
      <c r="H453" s="230">
        <v>133</v>
      </c>
      <c r="I453" s="231"/>
      <c r="J453" s="227"/>
      <c r="K453" s="227"/>
      <c r="L453" s="232"/>
      <c r="M453" s="233"/>
      <c r="N453" s="234"/>
      <c r="O453" s="234"/>
      <c r="P453" s="234"/>
      <c r="Q453" s="234"/>
      <c r="R453" s="234"/>
      <c r="S453" s="234"/>
      <c r="T453" s="235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36" t="s">
        <v>160</v>
      </c>
      <c r="AU453" s="236" t="s">
        <v>83</v>
      </c>
      <c r="AV453" s="13" t="s">
        <v>83</v>
      </c>
      <c r="AW453" s="13" t="s">
        <v>32</v>
      </c>
      <c r="AX453" s="13" t="s">
        <v>73</v>
      </c>
      <c r="AY453" s="236" t="s">
        <v>114</v>
      </c>
    </row>
    <row r="454" s="14" customFormat="1">
      <c r="A454" s="14"/>
      <c r="B454" s="237"/>
      <c r="C454" s="238"/>
      <c r="D454" s="219" t="s">
        <v>160</v>
      </c>
      <c r="E454" s="239" t="s">
        <v>19</v>
      </c>
      <c r="F454" s="240" t="s">
        <v>162</v>
      </c>
      <c r="G454" s="238"/>
      <c r="H454" s="241">
        <v>133</v>
      </c>
      <c r="I454" s="242"/>
      <c r="J454" s="238"/>
      <c r="K454" s="238"/>
      <c r="L454" s="243"/>
      <c r="M454" s="244"/>
      <c r="N454" s="245"/>
      <c r="O454" s="245"/>
      <c r="P454" s="245"/>
      <c r="Q454" s="245"/>
      <c r="R454" s="245"/>
      <c r="S454" s="245"/>
      <c r="T454" s="246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47" t="s">
        <v>160</v>
      </c>
      <c r="AU454" s="247" t="s">
        <v>83</v>
      </c>
      <c r="AV454" s="14" t="s">
        <v>121</v>
      </c>
      <c r="AW454" s="14" t="s">
        <v>32</v>
      </c>
      <c r="AX454" s="14" t="s">
        <v>81</v>
      </c>
      <c r="AY454" s="247" t="s">
        <v>114</v>
      </c>
    </row>
    <row r="455" s="2" customFormat="1" ht="16.5" customHeight="1">
      <c r="A455" s="40"/>
      <c r="B455" s="41"/>
      <c r="C455" s="248" t="s">
        <v>791</v>
      </c>
      <c r="D455" s="248" t="s">
        <v>191</v>
      </c>
      <c r="E455" s="249" t="s">
        <v>792</v>
      </c>
      <c r="F455" s="250" t="s">
        <v>793</v>
      </c>
      <c r="G455" s="251" t="s">
        <v>194</v>
      </c>
      <c r="H455" s="252">
        <v>13.300000000000001</v>
      </c>
      <c r="I455" s="253"/>
      <c r="J455" s="254">
        <f>ROUND(I455*H455,2)</f>
        <v>0</v>
      </c>
      <c r="K455" s="250" t="s">
        <v>120</v>
      </c>
      <c r="L455" s="255"/>
      <c r="M455" s="256" t="s">
        <v>19</v>
      </c>
      <c r="N455" s="257" t="s">
        <v>44</v>
      </c>
      <c r="O455" s="86"/>
      <c r="P455" s="215">
        <f>O455*H455</f>
        <v>0</v>
      </c>
      <c r="Q455" s="215">
        <v>1</v>
      </c>
      <c r="R455" s="215">
        <f>Q455*H455</f>
        <v>13.300000000000001</v>
      </c>
      <c r="S455" s="215">
        <v>0</v>
      </c>
      <c r="T455" s="216">
        <f>S455*H455</f>
        <v>0</v>
      </c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R455" s="217" t="s">
        <v>155</v>
      </c>
      <c r="AT455" s="217" t="s">
        <v>191</v>
      </c>
      <c r="AU455" s="217" t="s">
        <v>83</v>
      </c>
      <c r="AY455" s="19" t="s">
        <v>114</v>
      </c>
      <c r="BE455" s="218">
        <f>IF(N455="základní",J455,0)</f>
        <v>0</v>
      </c>
      <c r="BF455" s="218">
        <f>IF(N455="snížená",J455,0)</f>
        <v>0</v>
      </c>
      <c r="BG455" s="218">
        <f>IF(N455="zákl. přenesená",J455,0)</f>
        <v>0</v>
      </c>
      <c r="BH455" s="218">
        <f>IF(N455="sníž. přenesená",J455,0)</f>
        <v>0</v>
      </c>
      <c r="BI455" s="218">
        <f>IF(N455="nulová",J455,0)</f>
        <v>0</v>
      </c>
      <c r="BJ455" s="19" t="s">
        <v>81</v>
      </c>
      <c r="BK455" s="218">
        <f>ROUND(I455*H455,2)</f>
        <v>0</v>
      </c>
      <c r="BL455" s="19" t="s">
        <v>121</v>
      </c>
      <c r="BM455" s="217" t="s">
        <v>794</v>
      </c>
    </row>
    <row r="456" s="2" customFormat="1">
      <c r="A456" s="40"/>
      <c r="B456" s="41"/>
      <c r="C456" s="42"/>
      <c r="D456" s="219" t="s">
        <v>123</v>
      </c>
      <c r="E456" s="42"/>
      <c r="F456" s="220" t="s">
        <v>793</v>
      </c>
      <c r="G456" s="42"/>
      <c r="H456" s="42"/>
      <c r="I456" s="221"/>
      <c r="J456" s="42"/>
      <c r="K456" s="42"/>
      <c r="L456" s="46"/>
      <c r="M456" s="222"/>
      <c r="N456" s="223"/>
      <c r="O456" s="86"/>
      <c r="P456" s="86"/>
      <c r="Q456" s="86"/>
      <c r="R456" s="86"/>
      <c r="S456" s="86"/>
      <c r="T456" s="87"/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T456" s="19" t="s">
        <v>123</v>
      </c>
      <c r="AU456" s="19" t="s">
        <v>83</v>
      </c>
    </row>
    <row r="457" s="13" customFormat="1">
      <c r="A457" s="13"/>
      <c r="B457" s="226"/>
      <c r="C457" s="227"/>
      <c r="D457" s="219" t="s">
        <v>160</v>
      </c>
      <c r="E457" s="228" t="s">
        <v>19</v>
      </c>
      <c r="F457" s="229" t="s">
        <v>795</v>
      </c>
      <c r="G457" s="227"/>
      <c r="H457" s="230">
        <v>13.300000000000001</v>
      </c>
      <c r="I457" s="231"/>
      <c r="J457" s="227"/>
      <c r="K457" s="227"/>
      <c r="L457" s="232"/>
      <c r="M457" s="233"/>
      <c r="N457" s="234"/>
      <c r="O457" s="234"/>
      <c r="P457" s="234"/>
      <c r="Q457" s="234"/>
      <c r="R457" s="234"/>
      <c r="S457" s="234"/>
      <c r="T457" s="235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36" t="s">
        <v>160</v>
      </c>
      <c r="AU457" s="236" t="s">
        <v>83</v>
      </c>
      <c r="AV457" s="13" t="s">
        <v>83</v>
      </c>
      <c r="AW457" s="13" t="s">
        <v>32</v>
      </c>
      <c r="AX457" s="13" t="s">
        <v>73</v>
      </c>
      <c r="AY457" s="236" t="s">
        <v>114</v>
      </c>
    </row>
    <row r="458" s="14" customFormat="1">
      <c r="A458" s="14"/>
      <c r="B458" s="237"/>
      <c r="C458" s="238"/>
      <c r="D458" s="219" t="s">
        <v>160</v>
      </c>
      <c r="E458" s="239" t="s">
        <v>19</v>
      </c>
      <c r="F458" s="240" t="s">
        <v>162</v>
      </c>
      <c r="G458" s="238"/>
      <c r="H458" s="241">
        <v>13.300000000000001</v>
      </c>
      <c r="I458" s="242"/>
      <c r="J458" s="238"/>
      <c r="K458" s="238"/>
      <c r="L458" s="243"/>
      <c r="M458" s="244"/>
      <c r="N458" s="245"/>
      <c r="O458" s="245"/>
      <c r="P458" s="245"/>
      <c r="Q458" s="245"/>
      <c r="R458" s="245"/>
      <c r="S458" s="245"/>
      <c r="T458" s="246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47" t="s">
        <v>160</v>
      </c>
      <c r="AU458" s="247" t="s">
        <v>83</v>
      </c>
      <c r="AV458" s="14" t="s">
        <v>121</v>
      </c>
      <c r="AW458" s="14" t="s">
        <v>32</v>
      </c>
      <c r="AX458" s="14" t="s">
        <v>81</v>
      </c>
      <c r="AY458" s="247" t="s">
        <v>114</v>
      </c>
    </row>
    <row r="459" s="2" customFormat="1" ht="33" customHeight="1">
      <c r="A459" s="40"/>
      <c r="B459" s="41"/>
      <c r="C459" s="206" t="s">
        <v>796</v>
      </c>
      <c r="D459" s="206" t="s">
        <v>116</v>
      </c>
      <c r="E459" s="207" t="s">
        <v>797</v>
      </c>
      <c r="F459" s="208" t="s">
        <v>798</v>
      </c>
      <c r="G459" s="209" t="s">
        <v>119</v>
      </c>
      <c r="H459" s="210">
        <v>133</v>
      </c>
      <c r="I459" s="211"/>
      <c r="J459" s="212">
        <f>ROUND(I459*H459,2)</f>
        <v>0</v>
      </c>
      <c r="K459" s="208" t="s">
        <v>120</v>
      </c>
      <c r="L459" s="46"/>
      <c r="M459" s="213" t="s">
        <v>19</v>
      </c>
      <c r="N459" s="214" t="s">
        <v>44</v>
      </c>
      <c r="O459" s="86"/>
      <c r="P459" s="215">
        <f>O459*H459</f>
        <v>0</v>
      </c>
      <c r="Q459" s="215">
        <v>0.34499999999999997</v>
      </c>
      <c r="R459" s="215">
        <f>Q459*H459</f>
        <v>45.884999999999998</v>
      </c>
      <c r="S459" s="215">
        <v>0</v>
      </c>
      <c r="T459" s="216">
        <f>S459*H459</f>
        <v>0</v>
      </c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R459" s="217" t="s">
        <v>121</v>
      </c>
      <c r="AT459" s="217" t="s">
        <v>116</v>
      </c>
      <c r="AU459" s="217" t="s">
        <v>83</v>
      </c>
      <c r="AY459" s="19" t="s">
        <v>114</v>
      </c>
      <c r="BE459" s="218">
        <f>IF(N459="základní",J459,0)</f>
        <v>0</v>
      </c>
      <c r="BF459" s="218">
        <f>IF(N459="snížená",J459,0)</f>
        <v>0</v>
      </c>
      <c r="BG459" s="218">
        <f>IF(N459="zákl. přenesená",J459,0)</f>
        <v>0</v>
      </c>
      <c r="BH459" s="218">
        <f>IF(N459="sníž. přenesená",J459,0)</f>
        <v>0</v>
      </c>
      <c r="BI459" s="218">
        <f>IF(N459="nulová",J459,0)</f>
        <v>0</v>
      </c>
      <c r="BJ459" s="19" t="s">
        <v>81</v>
      </c>
      <c r="BK459" s="218">
        <f>ROUND(I459*H459,2)</f>
        <v>0</v>
      </c>
      <c r="BL459" s="19" t="s">
        <v>121</v>
      </c>
      <c r="BM459" s="217" t="s">
        <v>799</v>
      </c>
    </row>
    <row r="460" s="2" customFormat="1">
      <c r="A460" s="40"/>
      <c r="B460" s="41"/>
      <c r="C460" s="42"/>
      <c r="D460" s="219" t="s">
        <v>123</v>
      </c>
      <c r="E460" s="42"/>
      <c r="F460" s="220" t="s">
        <v>798</v>
      </c>
      <c r="G460" s="42"/>
      <c r="H460" s="42"/>
      <c r="I460" s="221"/>
      <c r="J460" s="42"/>
      <c r="K460" s="42"/>
      <c r="L460" s="46"/>
      <c r="M460" s="222"/>
      <c r="N460" s="223"/>
      <c r="O460" s="86"/>
      <c r="P460" s="86"/>
      <c r="Q460" s="86"/>
      <c r="R460" s="86"/>
      <c r="S460" s="86"/>
      <c r="T460" s="87"/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T460" s="19" t="s">
        <v>123</v>
      </c>
      <c r="AU460" s="19" t="s">
        <v>83</v>
      </c>
    </row>
    <row r="461" s="2" customFormat="1">
      <c r="A461" s="40"/>
      <c r="B461" s="41"/>
      <c r="C461" s="42"/>
      <c r="D461" s="224" t="s">
        <v>124</v>
      </c>
      <c r="E461" s="42"/>
      <c r="F461" s="225" t="s">
        <v>800</v>
      </c>
      <c r="G461" s="42"/>
      <c r="H461" s="42"/>
      <c r="I461" s="221"/>
      <c r="J461" s="42"/>
      <c r="K461" s="42"/>
      <c r="L461" s="46"/>
      <c r="M461" s="222"/>
      <c r="N461" s="223"/>
      <c r="O461" s="86"/>
      <c r="P461" s="86"/>
      <c r="Q461" s="86"/>
      <c r="R461" s="86"/>
      <c r="S461" s="86"/>
      <c r="T461" s="87"/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T461" s="19" t="s">
        <v>124</v>
      </c>
      <c r="AU461" s="19" t="s">
        <v>83</v>
      </c>
    </row>
    <row r="462" s="2" customFormat="1">
      <c r="A462" s="40"/>
      <c r="B462" s="41"/>
      <c r="C462" s="42"/>
      <c r="D462" s="219" t="s">
        <v>196</v>
      </c>
      <c r="E462" s="42"/>
      <c r="F462" s="258" t="s">
        <v>801</v>
      </c>
      <c r="G462" s="42"/>
      <c r="H462" s="42"/>
      <c r="I462" s="221"/>
      <c r="J462" s="42"/>
      <c r="K462" s="42"/>
      <c r="L462" s="46"/>
      <c r="M462" s="222"/>
      <c r="N462" s="223"/>
      <c r="O462" s="86"/>
      <c r="P462" s="86"/>
      <c r="Q462" s="86"/>
      <c r="R462" s="86"/>
      <c r="S462" s="86"/>
      <c r="T462" s="87"/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T462" s="19" t="s">
        <v>196</v>
      </c>
      <c r="AU462" s="19" t="s">
        <v>83</v>
      </c>
    </row>
    <row r="463" s="13" customFormat="1">
      <c r="A463" s="13"/>
      <c r="B463" s="226"/>
      <c r="C463" s="227"/>
      <c r="D463" s="219" t="s">
        <v>160</v>
      </c>
      <c r="E463" s="228" t="s">
        <v>19</v>
      </c>
      <c r="F463" s="229" t="s">
        <v>790</v>
      </c>
      <c r="G463" s="227"/>
      <c r="H463" s="230">
        <v>133</v>
      </c>
      <c r="I463" s="231"/>
      <c r="J463" s="227"/>
      <c r="K463" s="227"/>
      <c r="L463" s="232"/>
      <c r="M463" s="233"/>
      <c r="N463" s="234"/>
      <c r="O463" s="234"/>
      <c r="P463" s="234"/>
      <c r="Q463" s="234"/>
      <c r="R463" s="234"/>
      <c r="S463" s="234"/>
      <c r="T463" s="235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36" t="s">
        <v>160</v>
      </c>
      <c r="AU463" s="236" t="s">
        <v>83</v>
      </c>
      <c r="AV463" s="13" t="s">
        <v>83</v>
      </c>
      <c r="AW463" s="13" t="s">
        <v>32</v>
      </c>
      <c r="AX463" s="13" t="s">
        <v>73</v>
      </c>
      <c r="AY463" s="236" t="s">
        <v>114</v>
      </c>
    </row>
    <row r="464" s="14" customFormat="1">
      <c r="A464" s="14"/>
      <c r="B464" s="237"/>
      <c r="C464" s="238"/>
      <c r="D464" s="219" t="s">
        <v>160</v>
      </c>
      <c r="E464" s="239" t="s">
        <v>19</v>
      </c>
      <c r="F464" s="240" t="s">
        <v>162</v>
      </c>
      <c r="G464" s="238"/>
      <c r="H464" s="241">
        <v>133</v>
      </c>
      <c r="I464" s="242"/>
      <c r="J464" s="238"/>
      <c r="K464" s="238"/>
      <c r="L464" s="243"/>
      <c r="M464" s="244"/>
      <c r="N464" s="245"/>
      <c r="O464" s="245"/>
      <c r="P464" s="245"/>
      <c r="Q464" s="245"/>
      <c r="R464" s="245"/>
      <c r="S464" s="245"/>
      <c r="T464" s="246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47" t="s">
        <v>160</v>
      </c>
      <c r="AU464" s="247" t="s">
        <v>83</v>
      </c>
      <c r="AV464" s="14" t="s">
        <v>121</v>
      </c>
      <c r="AW464" s="14" t="s">
        <v>32</v>
      </c>
      <c r="AX464" s="14" t="s">
        <v>81</v>
      </c>
      <c r="AY464" s="247" t="s">
        <v>114</v>
      </c>
    </row>
    <row r="465" s="2" customFormat="1" ht="16.5" customHeight="1">
      <c r="A465" s="40"/>
      <c r="B465" s="41"/>
      <c r="C465" s="248" t="s">
        <v>802</v>
      </c>
      <c r="D465" s="248" t="s">
        <v>191</v>
      </c>
      <c r="E465" s="249" t="s">
        <v>803</v>
      </c>
      <c r="F465" s="250" t="s">
        <v>804</v>
      </c>
      <c r="G465" s="251" t="s">
        <v>194</v>
      </c>
      <c r="H465" s="252">
        <v>39.899999999999999</v>
      </c>
      <c r="I465" s="253"/>
      <c r="J465" s="254">
        <f>ROUND(I465*H465,2)</f>
        <v>0</v>
      </c>
      <c r="K465" s="250" t="s">
        <v>19</v>
      </c>
      <c r="L465" s="255"/>
      <c r="M465" s="256" t="s">
        <v>19</v>
      </c>
      <c r="N465" s="257" t="s">
        <v>44</v>
      </c>
      <c r="O465" s="86"/>
      <c r="P465" s="215">
        <f>O465*H465</f>
        <v>0</v>
      </c>
      <c r="Q465" s="215">
        <v>1</v>
      </c>
      <c r="R465" s="215">
        <f>Q465*H465</f>
        <v>39.899999999999999</v>
      </c>
      <c r="S465" s="215">
        <v>0</v>
      </c>
      <c r="T465" s="216">
        <f>S465*H465</f>
        <v>0</v>
      </c>
      <c r="U465" s="40"/>
      <c r="V465" s="40"/>
      <c r="W465" s="40"/>
      <c r="X465" s="40"/>
      <c r="Y465" s="40"/>
      <c r="Z465" s="40"/>
      <c r="AA465" s="40"/>
      <c r="AB465" s="40"/>
      <c r="AC465" s="40"/>
      <c r="AD465" s="40"/>
      <c r="AE465" s="40"/>
      <c r="AR465" s="217" t="s">
        <v>155</v>
      </c>
      <c r="AT465" s="217" t="s">
        <v>191</v>
      </c>
      <c r="AU465" s="217" t="s">
        <v>83</v>
      </c>
      <c r="AY465" s="19" t="s">
        <v>114</v>
      </c>
      <c r="BE465" s="218">
        <f>IF(N465="základní",J465,0)</f>
        <v>0</v>
      </c>
      <c r="BF465" s="218">
        <f>IF(N465="snížená",J465,0)</f>
        <v>0</v>
      </c>
      <c r="BG465" s="218">
        <f>IF(N465="zákl. přenesená",J465,0)</f>
        <v>0</v>
      </c>
      <c r="BH465" s="218">
        <f>IF(N465="sníž. přenesená",J465,0)</f>
        <v>0</v>
      </c>
      <c r="BI465" s="218">
        <f>IF(N465="nulová",J465,0)</f>
        <v>0</v>
      </c>
      <c r="BJ465" s="19" t="s">
        <v>81</v>
      </c>
      <c r="BK465" s="218">
        <f>ROUND(I465*H465,2)</f>
        <v>0</v>
      </c>
      <c r="BL465" s="19" t="s">
        <v>121</v>
      </c>
      <c r="BM465" s="217" t="s">
        <v>805</v>
      </c>
    </row>
    <row r="466" s="2" customFormat="1">
      <c r="A466" s="40"/>
      <c r="B466" s="41"/>
      <c r="C466" s="42"/>
      <c r="D466" s="219" t="s">
        <v>123</v>
      </c>
      <c r="E466" s="42"/>
      <c r="F466" s="220" t="s">
        <v>804</v>
      </c>
      <c r="G466" s="42"/>
      <c r="H466" s="42"/>
      <c r="I466" s="221"/>
      <c r="J466" s="42"/>
      <c r="K466" s="42"/>
      <c r="L466" s="46"/>
      <c r="M466" s="222"/>
      <c r="N466" s="223"/>
      <c r="O466" s="86"/>
      <c r="P466" s="86"/>
      <c r="Q466" s="86"/>
      <c r="R466" s="86"/>
      <c r="S466" s="86"/>
      <c r="T466" s="87"/>
      <c r="U466" s="40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T466" s="19" t="s">
        <v>123</v>
      </c>
      <c r="AU466" s="19" t="s">
        <v>83</v>
      </c>
    </row>
    <row r="467" s="13" customFormat="1">
      <c r="A467" s="13"/>
      <c r="B467" s="226"/>
      <c r="C467" s="227"/>
      <c r="D467" s="219" t="s">
        <v>160</v>
      </c>
      <c r="E467" s="228" t="s">
        <v>19</v>
      </c>
      <c r="F467" s="229" t="s">
        <v>806</v>
      </c>
      <c r="G467" s="227"/>
      <c r="H467" s="230">
        <v>39.899999999999999</v>
      </c>
      <c r="I467" s="231"/>
      <c r="J467" s="227"/>
      <c r="K467" s="227"/>
      <c r="L467" s="232"/>
      <c r="M467" s="233"/>
      <c r="N467" s="234"/>
      <c r="O467" s="234"/>
      <c r="P467" s="234"/>
      <c r="Q467" s="234"/>
      <c r="R467" s="234"/>
      <c r="S467" s="234"/>
      <c r="T467" s="235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36" t="s">
        <v>160</v>
      </c>
      <c r="AU467" s="236" t="s">
        <v>83</v>
      </c>
      <c r="AV467" s="13" t="s">
        <v>83</v>
      </c>
      <c r="AW467" s="13" t="s">
        <v>32</v>
      </c>
      <c r="AX467" s="13" t="s">
        <v>73</v>
      </c>
      <c r="AY467" s="236" t="s">
        <v>114</v>
      </c>
    </row>
    <row r="468" s="14" customFormat="1">
      <c r="A468" s="14"/>
      <c r="B468" s="237"/>
      <c r="C468" s="238"/>
      <c r="D468" s="219" t="s">
        <v>160</v>
      </c>
      <c r="E468" s="239" t="s">
        <v>19</v>
      </c>
      <c r="F468" s="240" t="s">
        <v>162</v>
      </c>
      <c r="G468" s="238"/>
      <c r="H468" s="241">
        <v>39.899999999999999</v>
      </c>
      <c r="I468" s="242"/>
      <c r="J468" s="238"/>
      <c r="K468" s="238"/>
      <c r="L468" s="243"/>
      <c r="M468" s="244"/>
      <c r="N468" s="245"/>
      <c r="O468" s="245"/>
      <c r="P468" s="245"/>
      <c r="Q468" s="245"/>
      <c r="R468" s="245"/>
      <c r="S468" s="245"/>
      <c r="T468" s="246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47" t="s">
        <v>160</v>
      </c>
      <c r="AU468" s="247" t="s">
        <v>83</v>
      </c>
      <c r="AV468" s="14" t="s">
        <v>121</v>
      </c>
      <c r="AW468" s="14" t="s">
        <v>32</v>
      </c>
      <c r="AX468" s="14" t="s">
        <v>81</v>
      </c>
      <c r="AY468" s="247" t="s">
        <v>114</v>
      </c>
    </row>
    <row r="469" s="2" customFormat="1" ht="33" customHeight="1">
      <c r="A469" s="40"/>
      <c r="B469" s="41"/>
      <c r="C469" s="206" t="s">
        <v>807</v>
      </c>
      <c r="D469" s="206" t="s">
        <v>116</v>
      </c>
      <c r="E469" s="207" t="s">
        <v>808</v>
      </c>
      <c r="F469" s="208" t="s">
        <v>809</v>
      </c>
      <c r="G469" s="209" t="s">
        <v>119</v>
      </c>
      <c r="H469" s="210">
        <v>133</v>
      </c>
      <c r="I469" s="211"/>
      <c r="J469" s="212">
        <f>ROUND(I469*H469,2)</f>
        <v>0</v>
      </c>
      <c r="K469" s="208" t="s">
        <v>120</v>
      </c>
      <c r="L469" s="46"/>
      <c r="M469" s="213" t="s">
        <v>19</v>
      </c>
      <c r="N469" s="214" t="s">
        <v>44</v>
      </c>
      <c r="O469" s="86"/>
      <c r="P469" s="215">
        <f>O469*H469</f>
        <v>0</v>
      </c>
      <c r="Q469" s="215">
        <v>0.68999999999999995</v>
      </c>
      <c r="R469" s="215">
        <f>Q469*H469</f>
        <v>91.769999999999996</v>
      </c>
      <c r="S469" s="215">
        <v>0</v>
      </c>
      <c r="T469" s="216">
        <f>S469*H469</f>
        <v>0</v>
      </c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R469" s="217" t="s">
        <v>121</v>
      </c>
      <c r="AT469" s="217" t="s">
        <v>116</v>
      </c>
      <c r="AU469" s="217" t="s">
        <v>83</v>
      </c>
      <c r="AY469" s="19" t="s">
        <v>114</v>
      </c>
      <c r="BE469" s="218">
        <f>IF(N469="základní",J469,0)</f>
        <v>0</v>
      </c>
      <c r="BF469" s="218">
        <f>IF(N469="snížená",J469,0)</f>
        <v>0</v>
      </c>
      <c r="BG469" s="218">
        <f>IF(N469="zákl. přenesená",J469,0)</f>
        <v>0</v>
      </c>
      <c r="BH469" s="218">
        <f>IF(N469="sníž. přenesená",J469,0)</f>
        <v>0</v>
      </c>
      <c r="BI469" s="218">
        <f>IF(N469="nulová",J469,0)</f>
        <v>0</v>
      </c>
      <c r="BJ469" s="19" t="s">
        <v>81</v>
      </c>
      <c r="BK469" s="218">
        <f>ROUND(I469*H469,2)</f>
        <v>0</v>
      </c>
      <c r="BL469" s="19" t="s">
        <v>121</v>
      </c>
      <c r="BM469" s="217" t="s">
        <v>810</v>
      </c>
    </row>
    <row r="470" s="2" customFormat="1">
      <c r="A470" s="40"/>
      <c r="B470" s="41"/>
      <c r="C470" s="42"/>
      <c r="D470" s="219" t="s">
        <v>123</v>
      </c>
      <c r="E470" s="42"/>
      <c r="F470" s="220" t="s">
        <v>809</v>
      </c>
      <c r="G470" s="42"/>
      <c r="H470" s="42"/>
      <c r="I470" s="221"/>
      <c r="J470" s="42"/>
      <c r="K470" s="42"/>
      <c r="L470" s="46"/>
      <c r="M470" s="222"/>
      <c r="N470" s="223"/>
      <c r="O470" s="86"/>
      <c r="P470" s="86"/>
      <c r="Q470" s="86"/>
      <c r="R470" s="86"/>
      <c r="S470" s="86"/>
      <c r="T470" s="87"/>
      <c r="U470" s="40"/>
      <c r="V470" s="40"/>
      <c r="W470" s="40"/>
      <c r="X470" s="40"/>
      <c r="Y470" s="40"/>
      <c r="Z470" s="40"/>
      <c r="AA470" s="40"/>
      <c r="AB470" s="40"/>
      <c r="AC470" s="40"/>
      <c r="AD470" s="40"/>
      <c r="AE470" s="40"/>
      <c r="AT470" s="19" t="s">
        <v>123</v>
      </c>
      <c r="AU470" s="19" t="s">
        <v>83</v>
      </c>
    </row>
    <row r="471" s="2" customFormat="1">
      <c r="A471" s="40"/>
      <c r="B471" s="41"/>
      <c r="C471" s="42"/>
      <c r="D471" s="224" t="s">
        <v>124</v>
      </c>
      <c r="E471" s="42"/>
      <c r="F471" s="225" t="s">
        <v>811</v>
      </c>
      <c r="G471" s="42"/>
      <c r="H471" s="42"/>
      <c r="I471" s="221"/>
      <c r="J471" s="42"/>
      <c r="K471" s="42"/>
      <c r="L471" s="46"/>
      <c r="M471" s="222"/>
      <c r="N471" s="223"/>
      <c r="O471" s="86"/>
      <c r="P471" s="86"/>
      <c r="Q471" s="86"/>
      <c r="R471" s="86"/>
      <c r="S471" s="86"/>
      <c r="T471" s="87"/>
      <c r="U471" s="40"/>
      <c r="V471" s="40"/>
      <c r="W471" s="40"/>
      <c r="X471" s="40"/>
      <c r="Y471" s="40"/>
      <c r="Z471" s="40"/>
      <c r="AA471" s="40"/>
      <c r="AB471" s="40"/>
      <c r="AC471" s="40"/>
      <c r="AD471" s="40"/>
      <c r="AE471" s="40"/>
      <c r="AT471" s="19" t="s">
        <v>124</v>
      </c>
      <c r="AU471" s="19" t="s">
        <v>83</v>
      </c>
    </row>
    <row r="472" s="2" customFormat="1">
      <c r="A472" s="40"/>
      <c r="B472" s="41"/>
      <c r="C472" s="42"/>
      <c r="D472" s="219" t="s">
        <v>196</v>
      </c>
      <c r="E472" s="42"/>
      <c r="F472" s="258" t="s">
        <v>812</v>
      </c>
      <c r="G472" s="42"/>
      <c r="H472" s="42"/>
      <c r="I472" s="221"/>
      <c r="J472" s="42"/>
      <c r="K472" s="42"/>
      <c r="L472" s="46"/>
      <c r="M472" s="222"/>
      <c r="N472" s="223"/>
      <c r="O472" s="86"/>
      <c r="P472" s="86"/>
      <c r="Q472" s="86"/>
      <c r="R472" s="86"/>
      <c r="S472" s="86"/>
      <c r="T472" s="87"/>
      <c r="U472" s="40"/>
      <c r="V472" s="40"/>
      <c r="W472" s="40"/>
      <c r="X472" s="40"/>
      <c r="Y472" s="40"/>
      <c r="Z472" s="40"/>
      <c r="AA472" s="40"/>
      <c r="AB472" s="40"/>
      <c r="AC472" s="40"/>
      <c r="AD472" s="40"/>
      <c r="AE472" s="40"/>
      <c r="AT472" s="19" t="s">
        <v>196</v>
      </c>
      <c r="AU472" s="19" t="s">
        <v>83</v>
      </c>
    </row>
    <row r="473" s="13" customFormat="1">
      <c r="A473" s="13"/>
      <c r="B473" s="226"/>
      <c r="C473" s="227"/>
      <c r="D473" s="219" t="s">
        <v>160</v>
      </c>
      <c r="E473" s="228" t="s">
        <v>19</v>
      </c>
      <c r="F473" s="229" t="s">
        <v>790</v>
      </c>
      <c r="G473" s="227"/>
      <c r="H473" s="230">
        <v>133</v>
      </c>
      <c r="I473" s="231"/>
      <c r="J473" s="227"/>
      <c r="K473" s="227"/>
      <c r="L473" s="232"/>
      <c r="M473" s="233"/>
      <c r="N473" s="234"/>
      <c r="O473" s="234"/>
      <c r="P473" s="234"/>
      <c r="Q473" s="234"/>
      <c r="R473" s="234"/>
      <c r="S473" s="234"/>
      <c r="T473" s="235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36" t="s">
        <v>160</v>
      </c>
      <c r="AU473" s="236" t="s">
        <v>83</v>
      </c>
      <c r="AV473" s="13" t="s">
        <v>83</v>
      </c>
      <c r="AW473" s="13" t="s">
        <v>32</v>
      </c>
      <c r="AX473" s="13" t="s">
        <v>73</v>
      </c>
      <c r="AY473" s="236" t="s">
        <v>114</v>
      </c>
    </row>
    <row r="474" s="14" customFormat="1">
      <c r="A474" s="14"/>
      <c r="B474" s="237"/>
      <c r="C474" s="238"/>
      <c r="D474" s="219" t="s">
        <v>160</v>
      </c>
      <c r="E474" s="239" t="s">
        <v>19</v>
      </c>
      <c r="F474" s="240" t="s">
        <v>162</v>
      </c>
      <c r="G474" s="238"/>
      <c r="H474" s="241">
        <v>133</v>
      </c>
      <c r="I474" s="242"/>
      <c r="J474" s="238"/>
      <c r="K474" s="238"/>
      <c r="L474" s="243"/>
      <c r="M474" s="244"/>
      <c r="N474" s="245"/>
      <c r="O474" s="245"/>
      <c r="P474" s="245"/>
      <c r="Q474" s="245"/>
      <c r="R474" s="245"/>
      <c r="S474" s="245"/>
      <c r="T474" s="246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47" t="s">
        <v>160</v>
      </c>
      <c r="AU474" s="247" t="s">
        <v>83</v>
      </c>
      <c r="AV474" s="14" t="s">
        <v>121</v>
      </c>
      <c r="AW474" s="14" t="s">
        <v>32</v>
      </c>
      <c r="AX474" s="14" t="s">
        <v>81</v>
      </c>
      <c r="AY474" s="247" t="s">
        <v>114</v>
      </c>
    </row>
    <row r="475" s="2" customFormat="1" ht="16.5" customHeight="1">
      <c r="A475" s="40"/>
      <c r="B475" s="41"/>
      <c r="C475" s="248" t="s">
        <v>813</v>
      </c>
      <c r="D475" s="248" t="s">
        <v>191</v>
      </c>
      <c r="E475" s="249" t="s">
        <v>720</v>
      </c>
      <c r="F475" s="250" t="s">
        <v>721</v>
      </c>
      <c r="G475" s="251" t="s">
        <v>194</v>
      </c>
      <c r="H475" s="252">
        <v>95.760000000000005</v>
      </c>
      <c r="I475" s="253"/>
      <c r="J475" s="254">
        <f>ROUND(I475*H475,2)</f>
        <v>0</v>
      </c>
      <c r="K475" s="250" t="s">
        <v>120</v>
      </c>
      <c r="L475" s="255"/>
      <c r="M475" s="256" t="s">
        <v>19</v>
      </c>
      <c r="N475" s="257" t="s">
        <v>44</v>
      </c>
      <c r="O475" s="86"/>
      <c r="P475" s="215">
        <f>O475*H475</f>
        <v>0</v>
      </c>
      <c r="Q475" s="215">
        <v>1</v>
      </c>
      <c r="R475" s="215">
        <f>Q475*H475</f>
        <v>95.760000000000005</v>
      </c>
      <c r="S475" s="215">
        <v>0</v>
      </c>
      <c r="T475" s="216">
        <f>S475*H475</f>
        <v>0</v>
      </c>
      <c r="U475" s="40"/>
      <c r="V475" s="40"/>
      <c r="W475" s="40"/>
      <c r="X475" s="40"/>
      <c r="Y475" s="40"/>
      <c r="Z475" s="40"/>
      <c r="AA475" s="40"/>
      <c r="AB475" s="40"/>
      <c r="AC475" s="40"/>
      <c r="AD475" s="40"/>
      <c r="AE475" s="40"/>
      <c r="AR475" s="217" t="s">
        <v>155</v>
      </c>
      <c r="AT475" s="217" t="s">
        <v>191</v>
      </c>
      <c r="AU475" s="217" t="s">
        <v>83</v>
      </c>
      <c r="AY475" s="19" t="s">
        <v>114</v>
      </c>
      <c r="BE475" s="218">
        <f>IF(N475="základní",J475,0)</f>
        <v>0</v>
      </c>
      <c r="BF475" s="218">
        <f>IF(N475="snížená",J475,0)</f>
        <v>0</v>
      </c>
      <c r="BG475" s="218">
        <f>IF(N475="zákl. přenesená",J475,0)</f>
        <v>0</v>
      </c>
      <c r="BH475" s="218">
        <f>IF(N475="sníž. přenesená",J475,0)</f>
        <v>0</v>
      </c>
      <c r="BI475" s="218">
        <f>IF(N475="nulová",J475,0)</f>
        <v>0</v>
      </c>
      <c r="BJ475" s="19" t="s">
        <v>81</v>
      </c>
      <c r="BK475" s="218">
        <f>ROUND(I475*H475,2)</f>
        <v>0</v>
      </c>
      <c r="BL475" s="19" t="s">
        <v>121</v>
      </c>
      <c r="BM475" s="217" t="s">
        <v>814</v>
      </c>
    </row>
    <row r="476" s="2" customFormat="1">
      <c r="A476" s="40"/>
      <c r="B476" s="41"/>
      <c r="C476" s="42"/>
      <c r="D476" s="219" t="s">
        <v>123</v>
      </c>
      <c r="E476" s="42"/>
      <c r="F476" s="220" t="s">
        <v>721</v>
      </c>
      <c r="G476" s="42"/>
      <c r="H476" s="42"/>
      <c r="I476" s="221"/>
      <c r="J476" s="42"/>
      <c r="K476" s="42"/>
      <c r="L476" s="46"/>
      <c r="M476" s="222"/>
      <c r="N476" s="223"/>
      <c r="O476" s="86"/>
      <c r="P476" s="86"/>
      <c r="Q476" s="86"/>
      <c r="R476" s="86"/>
      <c r="S476" s="86"/>
      <c r="T476" s="87"/>
      <c r="U476" s="40"/>
      <c r="V476" s="40"/>
      <c r="W476" s="40"/>
      <c r="X476" s="40"/>
      <c r="Y476" s="40"/>
      <c r="Z476" s="40"/>
      <c r="AA476" s="40"/>
      <c r="AB476" s="40"/>
      <c r="AC476" s="40"/>
      <c r="AD476" s="40"/>
      <c r="AE476" s="40"/>
      <c r="AT476" s="19" t="s">
        <v>123</v>
      </c>
      <c r="AU476" s="19" t="s">
        <v>83</v>
      </c>
    </row>
    <row r="477" s="13" customFormat="1">
      <c r="A477" s="13"/>
      <c r="B477" s="226"/>
      <c r="C477" s="227"/>
      <c r="D477" s="219" t="s">
        <v>160</v>
      </c>
      <c r="E477" s="228" t="s">
        <v>19</v>
      </c>
      <c r="F477" s="229" t="s">
        <v>815</v>
      </c>
      <c r="G477" s="227"/>
      <c r="H477" s="230">
        <v>95.760000000000005</v>
      </c>
      <c r="I477" s="231"/>
      <c r="J477" s="227"/>
      <c r="K477" s="227"/>
      <c r="L477" s="232"/>
      <c r="M477" s="233"/>
      <c r="N477" s="234"/>
      <c r="O477" s="234"/>
      <c r="P477" s="234"/>
      <c r="Q477" s="234"/>
      <c r="R477" s="234"/>
      <c r="S477" s="234"/>
      <c r="T477" s="235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36" t="s">
        <v>160</v>
      </c>
      <c r="AU477" s="236" t="s">
        <v>83</v>
      </c>
      <c r="AV477" s="13" t="s">
        <v>83</v>
      </c>
      <c r="AW477" s="13" t="s">
        <v>32</v>
      </c>
      <c r="AX477" s="13" t="s">
        <v>73</v>
      </c>
      <c r="AY477" s="236" t="s">
        <v>114</v>
      </c>
    </row>
    <row r="478" s="14" customFormat="1">
      <c r="A478" s="14"/>
      <c r="B478" s="237"/>
      <c r="C478" s="238"/>
      <c r="D478" s="219" t="s">
        <v>160</v>
      </c>
      <c r="E478" s="239" t="s">
        <v>19</v>
      </c>
      <c r="F478" s="240" t="s">
        <v>162</v>
      </c>
      <c r="G478" s="238"/>
      <c r="H478" s="241">
        <v>95.760000000000005</v>
      </c>
      <c r="I478" s="242"/>
      <c r="J478" s="238"/>
      <c r="K478" s="238"/>
      <c r="L478" s="243"/>
      <c r="M478" s="244"/>
      <c r="N478" s="245"/>
      <c r="O478" s="245"/>
      <c r="P478" s="245"/>
      <c r="Q478" s="245"/>
      <c r="R478" s="245"/>
      <c r="S478" s="245"/>
      <c r="T478" s="246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47" t="s">
        <v>160</v>
      </c>
      <c r="AU478" s="247" t="s">
        <v>83</v>
      </c>
      <c r="AV478" s="14" t="s">
        <v>121</v>
      </c>
      <c r="AW478" s="14" t="s">
        <v>32</v>
      </c>
      <c r="AX478" s="14" t="s">
        <v>81</v>
      </c>
      <c r="AY478" s="247" t="s">
        <v>114</v>
      </c>
    </row>
    <row r="479" s="2" customFormat="1" ht="62.7" customHeight="1">
      <c r="A479" s="40"/>
      <c r="B479" s="41"/>
      <c r="C479" s="206" t="s">
        <v>816</v>
      </c>
      <c r="D479" s="206" t="s">
        <v>116</v>
      </c>
      <c r="E479" s="207" t="s">
        <v>681</v>
      </c>
      <c r="F479" s="208" t="s">
        <v>682</v>
      </c>
      <c r="G479" s="209" t="s">
        <v>237</v>
      </c>
      <c r="H479" s="210">
        <v>146.30000000000001</v>
      </c>
      <c r="I479" s="211"/>
      <c r="J479" s="212">
        <f>ROUND(I479*H479,2)</f>
        <v>0</v>
      </c>
      <c r="K479" s="208" t="s">
        <v>120</v>
      </c>
      <c r="L479" s="46"/>
      <c r="M479" s="213" t="s">
        <v>19</v>
      </c>
      <c r="N479" s="214" t="s">
        <v>44</v>
      </c>
      <c r="O479" s="86"/>
      <c r="P479" s="215">
        <f>O479*H479</f>
        <v>0</v>
      </c>
      <c r="Q479" s="215">
        <v>0</v>
      </c>
      <c r="R479" s="215">
        <f>Q479*H479</f>
        <v>0</v>
      </c>
      <c r="S479" s="215">
        <v>0</v>
      </c>
      <c r="T479" s="216">
        <f>S479*H479</f>
        <v>0</v>
      </c>
      <c r="U479" s="40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R479" s="217" t="s">
        <v>121</v>
      </c>
      <c r="AT479" s="217" t="s">
        <v>116</v>
      </c>
      <c r="AU479" s="217" t="s">
        <v>83</v>
      </c>
      <c r="AY479" s="19" t="s">
        <v>114</v>
      </c>
      <c r="BE479" s="218">
        <f>IF(N479="základní",J479,0)</f>
        <v>0</v>
      </c>
      <c r="BF479" s="218">
        <f>IF(N479="snížená",J479,0)</f>
        <v>0</v>
      </c>
      <c r="BG479" s="218">
        <f>IF(N479="zákl. přenesená",J479,0)</f>
        <v>0</v>
      </c>
      <c r="BH479" s="218">
        <f>IF(N479="sníž. přenesená",J479,0)</f>
        <v>0</v>
      </c>
      <c r="BI479" s="218">
        <f>IF(N479="nulová",J479,0)</f>
        <v>0</v>
      </c>
      <c r="BJ479" s="19" t="s">
        <v>81</v>
      </c>
      <c r="BK479" s="218">
        <f>ROUND(I479*H479,2)</f>
        <v>0</v>
      </c>
      <c r="BL479" s="19" t="s">
        <v>121</v>
      </c>
      <c r="BM479" s="217" t="s">
        <v>817</v>
      </c>
    </row>
    <row r="480" s="2" customFormat="1">
      <c r="A480" s="40"/>
      <c r="B480" s="41"/>
      <c r="C480" s="42"/>
      <c r="D480" s="219" t="s">
        <v>123</v>
      </c>
      <c r="E480" s="42"/>
      <c r="F480" s="220" t="s">
        <v>682</v>
      </c>
      <c r="G480" s="42"/>
      <c r="H480" s="42"/>
      <c r="I480" s="221"/>
      <c r="J480" s="42"/>
      <c r="K480" s="42"/>
      <c r="L480" s="46"/>
      <c r="M480" s="222"/>
      <c r="N480" s="223"/>
      <c r="O480" s="86"/>
      <c r="P480" s="86"/>
      <c r="Q480" s="86"/>
      <c r="R480" s="86"/>
      <c r="S480" s="86"/>
      <c r="T480" s="87"/>
      <c r="U480" s="40"/>
      <c r="V480" s="40"/>
      <c r="W480" s="40"/>
      <c r="X480" s="40"/>
      <c r="Y480" s="40"/>
      <c r="Z480" s="40"/>
      <c r="AA480" s="40"/>
      <c r="AB480" s="40"/>
      <c r="AC480" s="40"/>
      <c r="AD480" s="40"/>
      <c r="AE480" s="40"/>
      <c r="AT480" s="19" t="s">
        <v>123</v>
      </c>
      <c r="AU480" s="19" t="s">
        <v>83</v>
      </c>
    </row>
    <row r="481" s="2" customFormat="1">
      <c r="A481" s="40"/>
      <c r="B481" s="41"/>
      <c r="C481" s="42"/>
      <c r="D481" s="224" t="s">
        <v>124</v>
      </c>
      <c r="E481" s="42"/>
      <c r="F481" s="225" t="s">
        <v>684</v>
      </c>
      <c r="G481" s="42"/>
      <c r="H481" s="42"/>
      <c r="I481" s="221"/>
      <c r="J481" s="42"/>
      <c r="K481" s="42"/>
      <c r="L481" s="46"/>
      <c r="M481" s="222"/>
      <c r="N481" s="223"/>
      <c r="O481" s="86"/>
      <c r="P481" s="86"/>
      <c r="Q481" s="86"/>
      <c r="R481" s="86"/>
      <c r="S481" s="86"/>
      <c r="T481" s="87"/>
      <c r="U481" s="40"/>
      <c r="V481" s="40"/>
      <c r="W481" s="40"/>
      <c r="X481" s="40"/>
      <c r="Y481" s="40"/>
      <c r="Z481" s="40"/>
      <c r="AA481" s="40"/>
      <c r="AB481" s="40"/>
      <c r="AC481" s="40"/>
      <c r="AD481" s="40"/>
      <c r="AE481" s="40"/>
      <c r="AT481" s="19" t="s">
        <v>124</v>
      </c>
      <c r="AU481" s="19" t="s">
        <v>83</v>
      </c>
    </row>
    <row r="482" s="15" customFormat="1">
      <c r="A482" s="15"/>
      <c r="B482" s="259"/>
      <c r="C482" s="260"/>
      <c r="D482" s="219" t="s">
        <v>160</v>
      </c>
      <c r="E482" s="261" t="s">
        <v>19</v>
      </c>
      <c r="F482" s="262" t="s">
        <v>736</v>
      </c>
      <c r="G482" s="260"/>
      <c r="H482" s="261" t="s">
        <v>19</v>
      </c>
      <c r="I482" s="263"/>
      <c r="J482" s="260"/>
      <c r="K482" s="260"/>
      <c r="L482" s="264"/>
      <c r="M482" s="265"/>
      <c r="N482" s="266"/>
      <c r="O482" s="266"/>
      <c r="P482" s="266"/>
      <c r="Q482" s="266"/>
      <c r="R482" s="266"/>
      <c r="S482" s="266"/>
      <c r="T482" s="267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T482" s="268" t="s">
        <v>160</v>
      </c>
      <c r="AU482" s="268" t="s">
        <v>83</v>
      </c>
      <c r="AV482" s="15" t="s">
        <v>81</v>
      </c>
      <c r="AW482" s="15" t="s">
        <v>32</v>
      </c>
      <c r="AX482" s="15" t="s">
        <v>73</v>
      </c>
      <c r="AY482" s="268" t="s">
        <v>114</v>
      </c>
    </row>
    <row r="483" s="13" customFormat="1">
      <c r="A483" s="13"/>
      <c r="B483" s="226"/>
      <c r="C483" s="227"/>
      <c r="D483" s="219" t="s">
        <v>160</v>
      </c>
      <c r="E483" s="228" t="s">
        <v>19</v>
      </c>
      <c r="F483" s="229" t="s">
        <v>818</v>
      </c>
      <c r="G483" s="227"/>
      <c r="H483" s="230">
        <v>79.799999999999997</v>
      </c>
      <c r="I483" s="231"/>
      <c r="J483" s="227"/>
      <c r="K483" s="227"/>
      <c r="L483" s="232"/>
      <c r="M483" s="233"/>
      <c r="N483" s="234"/>
      <c r="O483" s="234"/>
      <c r="P483" s="234"/>
      <c r="Q483" s="234"/>
      <c r="R483" s="234"/>
      <c r="S483" s="234"/>
      <c r="T483" s="235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36" t="s">
        <v>160</v>
      </c>
      <c r="AU483" s="236" t="s">
        <v>83</v>
      </c>
      <c r="AV483" s="13" t="s">
        <v>83</v>
      </c>
      <c r="AW483" s="13" t="s">
        <v>32</v>
      </c>
      <c r="AX483" s="13" t="s">
        <v>73</v>
      </c>
      <c r="AY483" s="236" t="s">
        <v>114</v>
      </c>
    </row>
    <row r="484" s="15" customFormat="1">
      <c r="A484" s="15"/>
      <c r="B484" s="259"/>
      <c r="C484" s="260"/>
      <c r="D484" s="219" t="s">
        <v>160</v>
      </c>
      <c r="E484" s="261" t="s">
        <v>19</v>
      </c>
      <c r="F484" s="262" t="s">
        <v>819</v>
      </c>
      <c r="G484" s="260"/>
      <c r="H484" s="261" t="s">
        <v>19</v>
      </c>
      <c r="I484" s="263"/>
      <c r="J484" s="260"/>
      <c r="K484" s="260"/>
      <c r="L484" s="264"/>
      <c r="M484" s="265"/>
      <c r="N484" s="266"/>
      <c r="O484" s="266"/>
      <c r="P484" s="266"/>
      <c r="Q484" s="266"/>
      <c r="R484" s="266"/>
      <c r="S484" s="266"/>
      <c r="T484" s="267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T484" s="268" t="s">
        <v>160</v>
      </c>
      <c r="AU484" s="268" t="s">
        <v>83</v>
      </c>
      <c r="AV484" s="15" t="s">
        <v>81</v>
      </c>
      <c r="AW484" s="15" t="s">
        <v>32</v>
      </c>
      <c r="AX484" s="15" t="s">
        <v>73</v>
      </c>
      <c r="AY484" s="268" t="s">
        <v>114</v>
      </c>
    </row>
    <row r="485" s="13" customFormat="1">
      <c r="A485" s="13"/>
      <c r="B485" s="226"/>
      <c r="C485" s="227"/>
      <c r="D485" s="219" t="s">
        <v>160</v>
      </c>
      <c r="E485" s="228" t="s">
        <v>19</v>
      </c>
      <c r="F485" s="229" t="s">
        <v>820</v>
      </c>
      <c r="G485" s="227"/>
      <c r="H485" s="230">
        <v>6.6500000000000004</v>
      </c>
      <c r="I485" s="231"/>
      <c r="J485" s="227"/>
      <c r="K485" s="227"/>
      <c r="L485" s="232"/>
      <c r="M485" s="233"/>
      <c r="N485" s="234"/>
      <c r="O485" s="234"/>
      <c r="P485" s="234"/>
      <c r="Q485" s="234"/>
      <c r="R485" s="234"/>
      <c r="S485" s="234"/>
      <c r="T485" s="235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36" t="s">
        <v>160</v>
      </c>
      <c r="AU485" s="236" t="s">
        <v>83</v>
      </c>
      <c r="AV485" s="13" t="s">
        <v>83</v>
      </c>
      <c r="AW485" s="13" t="s">
        <v>32</v>
      </c>
      <c r="AX485" s="13" t="s">
        <v>73</v>
      </c>
      <c r="AY485" s="236" t="s">
        <v>114</v>
      </c>
    </row>
    <row r="486" s="15" customFormat="1">
      <c r="A486" s="15"/>
      <c r="B486" s="259"/>
      <c r="C486" s="260"/>
      <c r="D486" s="219" t="s">
        <v>160</v>
      </c>
      <c r="E486" s="261" t="s">
        <v>19</v>
      </c>
      <c r="F486" s="262" t="s">
        <v>821</v>
      </c>
      <c r="G486" s="260"/>
      <c r="H486" s="261" t="s">
        <v>19</v>
      </c>
      <c r="I486" s="263"/>
      <c r="J486" s="260"/>
      <c r="K486" s="260"/>
      <c r="L486" s="264"/>
      <c r="M486" s="265"/>
      <c r="N486" s="266"/>
      <c r="O486" s="266"/>
      <c r="P486" s="266"/>
      <c r="Q486" s="266"/>
      <c r="R486" s="266"/>
      <c r="S486" s="266"/>
      <c r="T486" s="267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T486" s="268" t="s">
        <v>160</v>
      </c>
      <c r="AU486" s="268" t="s">
        <v>83</v>
      </c>
      <c r="AV486" s="15" t="s">
        <v>81</v>
      </c>
      <c r="AW486" s="15" t="s">
        <v>32</v>
      </c>
      <c r="AX486" s="15" t="s">
        <v>73</v>
      </c>
      <c r="AY486" s="268" t="s">
        <v>114</v>
      </c>
    </row>
    <row r="487" s="13" customFormat="1">
      <c r="A487" s="13"/>
      <c r="B487" s="226"/>
      <c r="C487" s="227"/>
      <c r="D487" s="219" t="s">
        <v>160</v>
      </c>
      <c r="E487" s="228" t="s">
        <v>19</v>
      </c>
      <c r="F487" s="229" t="s">
        <v>822</v>
      </c>
      <c r="G487" s="227"/>
      <c r="H487" s="230">
        <v>19.949999999999999</v>
      </c>
      <c r="I487" s="231"/>
      <c r="J487" s="227"/>
      <c r="K487" s="227"/>
      <c r="L487" s="232"/>
      <c r="M487" s="233"/>
      <c r="N487" s="234"/>
      <c r="O487" s="234"/>
      <c r="P487" s="234"/>
      <c r="Q487" s="234"/>
      <c r="R487" s="234"/>
      <c r="S487" s="234"/>
      <c r="T487" s="235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36" t="s">
        <v>160</v>
      </c>
      <c r="AU487" s="236" t="s">
        <v>83</v>
      </c>
      <c r="AV487" s="13" t="s">
        <v>83</v>
      </c>
      <c r="AW487" s="13" t="s">
        <v>32</v>
      </c>
      <c r="AX487" s="13" t="s">
        <v>73</v>
      </c>
      <c r="AY487" s="236" t="s">
        <v>114</v>
      </c>
    </row>
    <row r="488" s="15" customFormat="1">
      <c r="A488" s="15"/>
      <c r="B488" s="259"/>
      <c r="C488" s="260"/>
      <c r="D488" s="219" t="s">
        <v>160</v>
      </c>
      <c r="E488" s="261" t="s">
        <v>19</v>
      </c>
      <c r="F488" s="262" t="s">
        <v>823</v>
      </c>
      <c r="G488" s="260"/>
      <c r="H488" s="261" t="s">
        <v>19</v>
      </c>
      <c r="I488" s="263"/>
      <c r="J488" s="260"/>
      <c r="K488" s="260"/>
      <c r="L488" s="264"/>
      <c r="M488" s="265"/>
      <c r="N488" s="266"/>
      <c r="O488" s="266"/>
      <c r="P488" s="266"/>
      <c r="Q488" s="266"/>
      <c r="R488" s="266"/>
      <c r="S488" s="266"/>
      <c r="T488" s="267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T488" s="268" t="s">
        <v>160</v>
      </c>
      <c r="AU488" s="268" t="s">
        <v>83</v>
      </c>
      <c r="AV488" s="15" t="s">
        <v>81</v>
      </c>
      <c r="AW488" s="15" t="s">
        <v>32</v>
      </c>
      <c r="AX488" s="15" t="s">
        <v>73</v>
      </c>
      <c r="AY488" s="268" t="s">
        <v>114</v>
      </c>
    </row>
    <row r="489" s="13" customFormat="1">
      <c r="A489" s="13"/>
      <c r="B489" s="226"/>
      <c r="C489" s="227"/>
      <c r="D489" s="219" t="s">
        <v>160</v>
      </c>
      <c r="E489" s="228" t="s">
        <v>19</v>
      </c>
      <c r="F489" s="229" t="s">
        <v>824</v>
      </c>
      <c r="G489" s="227"/>
      <c r="H489" s="230">
        <v>39.899999999999999</v>
      </c>
      <c r="I489" s="231"/>
      <c r="J489" s="227"/>
      <c r="K489" s="227"/>
      <c r="L489" s="232"/>
      <c r="M489" s="233"/>
      <c r="N489" s="234"/>
      <c r="O489" s="234"/>
      <c r="P489" s="234"/>
      <c r="Q489" s="234"/>
      <c r="R489" s="234"/>
      <c r="S489" s="234"/>
      <c r="T489" s="235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36" t="s">
        <v>160</v>
      </c>
      <c r="AU489" s="236" t="s">
        <v>83</v>
      </c>
      <c r="AV489" s="13" t="s">
        <v>83</v>
      </c>
      <c r="AW489" s="13" t="s">
        <v>32</v>
      </c>
      <c r="AX489" s="13" t="s">
        <v>73</v>
      </c>
      <c r="AY489" s="236" t="s">
        <v>114</v>
      </c>
    </row>
    <row r="490" s="14" customFormat="1">
      <c r="A490" s="14"/>
      <c r="B490" s="237"/>
      <c r="C490" s="238"/>
      <c r="D490" s="219" t="s">
        <v>160</v>
      </c>
      <c r="E490" s="239" t="s">
        <v>19</v>
      </c>
      <c r="F490" s="240" t="s">
        <v>162</v>
      </c>
      <c r="G490" s="238"/>
      <c r="H490" s="241">
        <v>146.30000000000001</v>
      </c>
      <c r="I490" s="242"/>
      <c r="J490" s="238"/>
      <c r="K490" s="238"/>
      <c r="L490" s="243"/>
      <c r="M490" s="244"/>
      <c r="N490" s="245"/>
      <c r="O490" s="245"/>
      <c r="P490" s="245"/>
      <c r="Q490" s="245"/>
      <c r="R490" s="245"/>
      <c r="S490" s="245"/>
      <c r="T490" s="246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47" t="s">
        <v>160</v>
      </c>
      <c r="AU490" s="247" t="s">
        <v>83</v>
      </c>
      <c r="AV490" s="14" t="s">
        <v>121</v>
      </c>
      <c r="AW490" s="14" t="s">
        <v>32</v>
      </c>
      <c r="AX490" s="14" t="s">
        <v>81</v>
      </c>
      <c r="AY490" s="247" t="s">
        <v>114</v>
      </c>
    </row>
    <row r="491" s="2" customFormat="1" ht="66.75" customHeight="1">
      <c r="A491" s="40"/>
      <c r="B491" s="41"/>
      <c r="C491" s="206" t="s">
        <v>825</v>
      </c>
      <c r="D491" s="206" t="s">
        <v>116</v>
      </c>
      <c r="E491" s="207" t="s">
        <v>685</v>
      </c>
      <c r="F491" s="208" t="s">
        <v>686</v>
      </c>
      <c r="G491" s="209" t="s">
        <v>237</v>
      </c>
      <c r="H491" s="210">
        <v>1463</v>
      </c>
      <c r="I491" s="211"/>
      <c r="J491" s="212">
        <f>ROUND(I491*H491,2)</f>
        <v>0</v>
      </c>
      <c r="K491" s="208" t="s">
        <v>120</v>
      </c>
      <c r="L491" s="46"/>
      <c r="M491" s="213" t="s">
        <v>19</v>
      </c>
      <c r="N491" s="214" t="s">
        <v>44</v>
      </c>
      <c r="O491" s="86"/>
      <c r="P491" s="215">
        <f>O491*H491</f>
        <v>0</v>
      </c>
      <c r="Q491" s="215">
        <v>0</v>
      </c>
      <c r="R491" s="215">
        <f>Q491*H491</f>
        <v>0</v>
      </c>
      <c r="S491" s="215">
        <v>0</v>
      </c>
      <c r="T491" s="216">
        <f>S491*H491</f>
        <v>0</v>
      </c>
      <c r="U491" s="40"/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  <c r="AR491" s="217" t="s">
        <v>121</v>
      </c>
      <c r="AT491" s="217" t="s">
        <v>116</v>
      </c>
      <c r="AU491" s="217" t="s">
        <v>83</v>
      </c>
      <c r="AY491" s="19" t="s">
        <v>114</v>
      </c>
      <c r="BE491" s="218">
        <f>IF(N491="základní",J491,0)</f>
        <v>0</v>
      </c>
      <c r="BF491" s="218">
        <f>IF(N491="snížená",J491,0)</f>
        <v>0</v>
      </c>
      <c r="BG491" s="218">
        <f>IF(N491="zákl. přenesená",J491,0)</f>
        <v>0</v>
      </c>
      <c r="BH491" s="218">
        <f>IF(N491="sníž. přenesená",J491,0)</f>
        <v>0</v>
      </c>
      <c r="BI491" s="218">
        <f>IF(N491="nulová",J491,0)</f>
        <v>0</v>
      </c>
      <c r="BJ491" s="19" t="s">
        <v>81</v>
      </c>
      <c r="BK491" s="218">
        <f>ROUND(I491*H491,2)</f>
        <v>0</v>
      </c>
      <c r="BL491" s="19" t="s">
        <v>121</v>
      </c>
      <c r="BM491" s="217" t="s">
        <v>826</v>
      </c>
    </row>
    <row r="492" s="2" customFormat="1">
      <c r="A492" s="40"/>
      <c r="B492" s="41"/>
      <c r="C492" s="42"/>
      <c r="D492" s="219" t="s">
        <v>123</v>
      </c>
      <c r="E492" s="42"/>
      <c r="F492" s="220" t="s">
        <v>688</v>
      </c>
      <c r="G492" s="42"/>
      <c r="H492" s="42"/>
      <c r="I492" s="221"/>
      <c r="J492" s="42"/>
      <c r="K492" s="42"/>
      <c r="L492" s="46"/>
      <c r="M492" s="222"/>
      <c r="N492" s="223"/>
      <c r="O492" s="86"/>
      <c r="P492" s="86"/>
      <c r="Q492" s="86"/>
      <c r="R492" s="86"/>
      <c r="S492" s="86"/>
      <c r="T492" s="87"/>
      <c r="U492" s="40"/>
      <c r="V492" s="40"/>
      <c r="W492" s="40"/>
      <c r="X492" s="40"/>
      <c r="Y492" s="40"/>
      <c r="Z492" s="40"/>
      <c r="AA492" s="40"/>
      <c r="AB492" s="40"/>
      <c r="AC492" s="40"/>
      <c r="AD492" s="40"/>
      <c r="AE492" s="40"/>
      <c r="AT492" s="19" t="s">
        <v>123</v>
      </c>
      <c r="AU492" s="19" t="s">
        <v>83</v>
      </c>
    </row>
    <row r="493" s="2" customFormat="1">
      <c r="A493" s="40"/>
      <c r="B493" s="41"/>
      <c r="C493" s="42"/>
      <c r="D493" s="224" t="s">
        <v>124</v>
      </c>
      <c r="E493" s="42"/>
      <c r="F493" s="225" t="s">
        <v>689</v>
      </c>
      <c r="G493" s="42"/>
      <c r="H493" s="42"/>
      <c r="I493" s="221"/>
      <c r="J493" s="42"/>
      <c r="K493" s="42"/>
      <c r="L493" s="46"/>
      <c r="M493" s="222"/>
      <c r="N493" s="223"/>
      <c r="O493" s="86"/>
      <c r="P493" s="86"/>
      <c r="Q493" s="86"/>
      <c r="R493" s="86"/>
      <c r="S493" s="86"/>
      <c r="T493" s="87"/>
      <c r="U493" s="40"/>
      <c r="V493" s="40"/>
      <c r="W493" s="40"/>
      <c r="X493" s="40"/>
      <c r="Y493" s="40"/>
      <c r="Z493" s="40"/>
      <c r="AA493" s="40"/>
      <c r="AB493" s="40"/>
      <c r="AC493" s="40"/>
      <c r="AD493" s="40"/>
      <c r="AE493" s="40"/>
      <c r="AT493" s="19" t="s">
        <v>124</v>
      </c>
      <c r="AU493" s="19" t="s">
        <v>83</v>
      </c>
    </row>
    <row r="494" s="2" customFormat="1" ht="44.25" customHeight="1">
      <c r="A494" s="40"/>
      <c r="B494" s="41"/>
      <c r="C494" s="206" t="s">
        <v>649</v>
      </c>
      <c r="D494" s="206" t="s">
        <v>116</v>
      </c>
      <c r="E494" s="207" t="s">
        <v>243</v>
      </c>
      <c r="F494" s="208" t="s">
        <v>244</v>
      </c>
      <c r="G494" s="209" t="s">
        <v>194</v>
      </c>
      <c r="H494" s="210">
        <v>127.68000000000001</v>
      </c>
      <c r="I494" s="211"/>
      <c r="J494" s="212">
        <f>ROUND(I494*H494,2)</f>
        <v>0</v>
      </c>
      <c r="K494" s="208" t="s">
        <v>120</v>
      </c>
      <c r="L494" s="46"/>
      <c r="M494" s="213" t="s">
        <v>19</v>
      </c>
      <c r="N494" s="214" t="s">
        <v>44</v>
      </c>
      <c r="O494" s="86"/>
      <c r="P494" s="215">
        <f>O494*H494</f>
        <v>0</v>
      </c>
      <c r="Q494" s="215">
        <v>0</v>
      </c>
      <c r="R494" s="215">
        <f>Q494*H494</f>
        <v>0</v>
      </c>
      <c r="S494" s="215">
        <v>0</v>
      </c>
      <c r="T494" s="216">
        <f>S494*H494</f>
        <v>0</v>
      </c>
      <c r="U494" s="40"/>
      <c r="V494" s="40"/>
      <c r="W494" s="40"/>
      <c r="X494" s="40"/>
      <c r="Y494" s="40"/>
      <c r="Z494" s="40"/>
      <c r="AA494" s="40"/>
      <c r="AB494" s="40"/>
      <c r="AC494" s="40"/>
      <c r="AD494" s="40"/>
      <c r="AE494" s="40"/>
      <c r="AR494" s="217" t="s">
        <v>121</v>
      </c>
      <c r="AT494" s="217" t="s">
        <v>116</v>
      </c>
      <c r="AU494" s="217" t="s">
        <v>83</v>
      </c>
      <c r="AY494" s="19" t="s">
        <v>114</v>
      </c>
      <c r="BE494" s="218">
        <f>IF(N494="základní",J494,0)</f>
        <v>0</v>
      </c>
      <c r="BF494" s="218">
        <f>IF(N494="snížená",J494,0)</f>
        <v>0</v>
      </c>
      <c r="BG494" s="218">
        <f>IF(N494="zákl. přenesená",J494,0)</f>
        <v>0</v>
      </c>
      <c r="BH494" s="218">
        <f>IF(N494="sníž. přenesená",J494,0)</f>
        <v>0</v>
      </c>
      <c r="BI494" s="218">
        <f>IF(N494="nulová",J494,0)</f>
        <v>0</v>
      </c>
      <c r="BJ494" s="19" t="s">
        <v>81</v>
      </c>
      <c r="BK494" s="218">
        <f>ROUND(I494*H494,2)</f>
        <v>0</v>
      </c>
      <c r="BL494" s="19" t="s">
        <v>121</v>
      </c>
      <c r="BM494" s="217" t="s">
        <v>827</v>
      </c>
    </row>
    <row r="495" s="2" customFormat="1">
      <c r="A495" s="40"/>
      <c r="B495" s="41"/>
      <c r="C495" s="42"/>
      <c r="D495" s="219" t="s">
        <v>123</v>
      </c>
      <c r="E495" s="42"/>
      <c r="F495" s="220" t="s">
        <v>244</v>
      </c>
      <c r="G495" s="42"/>
      <c r="H495" s="42"/>
      <c r="I495" s="221"/>
      <c r="J495" s="42"/>
      <c r="K495" s="42"/>
      <c r="L495" s="46"/>
      <c r="M495" s="222"/>
      <c r="N495" s="223"/>
      <c r="O495" s="86"/>
      <c r="P495" s="86"/>
      <c r="Q495" s="86"/>
      <c r="R495" s="86"/>
      <c r="S495" s="86"/>
      <c r="T495" s="87"/>
      <c r="U495" s="40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  <c r="AT495" s="19" t="s">
        <v>123</v>
      </c>
      <c r="AU495" s="19" t="s">
        <v>83</v>
      </c>
    </row>
    <row r="496" s="2" customFormat="1">
      <c r="A496" s="40"/>
      <c r="B496" s="41"/>
      <c r="C496" s="42"/>
      <c r="D496" s="224" t="s">
        <v>124</v>
      </c>
      <c r="E496" s="42"/>
      <c r="F496" s="225" t="s">
        <v>246</v>
      </c>
      <c r="G496" s="42"/>
      <c r="H496" s="42"/>
      <c r="I496" s="221"/>
      <c r="J496" s="42"/>
      <c r="K496" s="42"/>
      <c r="L496" s="46"/>
      <c r="M496" s="222"/>
      <c r="N496" s="223"/>
      <c r="O496" s="86"/>
      <c r="P496" s="86"/>
      <c r="Q496" s="86"/>
      <c r="R496" s="86"/>
      <c r="S496" s="86"/>
      <c r="T496" s="87"/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T496" s="19" t="s">
        <v>124</v>
      </c>
      <c r="AU496" s="19" t="s">
        <v>83</v>
      </c>
    </row>
    <row r="497" s="13" customFormat="1">
      <c r="A497" s="13"/>
      <c r="B497" s="226"/>
      <c r="C497" s="227"/>
      <c r="D497" s="219" t="s">
        <v>160</v>
      </c>
      <c r="E497" s="228" t="s">
        <v>19</v>
      </c>
      <c r="F497" s="229" t="s">
        <v>828</v>
      </c>
      <c r="G497" s="227"/>
      <c r="H497" s="230">
        <v>127.68000000000001</v>
      </c>
      <c r="I497" s="231"/>
      <c r="J497" s="227"/>
      <c r="K497" s="227"/>
      <c r="L497" s="232"/>
      <c r="M497" s="233"/>
      <c r="N497" s="234"/>
      <c r="O497" s="234"/>
      <c r="P497" s="234"/>
      <c r="Q497" s="234"/>
      <c r="R497" s="234"/>
      <c r="S497" s="234"/>
      <c r="T497" s="235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36" t="s">
        <v>160</v>
      </c>
      <c r="AU497" s="236" t="s">
        <v>83</v>
      </c>
      <c r="AV497" s="13" t="s">
        <v>83</v>
      </c>
      <c r="AW497" s="13" t="s">
        <v>32</v>
      </c>
      <c r="AX497" s="13" t="s">
        <v>73</v>
      </c>
      <c r="AY497" s="236" t="s">
        <v>114</v>
      </c>
    </row>
    <row r="498" s="14" customFormat="1">
      <c r="A498" s="14"/>
      <c r="B498" s="237"/>
      <c r="C498" s="238"/>
      <c r="D498" s="219" t="s">
        <v>160</v>
      </c>
      <c r="E498" s="239" t="s">
        <v>19</v>
      </c>
      <c r="F498" s="240" t="s">
        <v>162</v>
      </c>
      <c r="G498" s="238"/>
      <c r="H498" s="241">
        <v>127.68000000000001</v>
      </c>
      <c r="I498" s="242"/>
      <c r="J498" s="238"/>
      <c r="K498" s="238"/>
      <c r="L498" s="243"/>
      <c r="M498" s="244"/>
      <c r="N498" s="245"/>
      <c r="O498" s="245"/>
      <c r="P498" s="245"/>
      <c r="Q498" s="245"/>
      <c r="R498" s="245"/>
      <c r="S498" s="245"/>
      <c r="T498" s="246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47" t="s">
        <v>160</v>
      </c>
      <c r="AU498" s="247" t="s">
        <v>83</v>
      </c>
      <c r="AV498" s="14" t="s">
        <v>121</v>
      </c>
      <c r="AW498" s="14" t="s">
        <v>32</v>
      </c>
      <c r="AX498" s="14" t="s">
        <v>81</v>
      </c>
      <c r="AY498" s="247" t="s">
        <v>114</v>
      </c>
    </row>
    <row r="499" s="12" customFormat="1" ht="22.8" customHeight="1">
      <c r="A499" s="12"/>
      <c r="B499" s="190"/>
      <c r="C499" s="191"/>
      <c r="D499" s="192" t="s">
        <v>72</v>
      </c>
      <c r="E499" s="204" t="s">
        <v>145</v>
      </c>
      <c r="F499" s="204" t="s">
        <v>829</v>
      </c>
      <c r="G499" s="191"/>
      <c r="H499" s="191"/>
      <c r="I499" s="194"/>
      <c r="J499" s="205">
        <f>BK499</f>
        <v>0</v>
      </c>
      <c r="K499" s="191"/>
      <c r="L499" s="196"/>
      <c r="M499" s="197"/>
      <c r="N499" s="198"/>
      <c r="O499" s="198"/>
      <c r="P499" s="199">
        <f>SUM(P500:P545)</f>
        <v>0</v>
      </c>
      <c r="Q499" s="198"/>
      <c r="R499" s="199">
        <f>SUM(R500:R545)</f>
        <v>319.27661999999998</v>
      </c>
      <c r="S499" s="198"/>
      <c r="T499" s="200">
        <f>SUM(T500:T545)</f>
        <v>0</v>
      </c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R499" s="201" t="s">
        <v>81</v>
      </c>
      <c r="AT499" s="202" t="s">
        <v>72</v>
      </c>
      <c r="AU499" s="202" t="s">
        <v>81</v>
      </c>
      <c r="AY499" s="201" t="s">
        <v>114</v>
      </c>
      <c r="BK499" s="203">
        <f>SUM(BK500:BK545)</f>
        <v>0</v>
      </c>
    </row>
    <row r="500" s="2" customFormat="1" ht="24.15" customHeight="1">
      <c r="A500" s="40"/>
      <c r="B500" s="41"/>
      <c r="C500" s="206" t="s">
        <v>830</v>
      </c>
      <c r="D500" s="206" t="s">
        <v>116</v>
      </c>
      <c r="E500" s="207" t="s">
        <v>693</v>
      </c>
      <c r="F500" s="208" t="s">
        <v>694</v>
      </c>
      <c r="G500" s="209" t="s">
        <v>237</v>
      </c>
      <c r="H500" s="210">
        <v>80.730000000000004</v>
      </c>
      <c r="I500" s="211"/>
      <c r="J500" s="212">
        <f>ROUND(I500*H500,2)</f>
        <v>0</v>
      </c>
      <c r="K500" s="208" t="s">
        <v>120</v>
      </c>
      <c r="L500" s="46"/>
      <c r="M500" s="213" t="s">
        <v>19</v>
      </c>
      <c r="N500" s="214" t="s">
        <v>44</v>
      </c>
      <c r="O500" s="86"/>
      <c r="P500" s="215">
        <f>O500*H500</f>
        <v>0</v>
      </c>
      <c r="Q500" s="215">
        <v>0</v>
      </c>
      <c r="R500" s="215">
        <f>Q500*H500</f>
        <v>0</v>
      </c>
      <c r="S500" s="215">
        <v>0</v>
      </c>
      <c r="T500" s="216">
        <f>S500*H500</f>
        <v>0</v>
      </c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R500" s="217" t="s">
        <v>121</v>
      </c>
      <c r="AT500" s="217" t="s">
        <v>116</v>
      </c>
      <c r="AU500" s="217" t="s">
        <v>83</v>
      </c>
      <c r="AY500" s="19" t="s">
        <v>114</v>
      </c>
      <c r="BE500" s="218">
        <f>IF(N500="základní",J500,0)</f>
        <v>0</v>
      </c>
      <c r="BF500" s="218">
        <f>IF(N500="snížená",J500,0)</f>
        <v>0</v>
      </c>
      <c r="BG500" s="218">
        <f>IF(N500="zákl. přenesená",J500,0)</f>
        <v>0</v>
      </c>
      <c r="BH500" s="218">
        <f>IF(N500="sníž. přenesená",J500,0)</f>
        <v>0</v>
      </c>
      <c r="BI500" s="218">
        <f>IF(N500="nulová",J500,0)</f>
        <v>0</v>
      </c>
      <c r="BJ500" s="19" t="s">
        <v>81</v>
      </c>
      <c r="BK500" s="218">
        <f>ROUND(I500*H500,2)</f>
        <v>0</v>
      </c>
      <c r="BL500" s="19" t="s">
        <v>121</v>
      </c>
      <c r="BM500" s="217" t="s">
        <v>831</v>
      </c>
    </row>
    <row r="501" s="2" customFormat="1">
      <c r="A501" s="40"/>
      <c r="B501" s="41"/>
      <c r="C501" s="42"/>
      <c r="D501" s="219" t="s">
        <v>123</v>
      </c>
      <c r="E501" s="42"/>
      <c r="F501" s="220" t="s">
        <v>694</v>
      </c>
      <c r="G501" s="42"/>
      <c r="H501" s="42"/>
      <c r="I501" s="221"/>
      <c r="J501" s="42"/>
      <c r="K501" s="42"/>
      <c r="L501" s="46"/>
      <c r="M501" s="222"/>
      <c r="N501" s="223"/>
      <c r="O501" s="86"/>
      <c r="P501" s="86"/>
      <c r="Q501" s="86"/>
      <c r="R501" s="86"/>
      <c r="S501" s="86"/>
      <c r="T501" s="87"/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T501" s="19" t="s">
        <v>123</v>
      </c>
      <c r="AU501" s="19" t="s">
        <v>83</v>
      </c>
    </row>
    <row r="502" s="2" customFormat="1">
      <c r="A502" s="40"/>
      <c r="B502" s="41"/>
      <c r="C502" s="42"/>
      <c r="D502" s="224" t="s">
        <v>124</v>
      </c>
      <c r="E502" s="42"/>
      <c r="F502" s="225" t="s">
        <v>696</v>
      </c>
      <c r="G502" s="42"/>
      <c r="H502" s="42"/>
      <c r="I502" s="221"/>
      <c r="J502" s="42"/>
      <c r="K502" s="42"/>
      <c r="L502" s="46"/>
      <c r="M502" s="222"/>
      <c r="N502" s="223"/>
      <c r="O502" s="86"/>
      <c r="P502" s="86"/>
      <c r="Q502" s="86"/>
      <c r="R502" s="86"/>
      <c r="S502" s="86"/>
      <c r="T502" s="87"/>
      <c r="U502" s="40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T502" s="19" t="s">
        <v>124</v>
      </c>
      <c r="AU502" s="19" t="s">
        <v>83</v>
      </c>
    </row>
    <row r="503" s="15" customFormat="1">
      <c r="A503" s="15"/>
      <c r="B503" s="259"/>
      <c r="C503" s="260"/>
      <c r="D503" s="219" t="s">
        <v>160</v>
      </c>
      <c r="E503" s="261" t="s">
        <v>19</v>
      </c>
      <c r="F503" s="262" t="s">
        <v>271</v>
      </c>
      <c r="G503" s="260"/>
      <c r="H503" s="261" t="s">
        <v>19</v>
      </c>
      <c r="I503" s="263"/>
      <c r="J503" s="260"/>
      <c r="K503" s="260"/>
      <c r="L503" s="264"/>
      <c r="M503" s="265"/>
      <c r="N503" s="266"/>
      <c r="O503" s="266"/>
      <c r="P503" s="266"/>
      <c r="Q503" s="266"/>
      <c r="R503" s="266"/>
      <c r="S503" s="266"/>
      <c r="T503" s="267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T503" s="268" t="s">
        <v>160</v>
      </c>
      <c r="AU503" s="268" t="s">
        <v>83</v>
      </c>
      <c r="AV503" s="15" t="s">
        <v>81</v>
      </c>
      <c r="AW503" s="15" t="s">
        <v>32</v>
      </c>
      <c r="AX503" s="15" t="s">
        <v>73</v>
      </c>
      <c r="AY503" s="268" t="s">
        <v>114</v>
      </c>
    </row>
    <row r="504" s="13" customFormat="1">
      <c r="A504" s="13"/>
      <c r="B504" s="226"/>
      <c r="C504" s="227"/>
      <c r="D504" s="219" t="s">
        <v>160</v>
      </c>
      <c r="E504" s="228" t="s">
        <v>19</v>
      </c>
      <c r="F504" s="229" t="s">
        <v>832</v>
      </c>
      <c r="G504" s="227"/>
      <c r="H504" s="230">
        <v>80.730000000000004</v>
      </c>
      <c r="I504" s="231"/>
      <c r="J504" s="227"/>
      <c r="K504" s="227"/>
      <c r="L504" s="232"/>
      <c r="M504" s="233"/>
      <c r="N504" s="234"/>
      <c r="O504" s="234"/>
      <c r="P504" s="234"/>
      <c r="Q504" s="234"/>
      <c r="R504" s="234"/>
      <c r="S504" s="234"/>
      <c r="T504" s="235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36" t="s">
        <v>160</v>
      </c>
      <c r="AU504" s="236" t="s">
        <v>83</v>
      </c>
      <c r="AV504" s="13" t="s">
        <v>83</v>
      </c>
      <c r="AW504" s="13" t="s">
        <v>32</v>
      </c>
      <c r="AX504" s="13" t="s">
        <v>73</v>
      </c>
      <c r="AY504" s="236" t="s">
        <v>114</v>
      </c>
    </row>
    <row r="505" s="14" customFormat="1">
      <c r="A505" s="14"/>
      <c r="B505" s="237"/>
      <c r="C505" s="238"/>
      <c r="D505" s="219" t="s">
        <v>160</v>
      </c>
      <c r="E505" s="239" t="s">
        <v>19</v>
      </c>
      <c r="F505" s="240" t="s">
        <v>162</v>
      </c>
      <c r="G505" s="238"/>
      <c r="H505" s="241">
        <v>80.730000000000004</v>
      </c>
      <c r="I505" s="242"/>
      <c r="J505" s="238"/>
      <c r="K505" s="238"/>
      <c r="L505" s="243"/>
      <c r="M505" s="244"/>
      <c r="N505" s="245"/>
      <c r="O505" s="245"/>
      <c r="P505" s="245"/>
      <c r="Q505" s="245"/>
      <c r="R505" s="245"/>
      <c r="S505" s="245"/>
      <c r="T505" s="246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47" t="s">
        <v>160</v>
      </c>
      <c r="AU505" s="247" t="s">
        <v>83</v>
      </c>
      <c r="AV505" s="14" t="s">
        <v>121</v>
      </c>
      <c r="AW505" s="14" t="s">
        <v>32</v>
      </c>
      <c r="AX505" s="14" t="s">
        <v>81</v>
      </c>
      <c r="AY505" s="247" t="s">
        <v>114</v>
      </c>
    </row>
    <row r="506" s="2" customFormat="1" ht="24.15" customHeight="1">
      <c r="A506" s="40"/>
      <c r="B506" s="41"/>
      <c r="C506" s="206" t="s">
        <v>833</v>
      </c>
      <c r="D506" s="206" t="s">
        <v>116</v>
      </c>
      <c r="E506" s="207" t="s">
        <v>834</v>
      </c>
      <c r="F506" s="208" t="s">
        <v>835</v>
      </c>
      <c r="G506" s="209" t="s">
        <v>119</v>
      </c>
      <c r="H506" s="210">
        <v>351</v>
      </c>
      <c r="I506" s="211"/>
      <c r="J506" s="212">
        <f>ROUND(I506*H506,2)</f>
        <v>0</v>
      </c>
      <c r="K506" s="208" t="s">
        <v>19</v>
      </c>
      <c r="L506" s="46"/>
      <c r="M506" s="213" t="s">
        <v>19</v>
      </c>
      <c r="N506" s="214" t="s">
        <v>44</v>
      </c>
      <c r="O506" s="86"/>
      <c r="P506" s="215">
        <f>O506*H506</f>
        <v>0</v>
      </c>
      <c r="Q506" s="215">
        <v>0</v>
      </c>
      <c r="R506" s="215">
        <f>Q506*H506</f>
        <v>0</v>
      </c>
      <c r="S506" s="215">
        <v>0</v>
      </c>
      <c r="T506" s="216">
        <f>S506*H506</f>
        <v>0</v>
      </c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R506" s="217" t="s">
        <v>121</v>
      </c>
      <c r="AT506" s="217" t="s">
        <v>116</v>
      </c>
      <c r="AU506" s="217" t="s">
        <v>83</v>
      </c>
      <c r="AY506" s="19" t="s">
        <v>114</v>
      </c>
      <c r="BE506" s="218">
        <f>IF(N506="základní",J506,0)</f>
        <v>0</v>
      </c>
      <c r="BF506" s="218">
        <f>IF(N506="snížená",J506,0)</f>
        <v>0</v>
      </c>
      <c r="BG506" s="218">
        <f>IF(N506="zákl. přenesená",J506,0)</f>
        <v>0</v>
      </c>
      <c r="BH506" s="218">
        <f>IF(N506="sníž. přenesená",J506,0)</f>
        <v>0</v>
      </c>
      <c r="BI506" s="218">
        <f>IF(N506="nulová",J506,0)</f>
        <v>0</v>
      </c>
      <c r="BJ506" s="19" t="s">
        <v>81</v>
      </c>
      <c r="BK506" s="218">
        <f>ROUND(I506*H506,2)</f>
        <v>0</v>
      </c>
      <c r="BL506" s="19" t="s">
        <v>121</v>
      </c>
      <c r="BM506" s="217" t="s">
        <v>836</v>
      </c>
    </row>
    <row r="507" s="2" customFormat="1">
      <c r="A507" s="40"/>
      <c r="B507" s="41"/>
      <c r="C507" s="42"/>
      <c r="D507" s="219" t="s">
        <v>123</v>
      </c>
      <c r="E507" s="42"/>
      <c r="F507" s="220" t="s">
        <v>835</v>
      </c>
      <c r="G507" s="42"/>
      <c r="H507" s="42"/>
      <c r="I507" s="221"/>
      <c r="J507" s="42"/>
      <c r="K507" s="42"/>
      <c r="L507" s="46"/>
      <c r="M507" s="222"/>
      <c r="N507" s="223"/>
      <c r="O507" s="86"/>
      <c r="P507" s="86"/>
      <c r="Q507" s="86"/>
      <c r="R507" s="86"/>
      <c r="S507" s="86"/>
      <c r="T507" s="87"/>
      <c r="U507" s="40"/>
      <c r="V507" s="40"/>
      <c r="W507" s="40"/>
      <c r="X507" s="40"/>
      <c r="Y507" s="40"/>
      <c r="Z507" s="40"/>
      <c r="AA507" s="40"/>
      <c r="AB507" s="40"/>
      <c r="AC507" s="40"/>
      <c r="AD507" s="40"/>
      <c r="AE507" s="40"/>
      <c r="AT507" s="19" t="s">
        <v>123</v>
      </c>
      <c r="AU507" s="19" t="s">
        <v>83</v>
      </c>
    </row>
    <row r="508" s="2" customFormat="1" ht="16.5" customHeight="1">
      <c r="A508" s="40"/>
      <c r="B508" s="41"/>
      <c r="C508" s="248" t="s">
        <v>837</v>
      </c>
      <c r="D508" s="248" t="s">
        <v>191</v>
      </c>
      <c r="E508" s="249" t="s">
        <v>838</v>
      </c>
      <c r="F508" s="250" t="s">
        <v>839</v>
      </c>
      <c r="G508" s="251" t="s">
        <v>194</v>
      </c>
      <c r="H508" s="252">
        <v>28.079999999999998</v>
      </c>
      <c r="I508" s="253"/>
      <c r="J508" s="254">
        <f>ROUND(I508*H508,2)</f>
        <v>0</v>
      </c>
      <c r="K508" s="250" t="s">
        <v>120</v>
      </c>
      <c r="L508" s="255"/>
      <c r="M508" s="256" t="s">
        <v>19</v>
      </c>
      <c r="N508" s="257" t="s">
        <v>44</v>
      </c>
      <c r="O508" s="86"/>
      <c r="P508" s="215">
        <f>O508*H508</f>
        <v>0</v>
      </c>
      <c r="Q508" s="215">
        <v>1</v>
      </c>
      <c r="R508" s="215">
        <f>Q508*H508</f>
        <v>28.079999999999998</v>
      </c>
      <c r="S508" s="215">
        <v>0</v>
      </c>
      <c r="T508" s="216">
        <f>S508*H508</f>
        <v>0</v>
      </c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R508" s="217" t="s">
        <v>155</v>
      </c>
      <c r="AT508" s="217" t="s">
        <v>191</v>
      </c>
      <c r="AU508" s="217" t="s">
        <v>83</v>
      </c>
      <c r="AY508" s="19" t="s">
        <v>114</v>
      </c>
      <c r="BE508" s="218">
        <f>IF(N508="základní",J508,0)</f>
        <v>0</v>
      </c>
      <c r="BF508" s="218">
        <f>IF(N508="snížená",J508,0)</f>
        <v>0</v>
      </c>
      <c r="BG508" s="218">
        <f>IF(N508="zákl. přenesená",J508,0)</f>
        <v>0</v>
      </c>
      <c r="BH508" s="218">
        <f>IF(N508="sníž. přenesená",J508,0)</f>
        <v>0</v>
      </c>
      <c r="BI508" s="218">
        <f>IF(N508="nulová",J508,0)</f>
        <v>0</v>
      </c>
      <c r="BJ508" s="19" t="s">
        <v>81</v>
      </c>
      <c r="BK508" s="218">
        <f>ROUND(I508*H508,2)</f>
        <v>0</v>
      </c>
      <c r="BL508" s="19" t="s">
        <v>121</v>
      </c>
      <c r="BM508" s="217" t="s">
        <v>840</v>
      </c>
    </row>
    <row r="509" s="2" customFormat="1">
      <c r="A509" s="40"/>
      <c r="B509" s="41"/>
      <c r="C509" s="42"/>
      <c r="D509" s="219" t="s">
        <v>123</v>
      </c>
      <c r="E509" s="42"/>
      <c r="F509" s="220" t="s">
        <v>839</v>
      </c>
      <c r="G509" s="42"/>
      <c r="H509" s="42"/>
      <c r="I509" s="221"/>
      <c r="J509" s="42"/>
      <c r="K509" s="42"/>
      <c r="L509" s="46"/>
      <c r="M509" s="222"/>
      <c r="N509" s="223"/>
      <c r="O509" s="86"/>
      <c r="P509" s="86"/>
      <c r="Q509" s="86"/>
      <c r="R509" s="86"/>
      <c r="S509" s="86"/>
      <c r="T509" s="87"/>
      <c r="U509" s="40"/>
      <c r="V509" s="40"/>
      <c r="W509" s="40"/>
      <c r="X509" s="40"/>
      <c r="Y509" s="40"/>
      <c r="Z509" s="40"/>
      <c r="AA509" s="40"/>
      <c r="AB509" s="40"/>
      <c r="AC509" s="40"/>
      <c r="AD509" s="40"/>
      <c r="AE509" s="40"/>
      <c r="AT509" s="19" t="s">
        <v>123</v>
      </c>
      <c r="AU509" s="19" t="s">
        <v>83</v>
      </c>
    </row>
    <row r="510" s="13" customFormat="1">
      <c r="A510" s="13"/>
      <c r="B510" s="226"/>
      <c r="C510" s="227"/>
      <c r="D510" s="219" t="s">
        <v>160</v>
      </c>
      <c r="E510" s="228" t="s">
        <v>19</v>
      </c>
      <c r="F510" s="229" t="s">
        <v>841</v>
      </c>
      <c r="G510" s="227"/>
      <c r="H510" s="230">
        <v>28.079999999999998</v>
      </c>
      <c r="I510" s="231"/>
      <c r="J510" s="227"/>
      <c r="K510" s="227"/>
      <c r="L510" s="232"/>
      <c r="M510" s="233"/>
      <c r="N510" s="234"/>
      <c r="O510" s="234"/>
      <c r="P510" s="234"/>
      <c r="Q510" s="234"/>
      <c r="R510" s="234"/>
      <c r="S510" s="234"/>
      <c r="T510" s="235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36" t="s">
        <v>160</v>
      </c>
      <c r="AU510" s="236" t="s">
        <v>83</v>
      </c>
      <c r="AV510" s="13" t="s">
        <v>83</v>
      </c>
      <c r="AW510" s="13" t="s">
        <v>32</v>
      </c>
      <c r="AX510" s="13" t="s">
        <v>73</v>
      </c>
      <c r="AY510" s="236" t="s">
        <v>114</v>
      </c>
    </row>
    <row r="511" s="14" customFormat="1">
      <c r="A511" s="14"/>
      <c r="B511" s="237"/>
      <c r="C511" s="238"/>
      <c r="D511" s="219" t="s">
        <v>160</v>
      </c>
      <c r="E511" s="239" t="s">
        <v>19</v>
      </c>
      <c r="F511" s="240" t="s">
        <v>162</v>
      </c>
      <c r="G511" s="238"/>
      <c r="H511" s="241">
        <v>28.079999999999998</v>
      </c>
      <c r="I511" s="242"/>
      <c r="J511" s="238"/>
      <c r="K511" s="238"/>
      <c r="L511" s="243"/>
      <c r="M511" s="244"/>
      <c r="N511" s="245"/>
      <c r="O511" s="245"/>
      <c r="P511" s="245"/>
      <c r="Q511" s="245"/>
      <c r="R511" s="245"/>
      <c r="S511" s="245"/>
      <c r="T511" s="246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47" t="s">
        <v>160</v>
      </c>
      <c r="AU511" s="247" t="s">
        <v>83</v>
      </c>
      <c r="AV511" s="14" t="s">
        <v>121</v>
      </c>
      <c r="AW511" s="14" t="s">
        <v>32</v>
      </c>
      <c r="AX511" s="14" t="s">
        <v>81</v>
      </c>
      <c r="AY511" s="247" t="s">
        <v>114</v>
      </c>
    </row>
    <row r="512" s="2" customFormat="1" ht="44.25" customHeight="1">
      <c r="A512" s="40"/>
      <c r="B512" s="41"/>
      <c r="C512" s="206" t="s">
        <v>842</v>
      </c>
      <c r="D512" s="206" t="s">
        <v>116</v>
      </c>
      <c r="E512" s="207" t="s">
        <v>843</v>
      </c>
      <c r="F512" s="208" t="s">
        <v>844</v>
      </c>
      <c r="G512" s="209" t="s">
        <v>119</v>
      </c>
      <c r="H512" s="210">
        <v>351</v>
      </c>
      <c r="I512" s="211"/>
      <c r="J512" s="212">
        <f>ROUND(I512*H512,2)</f>
        <v>0</v>
      </c>
      <c r="K512" s="208" t="s">
        <v>120</v>
      </c>
      <c r="L512" s="46"/>
      <c r="M512" s="213" t="s">
        <v>19</v>
      </c>
      <c r="N512" s="214" t="s">
        <v>44</v>
      </c>
      <c r="O512" s="86"/>
      <c r="P512" s="215">
        <f>O512*H512</f>
        <v>0</v>
      </c>
      <c r="Q512" s="215">
        <v>0.29899999999999999</v>
      </c>
      <c r="R512" s="215">
        <f>Q512*H512</f>
        <v>104.949</v>
      </c>
      <c r="S512" s="215">
        <v>0</v>
      </c>
      <c r="T512" s="216">
        <f>S512*H512</f>
        <v>0</v>
      </c>
      <c r="U512" s="40"/>
      <c r="V512" s="40"/>
      <c r="W512" s="40"/>
      <c r="X512" s="40"/>
      <c r="Y512" s="40"/>
      <c r="Z512" s="40"/>
      <c r="AA512" s="40"/>
      <c r="AB512" s="40"/>
      <c r="AC512" s="40"/>
      <c r="AD512" s="40"/>
      <c r="AE512" s="40"/>
      <c r="AR512" s="217" t="s">
        <v>121</v>
      </c>
      <c r="AT512" s="217" t="s">
        <v>116</v>
      </c>
      <c r="AU512" s="217" t="s">
        <v>83</v>
      </c>
      <c r="AY512" s="19" t="s">
        <v>114</v>
      </c>
      <c r="BE512" s="218">
        <f>IF(N512="základní",J512,0)</f>
        <v>0</v>
      </c>
      <c r="BF512" s="218">
        <f>IF(N512="snížená",J512,0)</f>
        <v>0</v>
      </c>
      <c r="BG512" s="218">
        <f>IF(N512="zákl. přenesená",J512,0)</f>
        <v>0</v>
      </c>
      <c r="BH512" s="218">
        <f>IF(N512="sníž. přenesená",J512,0)</f>
        <v>0</v>
      </c>
      <c r="BI512" s="218">
        <f>IF(N512="nulová",J512,0)</f>
        <v>0</v>
      </c>
      <c r="BJ512" s="19" t="s">
        <v>81</v>
      </c>
      <c r="BK512" s="218">
        <f>ROUND(I512*H512,2)</f>
        <v>0</v>
      </c>
      <c r="BL512" s="19" t="s">
        <v>121</v>
      </c>
      <c r="BM512" s="217" t="s">
        <v>845</v>
      </c>
    </row>
    <row r="513" s="2" customFormat="1">
      <c r="A513" s="40"/>
      <c r="B513" s="41"/>
      <c r="C513" s="42"/>
      <c r="D513" s="219" t="s">
        <v>123</v>
      </c>
      <c r="E513" s="42"/>
      <c r="F513" s="220" t="s">
        <v>844</v>
      </c>
      <c r="G513" s="42"/>
      <c r="H513" s="42"/>
      <c r="I513" s="221"/>
      <c r="J513" s="42"/>
      <c r="K513" s="42"/>
      <c r="L513" s="46"/>
      <c r="M513" s="222"/>
      <c r="N513" s="223"/>
      <c r="O513" s="86"/>
      <c r="P513" s="86"/>
      <c r="Q513" s="86"/>
      <c r="R513" s="86"/>
      <c r="S513" s="86"/>
      <c r="T513" s="87"/>
      <c r="U513" s="40"/>
      <c r="V513" s="40"/>
      <c r="W513" s="40"/>
      <c r="X513" s="40"/>
      <c r="Y513" s="40"/>
      <c r="Z513" s="40"/>
      <c r="AA513" s="40"/>
      <c r="AB513" s="40"/>
      <c r="AC513" s="40"/>
      <c r="AD513" s="40"/>
      <c r="AE513" s="40"/>
      <c r="AT513" s="19" t="s">
        <v>123</v>
      </c>
      <c r="AU513" s="19" t="s">
        <v>83</v>
      </c>
    </row>
    <row r="514" s="2" customFormat="1">
      <c r="A514" s="40"/>
      <c r="B514" s="41"/>
      <c r="C514" s="42"/>
      <c r="D514" s="224" t="s">
        <v>124</v>
      </c>
      <c r="E514" s="42"/>
      <c r="F514" s="225" t="s">
        <v>846</v>
      </c>
      <c r="G514" s="42"/>
      <c r="H514" s="42"/>
      <c r="I514" s="221"/>
      <c r="J514" s="42"/>
      <c r="K514" s="42"/>
      <c r="L514" s="46"/>
      <c r="M514" s="222"/>
      <c r="N514" s="223"/>
      <c r="O514" s="86"/>
      <c r="P514" s="86"/>
      <c r="Q514" s="86"/>
      <c r="R514" s="86"/>
      <c r="S514" s="86"/>
      <c r="T514" s="87"/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T514" s="19" t="s">
        <v>124</v>
      </c>
      <c r="AU514" s="19" t="s">
        <v>83</v>
      </c>
    </row>
    <row r="515" s="15" customFormat="1">
      <c r="A515" s="15"/>
      <c r="B515" s="259"/>
      <c r="C515" s="260"/>
      <c r="D515" s="219" t="s">
        <v>160</v>
      </c>
      <c r="E515" s="261" t="s">
        <v>19</v>
      </c>
      <c r="F515" s="262" t="s">
        <v>271</v>
      </c>
      <c r="G515" s="260"/>
      <c r="H515" s="261" t="s">
        <v>19</v>
      </c>
      <c r="I515" s="263"/>
      <c r="J515" s="260"/>
      <c r="K515" s="260"/>
      <c r="L515" s="264"/>
      <c r="M515" s="265"/>
      <c r="N515" s="266"/>
      <c r="O515" s="266"/>
      <c r="P515" s="266"/>
      <c r="Q515" s="266"/>
      <c r="R515" s="266"/>
      <c r="S515" s="266"/>
      <c r="T515" s="267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T515" s="268" t="s">
        <v>160</v>
      </c>
      <c r="AU515" s="268" t="s">
        <v>83</v>
      </c>
      <c r="AV515" s="15" t="s">
        <v>81</v>
      </c>
      <c r="AW515" s="15" t="s">
        <v>32</v>
      </c>
      <c r="AX515" s="15" t="s">
        <v>73</v>
      </c>
      <c r="AY515" s="268" t="s">
        <v>114</v>
      </c>
    </row>
    <row r="516" s="13" customFormat="1">
      <c r="A516" s="13"/>
      <c r="B516" s="226"/>
      <c r="C516" s="227"/>
      <c r="D516" s="219" t="s">
        <v>160</v>
      </c>
      <c r="E516" s="228" t="s">
        <v>19</v>
      </c>
      <c r="F516" s="229" t="s">
        <v>847</v>
      </c>
      <c r="G516" s="227"/>
      <c r="H516" s="230">
        <v>351</v>
      </c>
      <c r="I516" s="231"/>
      <c r="J516" s="227"/>
      <c r="K516" s="227"/>
      <c r="L516" s="232"/>
      <c r="M516" s="233"/>
      <c r="N516" s="234"/>
      <c r="O516" s="234"/>
      <c r="P516" s="234"/>
      <c r="Q516" s="234"/>
      <c r="R516" s="234"/>
      <c r="S516" s="234"/>
      <c r="T516" s="235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36" t="s">
        <v>160</v>
      </c>
      <c r="AU516" s="236" t="s">
        <v>83</v>
      </c>
      <c r="AV516" s="13" t="s">
        <v>83</v>
      </c>
      <c r="AW516" s="13" t="s">
        <v>32</v>
      </c>
      <c r="AX516" s="13" t="s">
        <v>73</v>
      </c>
      <c r="AY516" s="236" t="s">
        <v>114</v>
      </c>
    </row>
    <row r="517" s="14" customFormat="1">
      <c r="A517" s="14"/>
      <c r="B517" s="237"/>
      <c r="C517" s="238"/>
      <c r="D517" s="219" t="s">
        <v>160</v>
      </c>
      <c r="E517" s="239" t="s">
        <v>19</v>
      </c>
      <c r="F517" s="240" t="s">
        <v>162</v>
      </c>
      <c r="G517" s="238"/>
      <c r="H517" s="241">
        <v>351</v>
      </c>
      <c r="I517" s="242"/>
      <c r="J517" s="238"/>
      <c r="K517" s="238"/>
      <c r="L517" s="243"/>
      <c r="M517" s="244"/>
      <c r="N517" s="245"/>
      <c r="O517" s="245"/>
      <c r="P517" s="245"/>
      <c r="Q517" s="245"/>
      <c r="R517" s="245"/>
      <c r="S517" s="245"/>
      <c r="T517" s="246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T517" s="247" t="s">
        <v>160</v>
      </c>
      <c r="AU517" s="247" t="s">
        <v>83</v>
      </c>
      <c r="AV517" s="14" t="s">
        <v>121</v>
      </c>
      <c r="AW517" s="14" t="s">
        <v>32</v>
      </c>
      <c r="AX517" s="14" t="s">
        <v>81</v>
      </c>
      <c r="AY517" s="247" t="s">
        <v>114</v>
      </c>
    </row>
    <row r="518" s="2" customFormat="1" ht="16.5" customHeight="1">
      <c r="A518" s="40"/>
      <c r="B518" s="41"/>
      <c r="C518" s="248" t="s">
        <v>848</v>
      </c>
      <c r="D518" s="248" t="s">
        <v>191</v>
      </c>
      <c r="E518" s="249" t="s">
        <v>849</v>
      </c>
      <c r="F518" s="250" t="s">
        <v>850</v>
      </c>
      <c r="G518" s="251" t="s">
        <v>194</v>
      </c>
      <c r="H518" s="252">
        <v>105.3</v>
      </c>
      <c r="I518" s="253"/>
      <c r="J518" s="254">
        <f>ROUND(I518*H518,2)</f>
        <v>0</v>
      </c>
      <c r="K518" s="250" t="s">
        <v>120</v>
      </c>
      <c r="L518" s="255"/>
      <c r="M518" s="256" t="s">
        <v>19</v>
      </c>
      <c r="N518" s="257" t="s">
        <v>44</v>
      </c>
      <c r="O518" s="86"/>
      <c r="P518" s="215">
        <f>O518*H518</f>
        <v>0</v>
      </c>
      <c r="Q518" s="215">
        <v>1</v>
      </c>
      <c r="R518" s="215">
        <f>Q518*H518</f>
        <v>105.3</v>
      </c>
      <c r="S518" s="215">
        <v>0</v>
      </c>
      <c r="T518" s="216">
        <f>S518*H518</f>
        <v>0</v>
      </c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R518" s="217" t="s">
        <v>155</v>
      </c>
      <c r="AT518" s="217" t="s">
        <v>191</v>
      </c>
      <c r="AU518" s="217" t="s">
        <v>83</v>
      </c>
      <c r="AY518" s="19" t="s">
        <v>114</v>
      </c>
      <c r="BE518" s="218">
        <f>IF(N518="základní",J518,0)</f>
        <v>0</v>
      </c>
      <c r="BF518" s="218">
        <f>IF(N518="snížená",J518,0)</f>
        <v>0</v>
      </c>
      <c r="BG518" s="218">
        <f>IF(N518="zákl. přenesená",J518,0)</f>
        <v>0</v>
      </c>
      <c r="BH518" s="218">
        <f>IF(N518="sníž. přenesená",J518,0)</f>
        <v>0</v>
      </c>
      <c r="BI518" s="218">
        <f>IF(N518="nulová",J518,0)</f>
        <v>0</v>
      </c>
      <c r="BJ518" s="19" t="s">
        <v>81</v>
      </c>
      <c r="BK518" s="218">
        <f>ROUND(I518*H518,2)</f>
        <v>0</v>
      </c>
      <c r="BL518" s="19" t="s">
        <v>121</v>
      </c>
      <c r="BM518" s="217" t="s">
        <v>851</v>
      </c>
    </row>
    <row r="519" s="2" customFormat="1">
      <c r="A519" s="40"/>
      <c r="B519" s="41"/>
      <c r="C519" s="42"/>
      <c r="D519" s="219" t="s">
        <v>123</v>
      </c>
      <c r="E519" s="42"/>
      <c r="F519" s="220" t="s">
        <v>850</v>
      </c>
      <c r="G519" s="42"/>
      <c r="H519" s="42"/>
      <c r="I519" s="221"/>
      <c r="J519" s="42"/>
      <c r="K519" s="42"/>
      <c r="L519" s="46"/>
      <c r="M519" s="222"/>
      <c r="N519" s="223"/>
      <c r="O519" s="86"/>
      <c r="P519" s="86"/>
      <c r="Q519" s="86"/>
      <c r="R519" s="86"/>
      <c r="S519" s="86"/>
      <c r="T519" s="87"/>
      <c r="U519" s="40"/>
      <c r="V519" s="40"/>
      <c r="W519" s="40"/>
      <c r="X519" s="40"/>
      <c r="Y519" s="40"/>
      <c r="Z519" s="40"/>
      <c r="AA519" s="40"/>
      <c r="AB519" s="40"/>
      <c r="AC519" s="40"/>
      <c r="AD519" s="40"/>
      <c r="AE519" s="40"/>
      <c r="AT519" s="19" t="s">
        <v>123</v>
      </c>
      <c r="AU519" s="19" t="s">
        <v>83</v>
      </c>
    </row>
    <row r="520" s="13" customFormat="1">
      <c r="A520" s="13"/>
      <c r="B520" s="226"/>
      <c r="C520" s="227"/>
      <c r="D520" s="219" t="s">
        <v>160</v>
      </c>
      <c r="E520" s="228" t="s">
        <v>19</v>
      </c>
      <c r="F520" s="229" t="s">
        <v>852</v>
      </c>
      <c r="G520" s="227"/>
      <c r="H520" s="230">
        <v>105.3</v>
      </c>
      <c r="I520" s="231"/>
      <c r="J520" s="227"/>
      <c r="K520" s="227"/>
      <c r="L520" s="232"/>
      <c r="M520" s="233"/>
      <c r="N520" s="234"/>
      <c r="O520" s="234"/>
      <c r="P520" s="234"/>
      <c r="Q520" s="234"/>
      <c r="R520" s="234"/>
      <c r="S520" s="234"/>
      <c r="T520" s="235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36" t="s">
        <v>160</v>
      </c>
      <c r="AU520" s="236" t="s">
        <v>83</v>
      </c>
      <c r="AV520" s="13" t="s">
        <v>83</v>
      </c>
      <c r="AW520" s="13" t="s">
        <v>32</v>
      </c>
      <c r="AX520" s="13" t="s">
        <v>73</v>
      </c>
      <c r="AY520" s="236" t="s">
        <v>114</v>
      </c>
    </row>
    <row r="521" s="14" customFormat="1">
      <c r="A521" s="14"/>
      <c r="B521" s="237"/>
      <c r="C521" s="238"/>
      <c r="D521" s="219" t="s">
        <v>160</v>
      </c>
      <c r="E521" s="239" t="s">
        <v>19</v>
      </c>
      <c r="F521" s="240" t="s">
        <v>162</v>
      </c>
      <c r="G521" s="238"/>
      <c r="H521" s="241">
        <v>105.3</v>
      </c>
      <c r="I521" s="242"/>
      <c r="J521" s="238"/>
      <c r="K521" s="238"/>
      <c r="L521" s="243"/>
      <c r="M521" s="244"/>
      <c r="N521" s="245"/>
      <c r="O521" s="245"/>
      <c r="P521" s="245"/>
      <c r="Q521" s="245"/>
      <c r="R521" s="245"/>
      <c r="S521" s="245"/>
      <c r="T521" s="246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T521" s="247" t="s">
        <v>160</v>
      </c>
      <c r="AU521" s="247" t="s">
        <v>83</v>
      </c>
      <c r="AV521" s="14" t="s">
        <v>121</v>
      </c>
      <c r="AW521" s="14" t="s">
        <v>32</v>
      </c>
      <c r="AX521" s="14" t="s">
        <v>81</v>
      </c>
      <c r="AY521" s="247" t="s">
        <v>114</v>
      </c>
    </row>
    <row r="522" s="2" customFormat="1" ht="76.35" customHeight="1">
      <c r="A522" s="40"/>
      <c r="B522" s="41"/>
      <c r="C522" s="206" t="s">
        <v>853</v>
      </c>
      <c r="D522" s="206" t="s">
        <v>116</v>
      </c>
      <c r="E522" s="207" t="s">
        <v>854</v>
      </c>
      <c r="F522" s="208" t="s">
        <v>855</v>
      </c>
      <c r="G522" s="209" t="s">
        <v>119</v>
      </c>
      <c r="H522" s="210">
        <v>351</v>
      </c>
      <c r="I522" s="211"/>
      <c r="J522" s="212">
        <f>ROUND(I522*H522,2)</f>
        <v>0</v>
      </c>
      <c r="K522" s="208" t="s">
        <v>120</v>
      </c>
      <c r="L522" s="46"/>
      <c r="M522" s="213" t="s">
        <v>19</v>
      </c>
      <c r="N522" s="214" t="s">
        <v>44</v>
      </c>
      <c r="O522" s="86"/>
      <c r="P522" s="215">
        <f>O522*H522</f>
        <v>0</v>
      </c>
      <c r="Q522" s="215">
        <v>0.089219999999999994</v>
      </c>
      <c r="R522" s="215">
        <f>Q522*H522</f>
        <v>31.316219999999998</v>
      </c>
      <c r="S522" s="215">
        <v>0</v>
      </c>
      <c r="T522" s="216">
        <f>S522*H522</f>
        <v>0</v>
      </c>
      <c r="U522" s="40"/>
      <c r="V522" s="40"/>
      <c r="W522" s="40"/>
      <c r="X522" s="40"/>
      <c r="Y522" s="40"/>
      <c r="Z522" s="40"/>
      <c r="AA522" s="40"/>
      <c r="AB522" s="40"/>
      <c r="AC522" s="40"/>
      <c r="AD522" s="40"/>
      <c r="AE522" s="40"/>
      <c r="AR522" s="217" t="s">
        <v>121</v>
      </c>
      <c r="AT522" s="217" t="s">
        <v>116</v>
      </c>
      <c r="AU522" s="217" t="s">
        <v>83</v>
      </c>
      <c r="AY522" s="19" t="s">
        <v>114</v>
      </c>
      <c r="BE522" s="218">
        <f>IF(N522="základní",J522,0)</f>
        <v>0</v>
      </c>
      <c r="BF522" s="218">
        <f>IF(N522="snížená",J522,0)</f>
        <v>0</v>
      </c>
      <c r="BG522" s="218">
        <f>IF(N522="zákl. přenesená",J522,0)</f>
        <v>0</v>
      </c>
      <c r="BH522" s="218">
        <f>IF(N522="sníž. přenesená",J522,0)</f>
        <v>0</v>
      </c>
      <c r="BI522" s="218">
        <f>IF(N522="nulová",J522,0)</f>
        <v>0</v>
      </c>
      <c r="BJ522" s="19" t="s">
        <v>81</v>
      </c>
      <c r="BK522" s="218">
        <f>ROUND(I522*H522,2)</f>
        <v>0</v>
      </c>
      <c r="BL522" s="19" t="s">
        <v>121</v>
      </c>
      <c r="BM522" s="217" t="s">
        <v>856</v>
      </c>
    </row>
    <row r="523" s="2" customFormat="1">
      <c r="A523" s="40"/>
      <c r="B523" s="41"/>
      <c r="C523" s="42"/>
      <c r="D523" s="219" t="s">
        <v>123</v>
      </c>
      <c r="E523" s="42"/>
      <c r="F523" s="220" t="s">
        <v>857</v>
      </c>
      <c r="G523" s="42"/>
      <c r="H523" s="42"/>
      <c r="I523" s="221"/>
      <c r="J523" s="42"/>
      <c r="K523" s="42"/>
      <c r="L523" s="46"/>
      <c r="M523" s="222"/>
      <c r="N523" s="223"/>
      <c r="O523" s="86"/>
      <c r="P523" s="86"/>
      <c r="Q523" s="86"/>
      <c r="R523" s="86"/>
      <c r="S523" s="86"/>
      <c r="T523" s="87"/>
      <c r="U523" s="40"/>
      <c r="V523" s="40"/>
      <c r="W523" s="40"/>
      <c r="X523" s="40"/>
      <c r="Y523" s="40"/>
      <c r="Z523" s="40"/>
      <c r="AA523" s="40"/>
      <c r="AB523" s="40"/>
      <c r="AC523" s="40"/>
      <c r="AD523" s="40"/>
      <c r="AE523" s="40"/>
      <c r="AT523" s="19" t="s">
        <v>123</v>
      </c>
      <c r="AU523" s="19" t="s">
        <v>83</v>
      </c>
    </row>
    <row r="524" s="2" customFormat="1">
      <c r="A524" s="40"/>
      <c r="B524" s="41"/>
      <c r="C524" s="42"/>
      <c r="D524" s="224" t="s">
        <v>124</v>
      </c>
      <c r="E524" s="42"/>
      <c r="F524" s="225" t="s">
        <v>858</v>
      </c>
      <c r="G524" s="42"/>
      <c r="H524" s="42"/>
      <c r="I524" s="221"/>
      <c r="J524" s="42"/>
      <c r="K524" s="42"/>
      <c r="L524" s="46"/>
      <c r="M524" s="222"/>
      <c r="N524" s="223"/>
      <c r="O524" s="86"/>
      <c r="P524" s="86"/>
      <c r="Q524" s="86"/>
      <c r="R524" s="86"/>
      <c r="S524" s="86"/>
      <c r="T524" s="87"/>
      <c r="U524" s="40"/>
      <c r="V524" s="40"/>
      <c r="W524" s="40"/>
      <c r="X524" s="40"/>
      <c r="Y524" s="40"/>
      <c r="Z524" s="40"/>
      <c r="AA524" s="40"/>
      <c r="AB524" s="40"/>
      <c r="AC524" s="40"/>
      <c r="AD524" s="40"/>
      <c r="AE524" s="40"/>
      <c r="AT524" s="19" t="s">
        <v>124</v>
      </c>
      <c r="AU524" s="19" t="s">
        <v>83</v>
      </c>
    </row>
    <row r="525" s="2" customFormat="1" ht="24.15" customHeight="1">
      <c r="A525" s="40"/>
      <c r="B525" s="41"/>
      <c r="C525" s="248" t="s">
        <v>669</v>
      </c>
      <c r="D525" s="248" t="s">
        <v>191</v>
      </c>
      <c r="E525" s="249" t="s">
        <v>859</v>
      </c>
      <c r="F525" s="250" t="s">
        <v>860</v>
      </c>
      <c r="G525" s="251" t="s">
        <v>119</v>
      </c>
      <c r="H525" s="252">
        <v>354.50999999999999</v>
      </c>
      <c r="I525" s="253"/>
      <c r="J525" s="254">
        <f>ROUND(I525*H525,2)</f>
        <v>0</v>
      </c>
      <c r="K525" s="250" t="s">
        <v>19</v>
      </c>
      <c r="L525" s="255"/>
      <c r="M525" s="256" t="s">
        <v>19</v>
      </c>
      <c r="N525" s="257" t="s">
        <v>44</v>
      </c>
      <c r="O525" s="86"/>
      <c r="P525" s="215">
        <f>O525*H525</f>
        <v>0</v>
      </c>
      <c r="Q525" s="215">
        <v>0.14000000000000001</v>
      </c>
      <c r="R525" s="215">
        <f>Q525*H525</f>
        <v>49.631400000000006</v>
      </c>
      <c r="S525" s="215">
        <v>0</v>
      </c>
      <c r="T525" s="216">
        <f>S525*H525</f>
        <v>0</v>
      </c>
      <c r="U525" s="40"/>
      <c r="V525" s="40"/>
      <c r="W525" s="40"/>
      <c r="X525" s="40"/>
      <c r="Y525" s="40"/>
      <c r="Z525" s="40"/>
      <c r="AA525" s="40"/>
      <c r="AB525" s="40"/>
      <c r="AC525" s="40"/>
      <c r="AD525" s="40"/>
      <c r="AE525" s="40"/>
      <c r="AR525" s="217" t="s">
        <v>155</v>
      </c>
      <c r="AT525" s="217" t="s">
        <v>191</v>
      </c>
      <c r="AU525" s="217" t="s">
        <v>83</v>
      </c>
      <c r="AY525" s="19" t="s">
        <v>114</v>
      </c>
      <c r="BE525" s="218">
        <f>IF(N525="základní",J525,0)</f>
        <v>0</v>
      </c>
      <c r="BF525" s="218">
        <f>IF(N525="snížená",J525,0)</f>
        <v>0</v>
      </c>
      <c r="BG525" s="218">
        <f>IF(N525="zákl. přenesená",J525,0)</f>
        <v>0</v>
      </c>
      <c r="BH525" s="218">
        <f>IF(N525="sníž. přenesená",J525,0)</f>
        <v>0</v>
      </c>
      <c r="BI525" s="218">
        <f>IF(N525="nulová",J525,0)</f>
        <v>0</v>
      </c>
      <c r="BJ525" s="19" t="s">
        <v>81</v>
      </c>
      <c r="BK525" s="218">
        <f>ROUND(I525*H525,2)</f>
        <v>0</v>
      </c>
      <c r="BL525" s="19" t="s">
        <v>121</v>
      </c>
      <c r="BM525" s="217" t="s">
        <v>861</v>
      </c>
    </row>
    <row r="526" s="2" customFormat="1">
      <c r="A526" s="40"/>
      <c r="B526" s="41"/>
      <c r="C526" s="42"/>
      <c r="D526" s="219" t="s">
        <v>123</v>
      </c>
      <c r="E526" s="42"/>
      <c r="F526" s="220" t="s">
        <v>860</v>
      </c>
      <c r="G526" s="42"/>
      <c r="H526" s="42"/>
      <c r="I526" s="221"/>
      <c r="J526" s="42"/>
      <c r="K526" s="42"/>
      <c r="L526" s="46"/>
      <c r="M526" s="222"/>
      <c r="N526" s="223"/>
      <c r="O526" s="86"/>
      <c r="P526" s="86"/>
      <c r="Q526" s="86"/>
      <c r="R526" s="86"/>
      <c r="S526" s="86"/>
      <c r="T526" s="87"/>
      <c r="U526" s="40"/>
      <c r="V526" s="40"/>
      <c r="W526" s="40"/>
      <c r="X526" s="40"/>
      <c r="Y526" s="40"/>
      <c r="Z526" s="40"/>
      <c r="AA526" s="40"/>
      <c r="AB526" s="40"/>
      <c r="AC526" s="40"/>
      <c r="AD526" s="40"/>
      <c r="AE526" s="40"/>
      <c r="AT526" s="19" t="s">
        <v>123</v>
      </c>
      <c r="AU526" s="19" t="s">
        <v>83</v>
      </c>
    </row>
    <row r="527" s="13" customFormat="1">
      <c r="A527" s="13"/>
      <c r="B527" s="226"/>
      <c r="C527" s="227"/>
      <c r="D527" s="219" t="s">
        <v>160</v>
      </c>
      <c r="E527" s="228" t="s">
        <v>19</v>
      </c>
      <c r="F527" s="229" t="s">
        <v>862</v>
      </c>
      <c r="G527" s="227"/>
      <c r="H527" s="230">
        <v>354.50999999999999</v>
      </c>
      <c r="I527" s="231"/>
      <c r="J527" s="227"/>
      <c r="K527" s="227"/>
      <c r="L527" s="232"/>
      <c r="M527" s="233"/>
      <c r="N527" s="234"/>
      <c r="O527" s="234"/>
      <c r="P527" s="234"/>
      <c r="Q527" s="234"/>
      <c r="R527" s="234"/>
      <c r="S527" s="234"/>
      <c r="T527" s="235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36" t="s">
        <v>160</v>
      </c>
      <c r="AU527" s="236" t="s">
        <v>83</v>
      </c>
      <c r="AV527" s="13" t="s">
        <v>83</v>
      </c>
      <c r="AW527" s="13" t="s">
        <v>32</v>
      </c>
      <c r="AX527" s="13" t="s">
        <v>81</v>
      </c>
      <c r="AY527" s="236" t="s">
        <v>114</v>
      </c>
    </row>
    <row r="528" s="2" customFormat="1" ht="62.7" customHeight="1">
      <c r="A528" s="40"/>
      <c r="B528" s="41"/>
      <c r="C528" s="206" t="s">
        <v>863</v>
      </c>
      <c r="D528" s="206" t="s">
        <v>116</v>
      </c>
      <c r="E528" s="207" t="s">
        <v>681</v>
      </c>
      <c r="F528" s="208" t="s">
        <v>682</v>
      </c>
      <c r="G528" s="209" t="s">
        <v>237</v>
      </c>
      <c r="H528" s="210">
        <v>147.41999999999999</v>
      </c>
      <c r="I528" s="211"/>
      <c r="J528" s="212">
        <f>ROUND(I528*H528,2)</f>
        <v>0</v>
      </c>
      <c r="K528" s="208" t="s">
        <v>120</v>
      </c>
      <c r="L528" s="46"/>
      <c r="M528" s="213" t="s">
        <v>19</v>
      </c>
      <c r="N528" s="214" t="s">
        <v>44</v>
      </c>
      <c r="O528" s="86"/>
      <c r="P528" s="215">
        <f>O528*H528</f>
        <v>0</v>
      </c>
      <c r="Q528" s="215">
        <v>0</v>
      </c>
      <c r="R528" s="215">
        <f>Q528*H528</f>
        <v>0</v>
      </c>
      <c r="S528" s="215">
        <v>0</v>
      </c>
      <c r="T528" s="216">
        <f>S528*H528</f>
        <v>0</v>
      </c>
      <c r="U528" s="40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R528" s="217" t="s">
        <v>121</v>
      </c>
      <c r="AT528" s="217" t="s">
        <v>116</v>
      </c>
      <c r="AU528" s="217" t="s">
        <v>83</v>
      </c>
      <c r="AY528" s="19" t="s">
        <v>114</v>
      </c>
      <c r="BE528" s="218">
        <f>IF(N528="základní",J528,0)</f>
        <v>0</v>
      </c>
      <c r="BF528" s="218">
        <f>IF(N528="snížená",J528,0)</f>
        <v>0</v>
      </c>
      <c r="BG528" s="218">
        <f>IF(N528="zákl. přenesená",J528,0)</f>
        <v>0</v>
      </c>
      <c r="BH528" s="218">
        <f>IF(N528="sníž. přenesená",J528,0)</f>
        <v>0</v>
      </c>
      <c r="BI528" s="218">
        <f>IF(N528="nulová",J528,0)</f>
        <v>0</v>
      </c>
      <c r="BJ528" s="19" t="s">
        <v>81</v>
      </c>
      <c r="BK528" s="218">
        <f>ROUND(I528*H528,2)</f>
        <v>0</v>
      </c>
      <c r="BL528" s="19" t="s">
        <v>121</v>
      </c>
      <c r="BM528" s="217" t="s">
        <v>864</v>
      </c>
    </row>
    <row r="529" s="2" customFormat="1">
      <c r="A529" s="40"/>
      <c r="B529" s="41"/>
      <c r="C529" s="42"/>
      <c r="D529" s="219" t="s">
        <v>123</v>
      </c>
      <c r="E529" s="42"/>
      <c r="F529" s="220" t="s">
        <v>682</v>
      </c>
      <c r="G529" s="42"/>
      <c r="H529" s="42"/>
      <c r="I529" s="221"/>
      <c r="J529" s="42"/>
      <c r="K529" s="42"/>
      <c r="L529" s="46"/>
      <c r="M529" s="222"/>
      <c r="N529" s="223"/>
      <c r="O529" s="86"/>
      <c r="P529" s="86"/>
      <c r="Q529" s="86"/>
      <c r="R529" s="86"/>
      <c r="S529" s="86"/>
      <c r="T529" s="87"/>
      <c r="U529" s="40"/>
      <c r="V529" s="40"/>
      <c r="W529" s="40"/>
      <c r="X529" s="40"/>
      <c r="Y529" s="40"/>
      <c r="Z529" s="40"/>
      <c r="AA529" s="40"/>
      <c r="AB529" s="40"/>
      <c r="AC529" s="40"/>
      <c r="AD529" s="40"/>
      <c r="AE529" s="40"/>
      <c r="AT529" s="19" t="s">
        <v>123</v>
      </c>
      <c r="AU529" s="19" t="s">
        <v>83</v>
      </c>
    </row>
    <row r="530" s="2" customFormat="1">
      <c r="A530" s="40"/>
      <c r="B530" s="41"/>
      <c r="C530" s="42"/>
      <c r="D530" s="224" t="s">
        <v>124</v>
      </c>
      <c r="E530" s="42"/>
      <c r="F530" s="225" t="s">
        <v>684</v>
      </c>
      <c r="G530" s="42"/>
      <c r="H530" s="42"/>
      <c r="I530" s="221"/>
      <c r="J530" s="42"/>
      <c r="K530" s="42"/>
      <c r="L530" s="46"/>
      <c r="M530" s="222"/>
      <c r="N530" s="223"/>
      <c r="O530" s="86"/>
      <c r="P530" s="86"/>
      <c r="Q530" s="86"/>
      <c r="R530" s="86"/>
      <c r="S530" s="86"/>
      <c r="T530" s="87"/>
      <c r="U530" s="40"/>
      <c r="V530" s="40"/>
      <c r="W530" s="40"/>
      <c r="X530" s="40"/>
      <c r="Y530" s="40"/>
      <c r="Z530" s="40"/>
      <c r="AA530" s="40"/>
      <c r="AB530" s="40"/>
      <c r="AC530" s="40"/>
      <c r="AD530" s="40"/>
      <c r="AE530" s="40"/>
      <c r="AT530" s="19" t="s">
        <v>124</v>
      </c>
      <c r="AU530" s="19" t="s">
        <v>83</v>
      </c>
    </row>
    <row r="531" s="15" customFormat="1">
      <c r="A531" s="15"/>
      <c r="B531" s="259"/>
      <c r="C531" s="260"/>
      <c r="D531" s="219" t="s">
        <v>160</v>
      </c>
      <c r="E531" s="261" t="s">
        <v>19</v>
      </c>
      <c r="F531" s="262" t="s">
        <v>736</v>
      </c>
      <c r="G531" s="260"/>
      <c r="H531" s="261" t="s">
        <v>19</v>
      </c>
      <c r="I531" s="263"/>
      <c r="J531" s="260"/>
      <c r="K531" s="260"/>
      <c r="L531" s="264"/>
      <c r="M531" s="265"/>
      <c r="N531" s="266"/>
      <c r="O531" s="266"/>
      <c r="P531" s="266"/>
      <c r="Q531" s="266"/>
      <c r="R531" s="266"/>
      <c r="S531" s="266"/>
      <c r="T531" s="267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T531" s="268" t="s">
        <v>160</v>
      </c>
      <c r="AU531" s="268" t="s">
        <v>83</v>
      </c>
      <c r="AV531" s="15" t="s">
        <v>81</v>
      </c>
      <c r="AW531" s="15" t="s">
        <v>32</v>
      </c>
      <c r="AX531" s="15" t="s">
        <v>73</v>
      </c>
      <c r="AY531" s="268" t="s">
        <v>114</v>
      </c>
    </row>
    <row r="532" s="13" customFormat="1">
      <c r="A532" s="13"/>
      <c r="B532" s="226"/>
      <c r="C532" s="227"/>
      <c r="D532" s="219" t="s">
        <v>160</v>
      </c>
      <c r="E532" s="228" t="s">
        <v>19</v>
      </c>
      <c r="F532" s="229" t="s">
        <v>865</v>
      </c>
      <c r="G532" s="227"/>
      <c r="H532" s="230">
        <v>80.730000000000004</v>
      </c>
      <c r="I532" s="231"/>
      <c r="J532" s="227"/>
      <c r="K532" s="227"/>
      <c r="L532" s="232"/>
      <c r="M532" s="233"/>
      <c r="N532" s="234"/>
      <c r="O532" s="234"/>
      <c r="P532" s="234"/>
      <c r="Q532" s="234"/>
      <c r="R532" s="234"/>
      <c r="S532" s="234"/>
      <c r="T532" s="235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36" t="s">
        <v>160</v>
      </c>
      <c r="AU532" s="236" t="s">
        <v>83</v>
      </c>
      <c r="AV532" s="13" t="s">
        <v>83</v>
      </c>
      <c r="AW532" s="13" t="s">
        <v>32</v>
      </c>
      <c r="AX532" s="13" t="s">
        <v>73</v>
      </c>
      <c r="AY532" s="236" t="s">
        <v>114</v>
      </c>
    </row>
    <row r="533" s="15" customFormat="1">
      <c r="A533" s="15"/>
      <c r="B533" s="259"/>
      <c r="C533" s="260"/>
      <c r="D533" s="219" t="s">
        <v>160</v>
      </c>
      <c r="E533" s="261" t="s">
        <v>19</v>
      </c>
      <c r="F533" s="262" t="s">
        <v>866</v>
      </c>
      <c r="G533" s="260"/>
      <c r="H533" s="261" t="s">
        <v>19</v>
      </c>
      <c r="I533" s="263"/>
      <c r="J533" s="260"/>
      <c r="K533" s="260"/>
      <c r="L533" s="264"/>
      <c r="M533" s="265"/>
      <c r="N533" s="266"/>
      <c r="O533" s="266"/>
      <c r="P533" s="266"/>
      <c r="Q533" s="266"/>
      <c r="R533" s="266"/>
      <c r="S533" s="266"/>
      <c r="T533" s="267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T533" s="268" t="s">
        <v>160</v>
      </c>
      <c r="AU533" s="268" t="s">
        <v>83</v>
      </c>
      <c r="AV533" s="15" t="s">
        <v>81</v>
      </c>
      <c r="AW533" s="15" t="s">
        <v>32</v>
      </c>
      <c r="AX533" s="15" t="s">
        <v>73</v>
      </c>
      <c r="AY533" s="268" t="s">
        <v>114</v>
      </c>
    </row>
    <row r="534" s="13" customFormat="1">
      <c r="A534" s="13"/>
      <c r="B534" s="226"/>
      <c r="C534" s="227"/>
      <c r="D534" s="219" t="s">
        <v>160</v>
      </c>
      <c r="E534" s="228" t="s">
        <v>19</v>
      </c>
      <c r="F534" s="229" t="s">
        <v>867</v>
      </c>
      <c r="G534" s="227"/>
      <c r="H534" s="230">
        <v>14.039999999999999</v>
      </c>
      <c r="I534" s="231"/>
      <c r="J534" s="227"/>
      <c r="K534" s="227"/>
      <c r="L534" s="232"/>
      <c r="M534" s="233"/>
      <c r="N534" s="234"/>
      <c r="O534" s="234"/>
      <c r="P534" s="234"/>
      <c r="Q534" s="234"/>
      <c r="R534" s="234"/>
      <c r="S534" s="234"/>
      <c r="T534" s="235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36" t="s">
        <v>160</v>
      </c>
      <c r="AU534" s="236" t="s">
        <v>83</v>
      </c>
      <c r="AV534" s="13" t="s">
        <v>83</v>
      </c>
      <c r="AW534" s="13" t="s">
        <v>32</v>
      </c>
      <c r="AX534" s="13" t="s">
        <v>73</v>
      </c>
      <c r="AY534" s="236" t="s">
        <v>114</v>
      </c>
    </row>
    <row r="535" s="15" customFormat="1">
      <c r="A535" s="15"/>
      <c r="B535" s="259"/>
      <c r="C535" s="260"/>
      <c r="D535" s="219" t="s">
        <v>160</v>
      </c>
      <c r="E535" s="261" t="s">
        <v>19</v>
      </c>
      <c r="F535" s="262" t="s">
        <v>868</v>
      </c>
      <c r="G535" s="260"/>
      <c r="H535" s="261" t="s">
        <v>19</v>
      </c>
      <c r="I535" s="263"/>
      <c r="J535" s="260"/>
      <c r="K535" s="260"/>
      <c r="L535" s="264"/>
      <c r="M535" s="265"/>
      <c r="N535" s="266"/>
      <c r="O535" s="266"/>
      <c r="P535" s="266"/>
      <c r="Q535" s="266"/>
      <c r="R535" s="266"/>
      <c r="S535" s="266"/>
      <c r="T535" s="267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T535" s="268" t="s">
        <v>160</v>
      </c>
      <c r="AU535" s="268" t="s">
        <v>83</v>
      </c>
      <c r="AV535" s="15" t="s">
        <v>81</v>
      </c>
      <c r="AW535" s="15" t="s">
        <v>32</v>
      </c>
      <c r="AX535" s="15" t="s">
        <v>73</v>
      </c>
      <c r="AY535" s="268" t="s">
        <v>114</v>
      </c>
    </row>
    <row r="536" s="13" customFormat="1">
      <c r="A536" s="13"/>
      <c r="B536" s="226"/>
      <c r="C536" s="227"/>
      <c r="D536" s="219" t="s">
        <v>160</v>
      </c>
      <c r="E536" s="228" t="s">
        <v>19</v>
      </c>
      <c r="F536" s="229" t="s">
        <v>869</v>
      </c>
      <c r="G536" s="227"/>
      <c r="H536" s="230">
        <v>52.649999999999999</v>
      </c>
      <c r="I536" s="231"/>
      <c r="J536" s="227"/>
      <c r="K536" s="227"/>
      <c r="L536" s="232"/>
      <c r="M536" s="233"/>
      <c r="N536" s="234"/>
      <c r="O536" s="234"/>
      <c r="P536" s="234"/>
      <c r="Q536" s="234"/>
      <c r="R536" s="234"/>
      <c r="S536" s="234"/>
      <c r="T536" s="235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36" t="s">
        <v>160</v>
      </c>
      <c r="AU536" s="236" t="s">
        <v>83</v>
      </c>
      <c r="AV536" s="13" t="s">
        <v>83</v>
      </c>
      <c r="AW536" s="13" t="s">
        <v>32</v>
      </c>
      <c r="AX536" s="13" t="s">
        <v>73</v>
      </c>
      <c r="AY536" s="236" t="s">
        <v>114</v>
      </c>
    </row>
    <row r="537" s="14" customFormat="1">
      <c r="A537" s="14"/>
      <c r="B537" s="237"/>
      <c r="C537" s="238"/>
      <c r="D537" s="219" t="s">
        <v>160</v>
      </c>
      <c r="E537" s="239" t="s">
        <v>19</v>
      </c>
      <c r="F537" s="240" t="s">
        <v>162</v>
      </c>
      <c r="G537" s="238"/>
      <c r="H537" s="241">
        <v>147.42000000000002</v>
      </c>
      <c r="I537" s="242"/>
      <c r="J537" s="238"/>
      <c r="K537" s="238"/>
      <c r="L537" s="243"/>
      <c r="M537" s="244"/>
      <c r="N537" s="245"/>
      <c r="O537" s="245"/>
      <c r="P537" s="245"/>
      <c r="Q537" s="245"/>
      <c r="R537" s="245"/>
      <c r="S537" s="245"/>
      <c r="T537" s="246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T537" s="247" t="s">
        <v>160</v>
      </c>
      <c r="AU537" s="247" t="s">
        <v>83</v>
      </c>
      <c r="AV537" s="14" t="s">
        <v>121</v>
      </c>
      <c r="AW537" s="14" t="s">
        <v>32</v>
      </c>
      <c r="AX537" s="14" t="s">
        <v>81</v>
      </c>
      <c r="AY537" s="247" t="s">
        <v>114</v>
      </c>
    </row>
    <row r="538" s="2" customFormat="1" ht="66.75" customHeight="1">
      <c r="A538" s="40"/>
      <c r="B538" s="41"/>
      <c r="C538" s="206" t="s">
        <v>870</v>
      </c>
      <c r="D538" s="206" t="s">
        <v>116</v>
      </c>
      <c r="E538" s="207" t="s">
        <v>685</v>
      </c>
      <c r="F538" s="208" t="s">
        <v>686</v>
      </c>
      <c r="G538" s="209" t="s">
        <v>237</v>
      </c>
      <c r="H538" s="210">
        <v>1474.2000000000001</v>
      </c>
      <c r="I538" s="211"/>
      <c r="J538" s="212">
        <f>ROUND(I538*H538,2)</f>
        <v>0</v>
      </c>
      <c r="K538" s="208" t="s">
        <v>120</v>
      </c>
      <c r="L538" s="46"/>
      <c r="M538" s="213" t="s">
        <v>19</v>
      </c>
      <c r="N538" s="214" t="s">
        <v>44</v>
      </c>
      <c r="O538" s="86"/>
      <c r="P538" s="215">
        <f>O538*H538</f>
        <v>0</v>
      </c>
      <c r="Q538" s="215">
        <v>0</v>
      </c>
      <c r="R538" s="215">
        <f>Q538*H538</f>
        <v>0</v>
      </c>
      <c r="S538" s="215">
        <v>0</v>
      </c>
      <c r="T538" s="216">
        <f>S538*H538</f>
        <v>0</v>
      </c>
      <c r="U538" s="40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R538" s="217" t="s">
        <v>121</v>
      </c>
      <c r="AT538" s="217" t="s">
        <v>116</v>
      </c>
      <c r="AU538" s="217" t="s">
        <v>83</v>
      </c>
      <c r="AY538" s="19" t="s">
        <v>114</v>
      </c>
      <c r="BE538" s="218">
        <f>IF(N538="základní",J538,0)</f>
        <v>0</v>
      </c>
      <c r="BF538" s="218">
        <f>IF(N538="snížená",J538,0)</f>
        <v>0</v>
      </c>
      <c r="BG538" s="218">
        <f>IF(N538="zákl. přenesená",J538,0)</f>
        <v>0</v>
      </c>
      <c r="BH538" s="218">
        <f>IF(N538="sníž. přenesená",J538,0)</f>
        <v>0</v>
      </c>
      <c r="BI538" s="218">
        <f>IF(N538="nulová",J538,0)</f>
        <v>0</v>
      </c>
      <c r="BJ538" s="19" t="s">
        <v>81</v>
      </c>
      <c r="BK538" s="218">
        <f>ROUND(I538*H538,2)</f>
        <v>0</v>
      </c>
      <c r="BL538" s="19" t="s">
        <v>121</v>
      </c>
      <c r="BM538" s="217" t="s">
        <v>871</v>
      </c>
    </row>
    <row r="539" s="2" customFormat="1">
      <c r="A539" s="40"/>
      <c r="B539" s="41"/>
      <c r="C539" s="42"/>
      <c r="D539" s="219" t="s">
        <v>123</v>
      </c>
      <c r="E539" s="42"/>
      <c r="F539" s="220" t="s">
        <v>688</v>
      </c>
      <c r="G539" s="42"/>
      <c r="H539" s="42"/>
      <c r="I539" s="221"/>
      <c r="J539" s="42"/>
      <c r="K539" s="42"/>
      <c r="L539" s="46"/>
      <c r="M539" s="222"/>
      <c r="N539" s="223"/>
      <c r="O539" s="86"/>
      <c r="P539" s="86"/>
      <c r="Q539" s="86"/>
      <c r="R539" s="86"/>
      <c r="S539" s="86"/>
      <c r="T539" s="87"/>
      <c r="U539" s="40"/>
      <c r="V539" s="40"/>
      <c r="W539" s="40"/>
      <c r="X539" s="40"/>
      <c r="Y539" s="40"/>
      <c r="Z539" s="40"/>
      <c r="AA539" s="40"/>
      <c r="AB539" s="40"/>
      <c r="AC539" s="40"/>
      <c r="AD539" s="40"/>
      <c r="AE539" s="40"/>
      <c r="AT539" s="19" t="s">
        <v>123</v>
      </c>
      <c r="AU539" s="19" t="s">
        <v>83</v>
      </c>
    </row>
    <row r="540" s="2" customFormat="1">
      <c r="A540" s="40"/>
      <c r="B540" s="41"/>
      <c r="C540" s="42"/>
      <c r="D540" s="224" t="s">
        <v>124</v>
      </c>
      <c r="E540" s="42"/>
      <c r="F540" s="225" t="s">
        <v>689</v>
      </c>
      <c r="G540" s="42"/>
      <c r="H540" s="42"/>
      <c r="I540" s="221"/>
      <c r="J540" s="42"/>
      <c r="K540" s="42"/>
      <c r="L540" s="46"/>
      <c r="M540" s="222"/>
      <c r="N540" s="223"/>
      <c r="O540" s="86"/>
      <c r="P540" s="86"/>
      <c r="Q540" s="86"/>
      <c r="R540" s="86"/>
      <c r="S540" s="86"/>
      <c r="T540" s="87"/>
      <c r="U540" s="40"/>
      <c r="V540" s="40"/>
      <c r="W540" s="40"/>
      <c r="X540" s="40"/>
      <c r="Y540" s="40"/>
      <c r="Z540" s="40"/>
      <c r="AA540" s="40"/>
      <c r="AB540" s="40"/>
      <c r="AC540" s="40"/>
      <c r="AD540" s="40"/>
      <c r="AE540" s="40"/>
      <c r="AT540" s="19" t="s">
        <v>124</v>
      </c>
      <c r="AU540" s="19" t="s">
        <v>83</v>
      </c>
    </row>
    <row r="541" s="2" customFormat="1" ht="44.25" customHeight="1">
      <c r="A541" s="40"/>
      <c r="B541" s="41"/>
      <c r="C541" s="206" t="s">
        <v>872</v>
      </c>
      <c r="D541" s="206" t="s">
        <v>116</v>
      </c>
      <c r="E541" s="207" t="s">
        <v>243</v>
      </c>
      <c r="F541" s="208" t="s">
        <v>244</v>
      </c>
      <c r="G541" s="209" t="s">
        <v>194</v>
      </c>
      <c r="H541" s="210">
        <v>129.16800000000001</v>
      </c>
      <c r="I541" s="211"/>
      <c r="J541" s="212">
        <f>ROUND(I541*H541,2)</f>
        <v>0</v>
      </c>
      <c r="K541" s="208" t="s">
        <v>120</v>
      </c>
      <c r="L541" s="46"/>
      <c r="M541" s="213" t="s">
        <v>19</v>
      </c>
      <c r="N541" s="214" t="s">
        <v>44</v>
      </c>
      <c r="O541" s="86"/>
      <c r="P541" s="215">
        <f>O541*H541</f>
        <v>0</v>
      </c>
      <c r="Q541" s="215">
        <v>0</v>
      </c>
      <c r="R541" s="215">
        <f>Q541*H541</f>
        <v>0</v>
      </c>
      <c r="S541" s="215">
        <v>0</v>
      </c>
      <c r="T541" s="216">
        <f>S541*H541</f>
        <v>0</v>
      </c>
      <c r="U541" s="40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  <c r="AR541" s="217" t="s">
        <v>121</v>
      </c>
      <c r="AT541" s="217" t="s">
        <v>116</v>
      </c>
      <c r="AU541" s="217" t="s">
        <v>83</v>
      </c>
      <c r="AY541" s="19" t="s">
        <v>114</v>
      </c>
      <c r="BE541" s="218">
        <f>IF(N541="základní",J541,0)</f>
        <v>0</v>
      </c>
      <c r="BF541" s="218">
        <f>IF(N541="snížená",J541,0)</f>
        <v>0</v>
      </c>
      <c r="BG541" s="218">
        <f>IF(N541="zákl. přenesená",J541,0)</f>
        <v>0</v>
      </c>
      <c r="BH541" s="218">
        <f>IF(N541="sníž. přenesená",J541,0)</f>
        <v>0</v>
      </c>
      <c r="BI541" s="218">
        <f>IF(N541="nulová",J541,0)</f>
        <v>0</v>
      </c>
      <c r="BJ541" s="19" t="s">
        <v>81</v>
      </c>
      <c r="BK541" s="218">
        <f>ROUND(I541*H541,2)</f>
        <v>0</v>
      </c>
      <c r="BL541" s="19" t="s">
        <v>121</v>
      </c>
      <c r="BM541" s="217" t="s">
        <v>873</v>
      </c>
    </row>
    <row r="542" s="2" customFormat="1">
      <c r="A542" s="40"/>
      <c r="B542" s="41"/>
      <c r="C542" s="42"/>
      <c r="D542" s="219" t="s">
        <v>123</v>
      </c>
      <c r="E542" s="42"/>
      <c r="F542" s="220" t="s">
        <v>244</v>
      </c>
      <c r="G542" s="42"/>
      <c r="H542" s="42"/>
      <c r="I542" s="221"/>
      <c r="J542" s="42"/>
      <c r="K542" s="42"/>
      <c r="L542" s="46"/>
      <c r="M542" s="222"/>
      <c r="N542" s="223"/>
      <c r="O542" s="86"/>
      <c r="P542" s="86"/>
      <c r="Q542" s="86"/>
      <c r="R542" s="86"/>
      <c r="S542" s="86"/>
      <c r="T542" s="87"/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T542" s="19" t="s">
        <v>123</v>
      </c>
      <c r="AU542" s="19" t="s">
        <v>83</v>
      </c>
    </row>
    <row r="543" s="2" customFormat="1">
      <c r="A543" s="40"/>
      <c r="B543" s="41"/>
      <c r="C543" s="42"/>
      <c r="D543" s="224" t="s">
        <v>124</v>
      </c>
      <c r="E543" s="42"/>
      <c r="F543" s="225" t="s">
        <v>246</v>
      </c>
      <c r="G543" s="42"/>
      <c r="H543" s="42"/>
      <c r="I543" s="221"/>
      <c r="J543" s="42"/>
      <c r="K543" s="42"/>
      <c r="L543" s="46"/>
      <c r="M543" s="222"/>
      <c r="N543" s="223"/>
      <c r="O543" s="86"/>
      <c r="P543" s="86"/>
      <c r="Q543" s="86"/>
      <c r="R543" s="86"/>
      <c r="S543" s="86"/>
      <c r="T543" s="87"/>
      <c r="U543" s="40"/>
      <c r="V543" s="40"/>
      <c r="W543" s="40"/>
      <c r="X543" s="40"/>
      <c r="Y543" s="40"/>
      <c r="Z543" s="40"/>
      <c r="AA543" s="40"/>
      <c r="AB543" s="40"/>
      <c r="AC543" s="40"/>
      <c r="AD543" s="40"/>
      <c r="AE543" s="40"/>
      <c r="AT543" s="19" t="s">
        <v>124</v>
      </c>
      <c r="AU543" s="19" t="s">
        <v>83</v>
      </c>
    </row>
    <row r="544" s="13" customFormat="1">
      <c r="A544" s="13"/>
      <c r="B544" s="226"/>
      <c r="C544" s="227"/>
      <c r="D544" s="219" t="s">
        <v>160</v>
      </c>
      <c r="E544" s="228" t="s">
        <v>19</v>
      </c>
      <c r="F544" s="229" t="s">
        <v>874</v>
      </c>
      <c r="G544" s="227"/>
      <c r="H544" s="230">
        <v>129.16800000000001</v>
      </c>
      <c r="I544" s="231"/>
      <c r="J544" s="227"/>
      <c r="K544" s="227"/>
      <c r="L544" s="232"/>
      <c r="M544" s="233"/>
      <c r="N544" s="234"/>
      <c r="O544" s="234"/>
      <c r="P544" s="234"/>
      <c r="Q544" s="234"/>
      <c r="R544" s="234"/>
      <c r="S544" s="234"/>
      <c r="T544" s="235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36" t="s">
        <v>160</v>
      </c>
      <c r="AU544" s="236" t="s">
        <v>83</v>
      </c>
      <c r="AV544" s="13" t="s">
        <v>83</v>
      </c>
      <c r="AW544" s="13" t="s">
        <v>32</v>
      </c>
      <c r="AX544" s="13" t="s">
        <v>73</v>
      </c>
      <c r="AY544" s="236" t="s">
        <v>114</v>
      </c>
    </row>
    <row r="545" s="14" customFormat="1">
      <c r="A545" s="14"/>
      <c r="B545" s="237"/>
      <c r="C545" s="238"/>
      <c r="D545" s="219" t="s">
        <v>160</v>
      </c>
      <c r="E545" s="239" t="s">
        <v>19</v>
      </c>
      <c r="F545" s="240" t="s">
        <v>162</v>
      </c>
      <c r="G545" s="238"/>
      <c r="H545" s="241">
        <v>129.16800000000001</v>
      </c>
      <c r="I545" s="242"/>
      <c r="J545" s="238"/>
      <c r="K545" s="238"/>
      <c r="L545" s="243"/>
      <c r="M545" s="244"/>
      <c r="N545" s="245"/>
      <c r="O545" s="245"/>
      <c r="P545" s="245"/>
      <c r="Q545" s="245"/>
      <c r="R545" s="245"/>
      <c r="S545" s="245"/>
      <c r="T545" s="246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47" t="s">
        <v>160</v>
      </c>
      <c r="AU545" s="247" t="s">
        <v>83</v>
      </c>
      <c r="AV545" s="14" t="s">
        <v>121</v>
      </c>
      <c r="AW545" s="14" t="s">
        <v>32</v>
      </c>
      <c r="AX545" s="14" t="s">
        <v>81</v>
      </c>
      <c r="AY545" s="247" t="s">
        <v>114</v>
      </c>
    </row>
    <row r="546" s="12" customFormat="1" ht="22.8" customHeight="1">
      <c r="A546" s="12"/>
      <c r="B546" s="190"/>
      <c r="C546" s="191"/>
      <c r="D546" s="192" t="s">
        <v>72</v>
      </c>
      <c r="E546" s="204" t="s">
        <v>155</v>
      </c>
      <c r="F546" s="204" t="s">
        <v>875</v>
      </c>
      <c r="G546" s="191"/>
      <c r="H546" s="191"/>
      <c r="I546" s="194"/>
      <c r="J546" s="205">
        <f>BK546</f>
        <v>0</v>
      </c>
      <c r="K546" s="191"/>
      <c r="L546" s="196"/>
      <c r="M546" s="197"/>
      <c r="N546" s="198"/>
      <c r="O546" s="198"/>
      <c r="P546" s="199">
        <f>SUM(P547:P685)</f>
        <v>0</v>
      </c>
      <c r="Q546" s="198"/>
      <c r="R546" s="199">
        <f>SUM(R547:R685)</f>
        <v>85.548449699999992</v>
      </c>
      <c r="S546" s="198"/>
      <c r="T546" s="200">
        <f>SUM(T547:T685)</f>
        <v>0</v>
      </c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R546" s="201" t="s">
        <v>81</v>
      </c>
      <c r="AT546" s="202" t="s">
        <v>72</v>
      </c>
      <c r="AU546" s="202" t="s">
        <v>81</v>
      </c>
      <c r="AY546" s="201" t="s">
        <v>114</v>
      </c>
      <c r="BK546" s="203">
        <f>SUM(BK547:BK685)</f>
        <v>0</v>
      </c>
    </row>
    <row r="547" s="2" customFormat="1" ht="24.15" customHeight="1">
      <c r="A547" s="40"/>
      <c r="B547" s="41"/>
      <c r="C547" s="206" t="s">
        <v>876</v>
      </c>
      <c r="D547" s="206" t="s">
        <v>116</v>
      </c>
      <c r="E547" s="207" t="s">
        <v>693</v>
      </c>
      <c r="F547" s="208" t="s">
        <v>694</v>
      </c>
      <c r="G547" s="209" t="s">
        <v>237</v>
      </c>
      <c r="H547" s="210">
        <v>13.435000000000001</v>
      </c>
      <c r="I547" s="211"/>
      <c r="J547" s="212">
        <f>ROUND(I547*H547,2)</f>
        <v>0</v>
      </c>
      <c r="K547" s="208" t="s">
        <v>120</v>
      </c>
      <c r="L547" s="46"/>
      <c r="M547" s="213" t="s">
        <v>19</v>
      </c>
      <c r="N547" s="214" t="s">
        <v>44</v>
      </c>
      <c r="O547" s="86"/>
      <c r="P547" s="215">
        <f>O547*H547</f>
        <v>0</v>
      </c>
      <c r="Q547" s="215">
        <v>0</v>
      </c>
      <c r="R547" s="215">
        <f>Q547*H547</f>
        <v>0</v>
      </c>
      <c r="S547" s="215">
        <v>0</v>
      </c>
      <c r="T547" s="216">
        <f>S547*H547</f>
        <v>0</v>
      </c>
      <c r="U547" s="40"/>
      <c r="V547" s="40"/>
      <c r="W547" s="40"/>
      <c r="X547" s="40"/>
      <c r="Y547" s="40"/>
      <c r="Z547" s="40"/>
      <c r="AA547" s="40"/>
      <c r="AB547" s="40"/>
      <c r="AC547" s="40"/>
      <c r="AD547" s="40"/>
      <c r="AE547" s="40"/>
      <c r="AR547" s="217" t="s">
        <v>121</v>
      </c>
      <c r="AT547" s="217" t="s">
        <v>116</v>
      </c>
      <c r="AU547" s="217" t="s">
        <v>83</v>
      </c>
      <c r="AY547" s="19" t="s">
        <v>114</v>
      </c>
      <c r="BE547" s="218">
        <f>IF(N547="základní",J547,0)</f>
        <v>0</v>
      </c>
      <c r="BF547" s="218">
        <f>IF(N547="snížená",J547,0)</f>
        <v>0</v>
      </c>
      <c r="BG547" s="218">
        <f>IF(N547="zákl. přenesená",J547,0)</f>
        <v>0</v>
      </c>
      <c r="BH547" s="218">
        <f>IF(N547="sníž. přenesená",J547,0)</f>
        <v>0</v>
      </c>
      <c r="BI547" s="218">
        <f>IF(N547="nulová",J547,0)</f>
        <v>0</v>
      </c>
      <c r="BJ547" s="19" t="s">
        <v>81</v>
      </c>
      <c r="BK547" s="218">
        <f>ROUND(I547*H547,2)</f>
        <v>0</v>
      </c>
      <c r="BL547" s="19" t="s">
        <v>121</v>
      </c>
      <c r="BM547" s="217" t="s">
        <v>877</v>
      </c>
    </row>
    <row r="548" s="2" customFormat="1">
      <c r="A548" s="40"/>
      <c r="B548" s="41"/>
      <c r="C548" s="42"/>
      <c r="D548" s="219" t="s">
        <v>123</v>
      </c>
      <c r="E548" s="42"/>
      <c r="F548" s="220" t="s">
        <v>694</v>
      </c>
      <c r="G548" s="42"/>
      <c r="H548" s="42"/>
      <c r="I548" s="221"/>
      <c r="J548" s="42"/>
      <c r="K548" s="42"/>
      <c r="L548" s="46"/>
      <c r="M548" s="222"/>
      <c r="N548" s="223"/>
      <c r="O548" s="86"/>
      <c r="P548" s="86"/>
      <c r="Q548" s="86"/>
      <c r="R548" s="86"/>
      <c r="S548" s="86"/>
      <c r="T548" s="87"/>
      <c r="U548" s="40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T548" s="19" t="s">
        <v>123</v>
      </c>
      <c r="AU548" s="19" t="s">
        <v>83</v>
      </c>
    </row>
    <row r="549" s="2" customFormat="1">
      <c r="A549" s="40"/>
      <c r="B549" s="41"/>
      <c r="C549" s="42"/>
      <c r="D549" s="224" t="s">
        <v>124</v>
      </c>
      <c r="E549" s="42"/>
      <c r="F549" s="225" t="s">
        <v>696</v>
      </c>
      <c r="G549" s="42"/>
      <c r="H549" s="42"/>
      <c r="I549" s="221"/>
      <c r="J549" s="42"/>
      <c r="K549" s="42"/>
      <c r="L549" s="46"/>
      <c r="M549" s="222"/>
      <c r="N549" s="223"/>
      <c r="O549" s="86"/>
      <c r="P549" s="86"/>
      <c r="Q549" s="86"/>
      <c r="R549" s="86"/>
      <c r="S549" s="86"/>
      <c r="T549" s="87"/>
      <c r="U549" s="40"/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  <c r="AT549" s="19" t="s">
        <v>124</v>
      </c>
      <c r="AU549" s="19" t="s">
        <v>83</v>
      </c>
    </row>
    <row r="550" s="15" customFormat="1">
      <c r="A550" s="15"/>
      <c r="B550" s="259"/>
      <c r="C550" s="260"/>
      <c r="D550" s="219" t="s">
        <v>160</v>
      </c>
      <c r="E550" s="261" t="s">
        <v>19</v>
      </c>
      <c r="F550" s="262" t="s">
        <v>878</v>
      </c>
      <c r="G550" s="260"/>
      <c r="H550" s="261" t="s">
        <v>19</v>
      </c>
      <c r="I550" s="263"/>
      <c r="J550" s="260"/>
      <c r="K550" s="260"/>
      <c r="L550" s="264"/>
      <c r="M550" s="265"/>
      <c r="N550" s="266"/>
      <c r="O550" s="266"/>
      <c r="P550" s="266"/>
      <c r="Q550" s="266"/>
      <c r="R550" s="266"/>
      <c r="S550" s="266"/>
      <c r="T550" s="267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T550" s="268" t="s">
        <v>160</v>
      </c>
      <c r="AU550" s="268" t="s">
        <v>83</v>
      </c>
      <c r="AV550" s="15" t="s">
        <v>81</v>
      </c>
      <c r="AW550" s="15" t="s">
        <v>32</v>
      </c>
      <c r="AX550" s="15" t="s">
        <v>73</v>
      </c>
      <c r="AY550" s="268" t="s">
        <v>114</v>
      </c>
    </row>
    <row r="551" s="13" customFormat="1">
      <c r="A551" s="13"/>
      <c r="B551" s="226"/>
      <c r="C551" s="227"/>
      <c r="D551" s="219" t="s">
        <v>160</v>
      </c>
      <c r="E551" s="228" t="s">
        <v>19</v>
      </c>
      <c r="F551" s="229" t="s">
        <v>879</v>
      </c>
      <c r="G551" s="227"/>
      <c r="H551" s="230">
        <v>13.310000000000001</v>
      </c>
      <c r="I551" s="231"/>
      <c r="J551" s="227"/>
      <c r="K551" s="227"/>
      <c r="L551" s="232"/>
      <c r="M551" s="233"/>
      <c r="N551" s="234"/>
      <c r="O551" s="234"/>
      <c r="P551" s="234"/>
      <c r="Q551" s="234"/>
      <c r="R551" s="234"/>
      <c r="S551" s="234"/>
      <c r="T551" s="235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36" t="s">
        <v>160</v>
      </c>
      <c r="AU551" s="236" t="s">
        <v>83</v>
      </c>
      <c r="AV551" s="13" t="s">
        <v>83</v>
      </c>
      <c r="AW551" s="13" t="s">
        <v>32</v>
      </c>
      <c r="AX551" s="13" t="s">
        <v>73</v>
      </c>
      <c r="AY551" s="236" t="s">
        <v>114</v>
      </c>
    </row>
    <row r="552" s="15" customFormat="1">
      <c r="A552" s="15"/>
      <c r="B552" s="259"/>
      <c r="C552" s="260"/>
      <c r="D552" s="219" t="s">
        <v>160</v>
      </c>
      <c r="E552" s="261" t="s">
        <v>19</v>
      </c>
      <c r="F552" s="262" t="s">
        <v>880</v>
      </c>
      <c r="G552" s="260"/>
      <c r="H552" s="261" t="s">
        <v>19</v>
      </c>
      <c r="I552" s="263"/>
      <c r="J552" s="260"/>
      <c r="K552" s="260"/>
      <c r="L552" s="264"/>
      <c r="M552" s="265"/>
      <c r="N552" s="266"/>
      <c r="O552" s="266"/>
      <c r="P552" s="266"/>
      <c r="Q552" s="266"/>
      <c r="R552" s="266"/>
      <c r="S552" s="266"/>
      <c r="T552" s="267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T552" s="268" t="s">
        <v>160</v>
      </c>
      <c r="AU552" s="268" t="s">
        <v>83</v>
      </c>
      <c r="AV552" s="15" t="s">
        <v>81</v>
      </c>
      <c r="AW552" s="15" t="s">
        <v>32</v>
      </c>
      <c r="AX552" s="15" t="s">
        <v>73</v>
      </c>
      <c r="AY552" s="268" t="s">
        <v>114</v>
      </c>
    </row>
    <row r="553" s="13" customFormat="1">
      <c r="A553" s="13"/>
      <c r="B553" s="226"/>
      <c r="C553" s="227"/>
      <c r="D553" s="219" t="s">
        <v>160</v>
      </c>
      <c r="E553" s="228" t="s">
        <v>19</v>
      </c>
      <c r="F553" s="229" t="s">
        <v>881</v>
      </c>
      <c r="G553" s="227"/>
      <c r="H553" s="230">
        <v>0.125</v>
      </c>
      <c r="I553" s="231"/>
      <c r="J553" s="227"/>
      <c r="K553" s="227"/>
      <c r="L553" s="232"/>
      <c r="M553" s="233"/>
      <c r="N553" s="234"/>
      <c r="O553" s="234"/>
      <c r="P553" s="234"/>
      <c r="Q553" s="234"/>
      <c r="R553" s="234"/>
      <c r="S553" s="234"/>
      <c r="T553" s="235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36" t="s">
        <v>160</v>
      </c>
      <c r="AU553" s="236" t="s">
        <v>83</v>
      </c>
      <c r="AV553" s="13" t="s">
        <v>83</v>
      </c>
      <c r="AW553" s="13" t="s">
        <v>32</v>
      </c>
      <c r="AX553" s="13" t="s">
        <v>73</v>
      </c>
      <c r="AY553" s="236" t="s">
        <v>114</v>
      </c>
    </row>
    <row r="554" s="14" customFormat="1">
      <c r="A554" s="14"/>
      <c r="B554" s="237"/>
      <c r="C554" s="238"/>
      <c r="D554" s="219" t="s">
        <v>160</v>
      </c>
      <c r="E554" s="239" t="s">
        <v>19</v>
      </c>
      <c r="F554" s="240" t="s">
        <v>162</v>
      </c>
      <c r="G554" s="238"/>
      <c r="H554" s="241">
        <v>13.435000000000001</v>
      </c>
      <c r="I554" s="242"/>
      <c r="J554" s="238"/>
      <c r="K554" s="238"/>
      <c r="L554" s="243"/>
      <c r="M554" s="244"/>
      <c r="N554" s="245"/>
      <c r="O554" s="245"/>
      <c r="P554" s="245"/>
      <c r="Q554" s="245"/>
      <c r="R554" s="245"/>
      <c r="S554" s="245"/>
      <c r="T554" s="246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247" t="s">
        <v>160</v>
      </c>
      <c r="AU554" s="247" t="s">
        <v>83</v>
      </c>
      <c r="AV554" s="14" t="s">
        <v>121</v>
      </c>
      <c r="AW554" s="14" t="s">
        <v>32</v>
      </c>
      <c r="AX554" s="14" t="s">
        <v>81</v>
      </c>
      <c r="AY554" s="247" t="s">
        <v>114</v>
      </c>
    </row>
    <row r="555" s="2" customFormat="1" ht="62.7" customHeight="1">
      <c r="A555" s="40"/>
      <c r="B555" s="41"/>
      <c r="C555" s="206" t="s">
        <v>882</v>
      </c>
      <c r="D555" s="206" t="s">
        <v>116</v>
      </c>
      <c r="E555" s="207" t="s">
        <v>681</v>
      </c>
      <c r="F555" s="208" t="s">
        <v>682</v>
      </c>
      <c r="G555" s="209" t="s">
        <v>237</v>
      </c>
      <c r="H555" s="210">
        <v>13.715</v>
      </c>
      <c r="I555" s="211"/>
      <c r="J555" s="212">
        <f>ROUND(I555*H555,2)</f>
        <v>0</v>
      </c>
      <c r="K555" s="208" t="s">
        <v>120</v>
      </c>
      <c r="L555" s="46"/>
      <c r="M555" s="213" t="s">
        <v>19</v>
      </c>
      <c r="N555" s="214" t="s">
        <v>44</v>
      </c>
      <c r="O555" s="86"/>
      <c r="P555" s="215">
        <f>O555*H555</f>
        <v>0</v>
      </c>
      <c r="Q555" s="215">
        <v>0</v>
      </c>
      <c r="R555" s="215">
        <f>Q555*H555</f>
        <v>0</v>
      </c>
      <c r="S555" s="215">
        <v>0</v>
      </c>
      <c r="T555" s="216">
        <f>S555*H555</f>
        <v>0</v>
      </c>
      <c r="U555" s="40"/>
      <c r="V555" s="40"/>
      <c r="W555" s="40"/>
      <c r="X555" s="40"/>
      <c r="Y555" s="40"/>
      <c r="Z555" s="40"/>
      <c r="AA555" s="40"/>
      <c r="AB555" s="40"/>
      <c r="AC555" s="40"/>
      <c r="AD555" s="40"/>
      <c r="AE555" s="40"/>
      <c r="AR555" s="217" t="s">
        <v>121</v>
      </c>
      <c r="AT555" s="217" t="s">
        <v>116</v>
      </c>
      <c r="AU555" s="217" t="s">
        <v>83</v>
      </c>
      <c r="AY555" s="19" t="s">
        <v>114</v>
      </c>
      <c r="BE555" s="218">
        <f>IF(N555="základní",J555,0)</f>
        <v>0</v>
      </c>
      <c r="BF555" s="218">
        <f>IF(N555="snížená",J555,0)</f>
        <v>0</v>
      </c>
      <c r="BG555" s="218">
        <f>IF(N555="zákl. přenesená",J555,0)</f>
        <v>0</v>
      </c>
      <c r="BH555" s="218">
        <f>IF(N555="sníž. přenesená",J555,0)</f>
        <v>0</v>
      </c>
      <c r="BI555" s="218">
        <f>IF(N555="nulová",J555,0)</f>
        <v>0</v>
      </c>
      <c r="BJ555" s="19" t="s">
        <v>81</v>
      </c>
      <c r="BK555" s="218">
        <f>ROUND(I555*H555,2)</f>
        <v>0</v>
      </c>
      <c r="BL555" s="19" t="s">
        <v>121</v>
      </c>
      <c r="BM555" s="217" t="s">
        <v>883</v>
      </c>
    </row>
    <row r="556" s="2" customFormat="1">
      <c r="A556" s="40"/>
      <c r="B556" s="41"/>
      <c r="C556" s="42"/>
      <c r="D556" s="219" t="s">
        <v>123</v>
      </c>
      <c r="E556" s="42"/>
      <c r="F556" s="220" t="s">
        <v>682</v>
      </c>
      <c r="G556" s="42"/>
      <c r="H556" s="42"/>
      <c r="I556" s="221"/>
      <c r="J556" s="42"/>
      <c r="K556" s="42"/>
      <c r="L556" s="46"/>
      <c r="M556" s="222"/>
      <c r="N556" s="223"/>
      <c r="O556" s="86"/>
      <c r="P556" s="86"/>
      <c r="Q556" s="86"/>
      <c r="R556" s="86"/>
      <c r="S556" s="86"/>
      <c r="T556" s="87"/>
      <c r="U556" s="40"/>
      <c r="V556" s="40"/>
      <c r="W556" s="40"/>
      <c r="X556" s="40"/>
      <c r="Y556" s="40"/>
      <c r="Z556" s="40"/>
      <c r="AA556" s="40"/>
      <c r="AB556" s="40"/>
      <c r="AC556" s="40"/>
      <c r="AD556" s="40"/>
      <c r="AE556" s="40"/>
      <c r="AT556" s="19" t="s">
        <v>123</v>
      </c>
      <c r="AU556" s="19" t="s">
        <v>83</v>
      </c>
    </row>
    <row r="557" s="2" customFormat="1">
      <c r="A557" s="40"/>
      <c r="B557" s="41"/>
      <c r="C557" s="42"/>
      <c r="D557" s="224" t="s">
        <v>124</v>
      </c>
      <c r="E557" s="42"/>
      <c r="F557" s="225" t="s">
        <v>684</v>
      </c>
      <c r="G557" s="42"/>
      <c r="H557" s="42"/>
      <c r="I557" s="221"/>
      <c r="J557" s="42"/>
      <c r="K557" s="42"/>
      <c r="L557" s="46"/>
      <c r="M557" s="222"/>
      <c r="N557" s="223"/>
      <c r="O557" s="86"/>
      <c r="P557" s="86"/>
      <c r="Q557" s="86"/>
      <c r="R557" s="86"/>
      <c r="S557" s="86"/>
      <c r="T557" s="87"/>
      <c r="U557" s="40"/>
      <c r="V557" s="40"/>
      <c r="W557" s="40"/>
      <c r="X557" s="40"/>
      <c r="Y557" s="40"/>
      <c r="Z557" s="40"/>
      <c r="AA557" s="40"/>
      <c r="AB557" s="40"/>
      <c r="AC557" s="40"/>
      <c r="AD557" s="40"/>
      <c r="AE557" s="40"/>
      <c r="AT557" s="19" t="s">
        <v>124</v>
      </c>
      <c r="AU557" s="19" t="s">
        <v>83</v>
      </c>
    </row>
    <row r="558" s="15" customFormat="1">
      <c r="A558" s="15"/>
      <c r="B558" s="259"/>
      <c r="C558" s="260"/>
      <c r="D558" s="219" t="s">
        <v>160</v>
      </c>
      <c r="E558" s="261" t="s">
        <v>19</v>
      </c>
      <c r="F558" s="262" t="s">
        <v>736</v>
      </c>
      <c r="G558" s="260"/>
      <c r="H558" s="261" t="s">
        <v>19</v>
      </c>
      <c r="I558" s="263"/>
      <c r="J558" s="260"/>
      <c r="K558" s="260"/>
      <c r="L558" s="264"/>
      <c r="M558" s="265"/>
      <c r="N558" s="266"/>
      <c r="O558" s="266"/>
      <c r="P558" s="266"/>
      <c r="Q558" s="266"/>
      <c r="R558" s="266"/>
      <c r="S558" s="266"/>
      <c r="T558" s="267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T558" s="268" t="s">
        <v>160</v>
      </c>
      <c r="AU558" s="268" t="s">
        <v>83</v>
      </c>
      <c r="AV558" s="15" t="s">
        <v>81</v>
      </c>
      <c r="AW558" s="15" t="s">
        <v>32</v>
      </c>
      <c r="AX558" s="15" t="s">
        <v>73</v>
      </c>
      <c r="AY558" s="268" t="s">
        <v>114</v>
      </c>
    </row>
    <row r="559" s="13" customFormat="1">
      <c r="A559" s="13"/>
      <c r="B559" s="226"/>
      <c r="C559" s="227"/>
      <c r="D559" s="219" t="s">
        <v>160</v>
      </c>
      <c r="E559" s="228" t="s">
        <v>19</v>
      </c>
      <c r="F559" s="229" t="s">
        <v>884</v>
      </c>
      <c r="G559" s="227"/>
      <c r="H559" s="230">
        <v>13.435000000000001</v>
      </c>
      <c r="I559" s="231"/>
      <c r="J559" s="227"/>
      <c r="K559" s="227"/>
      <c r="L559" s="232"/>
      <c r="M559" s="233"/>
      <c r="N559" s="234"/>
      <c r="O559" s="234"/>
      <c r="P559" s="234"/>
      <c r="Q559" s="234"/>
      <c r="R559" s="234"/>
      <c r="S559" s="234"/>
      <c r="T559" s="235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236" t="s">
        <v>160</v>
      </c>
      <c r="AU559" s="236" t="s">
        <v>83</v>
      </c>
      <c r="AV559" s="13" t="s">
        <v>83</v>
      </c>
      <c r="AW559" s="13" t="s">
        <v>32</v>
      </c>
      <c r="AX559" s="13" t="s">
        <v>73</v>
      </c>
      <c r="AY559" s="236" t="s">
        <v>114</v>
      </c>
    </row>
    <row r="560" s="15" customFormat="1">
      <c r="A560" s="15"/>
      <c r="B560" s="259"/>
      <c r="C560" s="260"/>
      <c r="D560" s="219" t="s">
        <v>160</v>
      </c>
      <c r="E560" s="261" t="s">
        <v>19</v>
      </c>
      <c r="F560" s="262" t="s">
        <v>885</v>
      </c>
      <c r="G560" s="260"/>
      <c r="H560" s="261" t="s">
        <v>19</v>
      </c>
      <c r="I560" s="263"/>
      <c r="J560" s="260"/>
      <c r="K560" s="260"/>
      <c r="L560" s="264"/>
      <c r="M560" s="265"/>
      <c r="N560" s="266"/>
      <c r="O560" s="266"/>
      <c r="P560" s="266"/>
      <c r="Q560" s="266"/>
      <c r="R560" s="266"/>
      <c r="S560" s="266"/>
      <c r="T560" s="267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T560" s="268" t="s">
        <v>160</v>
      </c>
      <c r="AU560" s="268" t="s">
        <v>83</v>
      </c>
      <c r="AV560" s="15" t="s">
        <v>81</v>
      </c>
      <c r="AW560" s="15" t="s">
        <v>32</v>
      </c>
      <c r="AX560" s="15" t="s">
        <v>73</v>
      </c>
      <c r="AY560" s="268" t="s">
        <v>114</v>
      </c>
    </row>
    <row r="561" s="13" customFormat="1">
      <c r="A561" s="13"/>
      <c r="B561" s="226"/>
      <c r="C561" s="227"/>
      <c r="D561" s="219" t="s">
        <v>160</v>
      </c>
      <c r="E561" s="228" t="s">
        <v>19</v>
      </c>
      <c r="F561" s="229" t="s">
        <v>886</v>
      </c>
      <c r="G561" s="227"/>
      <c r="H561" s="230">
        <v>0.029999999999999999</v>
      </c>
      <c r="I561" s="231"/>
      <c r="J561" s="227"/>
      <c r="K561" s="227"/>
      <c r="L561" s="232"/>
      <c r="M561" s="233"/>
      <c r="N561" s="234"/>
      <c r="O561" s="234"/>
      <c r="P561" s="234"/>
      <c r="Q561" s="234"/>
      <c r="R561" s="234"/>
      <c r="S561" s="234"/>
      <c r="T561" s="235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36" t="s">
        <v>160</v>
      </c>
      <c r="AU561" s="236" t="s">
        <v>83</v>
      </c>
      <c r="AV561" s="13" t="s">
        <v>83</v>
      </c>
      <c r="AW561" s="13" t="s">
        <v>32</v>
      </c>
      <c r="AX561" s="13" t="s">
        <v>73</v>
      </c>
      <c r="AY561" s="236" t="s">
        <v>114</v>
      </c>
    </row>
    <row r="562" s="15" customFormat="1">
      <c r="A562" s="15"/>
      <c r="B562" s="259"/>
      <c r="C562" s="260"/>
      <c r="D562" s="219" t="s">
        <v>160</v>
      </c>
      <c r="E562" s="261" t="s">
        <v>19</v>
      </c>
      <c r="F562" s="262" t="s">
        <v>887</v>
      </c>
      <c r="G562" s="260"/>
      <c r="H562" s="261" t="s">
        <v>19</v>
      </c>
      <c r="I562" s="263"/>
      <c r="J562" s="260"/>
      <c r="K562" s="260"/>
      <c r="L562" s="264"/>
      <c r="M562" s="265"/>
      <c r="N562" s="266"/>
      <c r="O562" s="266"/>
      <c r="P562" s="266"/>
      <c r="Q562" s="266"/>
      <c r="R562" s="266"/>
      <c r="S562" s="266"/>
      <c r="T562" s="267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T562" s="268" t="s">
        <v>160</v>
      </c>
      <c r="AU562" s="268" t="s">
        <v>83</v>
      </c>
      <c r="AV562" s="15" t="s">
        <v>81</v>
      </c>
      <c r="AW562" s="15" t="s">
        <v>32</v>
      </c>
      <c r="AX562" s="15" t="s">
        <v>73</v>
      </c>
      <c r="AY562" s="268" t="s">
        <v>114</v>
      </c>
    </row>
    <row r="563" s="13" customFormat="1">
      <c r="A563" s="13"/>
      <c r="B563" s="226"/>
      <c r="C563" s="227"/>
      <c r="D563" s="219" t="s">
        <v>160</v>
      </c>
      <c r="E563" s="228" t="s">
        <v>19</v>
      </c>
      <c r="F563" s="229" t="s">
        <v>888</v>
      </c>
      <c r="G563" s="227"/>
      <c r="H563" s="230">
        <v>0.25</v>
      </c>
      <c r="I563" s="231"/>
      <c r="J563" s="227"/>
      <c r="K563" s="227"/>
      <c r="L563" s="232"/>
      <c r="M563" s="233"/>
      <c r="N563" s="234"/>
      <c r="O563" s="234"/>
      <c r="P563" s="234"/>
      <c r="Q563" s="234"/>
      <c r="R563" s="234"/>
      <c r="S563" s="234"/>
      <c r="T563" s="235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36" t="s">
        <v>160</v>
      </c>
      <c r="AU563" s="236" t="s">
        <v>83</v>
      </c>
      <c r="AV563" s="13" t="s">
        <v>83</v>
      </c>
      <c r="AW563" s="13" t="s">
        <v>32</v>
      </c>
      <c r="AX563" s="13" t="s">
        <v>73</v>
      </c>
      <c r="AY563" s="236" t="s">
        <v>114</v>
      </c>
    </row>
    <row r="564" s="14" customFormat="1">
      <c r="A564" s="14"/>
      <c r="B564" s="237"/>
      <c r="C564" s="238"/>
      <c r="D564" s="219" t="s">
        <v>160</v>
      </c>
      <c r="E564" s="239" t="s">
        <v>19</v>
      </c>
      <c r="F564" s="240" t="s">
        <v>162</v>
      </c>
      <c r="G564" s="238"/>
      <c r="H564" s="241">
        <v>13.715</v>
      </c>
      <c r="I564" s="242"/>
      <c r="J564" s="238"/>
      <c r="K564" s="238"/>
      <c r="L564" s="243"/>
      <c r="M564" s="244"/>
      <c r="N564" s="245"/>
      <c r="O564" s="245"/>
      <c r="P564" s="245"/>
      <c r="Q564" s="245"/>
      <c r="R564" s="245"/>
      <c r="S564" s="245"/>
      <c r="T564" s="246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T564" s="247" t="s">
        <v>160</v>
      </c>
      <c r="AU564" s="247" t="s">
        <v>83</v>
      </c>
      <c r="AV564" s="14" t="s">
        <v>121</v>
      </c>
      <c r="AW564" s="14" t="s">
        <v>32</v>
      </c>
      <c r="AX564" s="14" t="s">
        <v>81</v>
      </c>
      <c r="AY564" s="247" t="s">
        <v>114</v>
      </c>
    </row>
    <row r="565" s="2" customFormat="1" ht="66.75" customHeight="1">
      <c r="A565" s="40"/>
      <c r="B565" s="41"/>
      <c r="C565" s="206" t="s">
        <v>889</v>
      </c>
      <c r="D565" s="206" t="s">
        <v>116</v>
      </c>
      <c r="E565" s="207" t="s">
        <v>685</v>
      </c>
      <c r="F565" s="208" t="s">
        <v>686</v>
      </c>
      <c r="G565" s="209" t="s">
        <v>237</v>
      </c>
      <c r="H565" s="210">
        <v>137.15000000000001</v>
      </c>
      <c r="I565" s="211"/>
      <c r="J565" s="212">
        <f>ROUND(I565*H565,2)</f>
        <v>0</v>
      </c>
      <c r="K565" s="208" t="s">
        <v>120</v>
      </c>
      <c r="L565" s="46"/>
      <c r="M565" s="213" t="s">
        <v>19</v>
      </c>
      <c r="N565" s="214" t="s">
        <v>44</v>
      </c>
      <c r="O565" s="86"/>
      <c r="P565" s="215">
        <f>O565*H565</f>
        <v>0</v>
      </c>
      <c r="Q565" s="215">
        <v>0</v>
      </c>
      <c r="R565" s="215">
        <f>Q565*H565</f>
        <v>0</v>
      </c>
      <c r="S565" s="215">
        <v>0</v>
      </c>
      <c r="T565" s="216">
        <f>S565*H565</f>
        <v>0</v>
      </c>
      <c r="U565" s="40"/>
      <c r="V565" s="40"/>
      <c r="W565" s="40"/>
      <c r="X565" s="40"/>
      <c r="Y565" s="40"/>
      <c r="Z565" s="40"/>
      <c r="AA565" s="40"/>
      <c r="AB565" s="40"/>
      <c r="AC565" s="40"/>
      <c r="AD565" s="40"/>
      <c r="AE565" s="40"/>
      <c r="AR565" s="217" t="s">
        <v>121</v>
      </c>
      <c r="AT565" s="217" t="s">
        <v>116</v>
      </c>
      <c r="AU565" s="217" t="s">
        <v>83</v>
      </c>
      <c r="AY565" s="19" t="s">
        <v>114</v>
      </c>
      <c r="BE565" s="218">
        <f>IF(N565="základní",J565,0)</f>
        <v>0</v>
      </c>
      <c r="BF565" s="218">
        <f>IF(N565="snížená",J565,0)</f>
        <v>0</v>
      </c>
      <c r="BG565" s="218">
        <f>IF(N565="zákl. přenesená",J565,0)</f>
        <v>0</v>
      </c>
      <c r="BH565" s="218">
        <f>IF(N565="sníž. přenesená",J565,0)</f>
        <v>0</v>
      </c>
      <c r="BI565" s="218">
        <f>IF(N565="nulová",J565,0)</f>
        <v>0</v>
      </c>
      <c r="BJ565" s="19" t="s">
        <v>81</v>
      </c>
      <c r="BK565" s="218">
        <f>ROUND(I565*H565,2)</f>
        <v>0</v>
      </c>
      <c r="BL565" s="19" t="s">
        <v>121</v>
      </c>
      <c r="BM565" s="217" t="s">
        <v>890</v>
      </c>
    </row>
    <row r="566" s="2" customFormat="1">
      <c r="A566" s="40"/>
      <c r="B566" s="41"/>
      <c r="C566" s="42"/>
      <c r="D566" s="219" t="s">
        <v>123</v>
      </c>
      <c r="E566" s="42"/>
      <c r="F566" s="220" t="s">
        <v>688</v>
      </c>
      <c r="G566" s="42"/>
      <c r="H566" s="42"/>
      <c r="I566" s="221"/>
      <c r="J566" s="42"/>
      <c r="K566" s="42"/>
      <c r="L566" s="46"/>
      <c r="M566" s="222"/>
      <c r="N566" s="223"/>
      <c r="O566" s="86"/>
      <c r="P566" s="86"/>
      <c r="Q566" s="86"/>
      <c r="R566" s="86"/>
      <c r="S566" s="86"/>
      <c r="T566" s="87"/>
      <c r="U566" s="40"/>
      <c r="V566" s="40"/>
      <c r="W566" s="40"/>
      <c r="X566" s="40"/>
      <c r="Y566" s="40"/>
      <c r="Z566" s="40"/>
      <c r="AA566" s="40"/>
      <c r="AB566" s="40"/>
      <c r="AC566" s="40"/>
      <c r="AD566" s="40"/>
      <c r="AE566" s="40"/>
      <c r="AT566" s="19" t="s">
        <v>123</v>
      </c>
      <c r="AU566" s="19" t="s">
        <v>83</v>
      </c>
    </row>
    <row r="567" s="2" customFormat="1">
      <c r="A567" s="40"/>
      <c r="B567" s="41"/>
      <c r="C567" s="42"/>
      <c r="D567" s="224" t="s">
        <v>124</v>
      </c>
      <c r="E567" s="42"/>
      <c r="F567" s="225" t="s">
        <v>689</v>
      </c>
      <c r="G567" s="42"/>
      <c r="H567" s="42"/>
      <c r="I567" s="221"/>
      <c r="J567" s="42"/>
      <c r="K567" s="42"/>
      <c r="L567" s="46"/>
      <c r="M567" s="222"/>
      <c r="N567" s="223"/>
      <c r="O567" s="86"/>
      <c r="P567" s="86"/>
      <c r="Q567" s="86"/>
      <c r="R567" s="86"/>
      <c r="S567" s="86"/>
      <c r="T567" s="87"/>
      <c r="U567" s="40"/>
      <c r="V567" s="40"/>
      <c r="W567" s="40"/>
      <c r="X567" s="40"/>
      <c r="Y567" s="40"/>
      <c r="Z567" s="40"/>
      <c r="AA567" s="40"/>
      <c r="AB567" s="40"/>
      <c r="AC567" s="40"/>
      <c r="AD567" s="40"/>
      <c r="AE567" s="40"/>
      <c r="AT567" s="19" t="s">
        <v>124</v>
      </c>
      <c r="AU567" s="19" t="s">
        <v>83</v>
      </c>
    </row>
    <row r="568" s="2" customFormat="1" ht="44.25" customHeight="1">
      <c r="A568" s="40"/>
      <c r="B568" s="41"/>
      <c r="C568" s="206" t="s">
        <v>891</v>
      </c>
      <c r="D568" s="206" t="s">
        <v>116</v>
      </c>
      <c r="E568" s="207" t="s">
        <v>243</v>
      </c>
      <c r="F568" s="208" t="s">
        <v>244</v>
      </c>
      <c r="G568" s="209" t="s">
        <v>194</v>
      </c>
      <c r="H568" s="210">
        <v>21.495999999999999</v>
      </c>
      <c r="I568" s="211"/>
      <c r="J568" s="212">
        <f>ROUND(I568*H568,2)</f>
        <v>0</v>
      </c>
      <c r="K568" s="208" t="s">
        <v>120</v>
      </c>
      <c r="L568" s="46"/>
      <c r="M568" s="213" t="s">
        <v>19</v>
      </c>
      <c r="N568" s="214" t="s">
        <v>44</v>
      </c>
      <c r="O568" s="86"/>
      <c r="P568" s="215">
        <f>O568*H568</f>
        <v>0</v>
      </c>
      <c r="Q568" s="215">
        <v>0</v>
      </c>
      <c r="R568" s="215">
        <f>Q568*H568</f>
        <v>0</v>
      </c>
      <c r="S568" s="215">
        <v>0</v>
      </c>
      <c r="T568" s="216">
        <f>S568*H568</f>
        <v>0</v>
      </c>
      <c r="U568" s="40"/>
      <c r="V568" s="40"/>
      <c r="W568" s="40"/>
      <c r="X568" s="40"/>
      <c r="Y568" s="40"/>
      <c r="Z568" s="40"/>
      <c r="AA568" s="40"/>
      <c r="AB568" s="40"/>
      <c r="AC568" s="40"/>
      <c r="AD568" s="40"/>
      <c r="AE568" s="40"/>
      <c r="AR568" s="217" t="s">
        <v>121</v>
      </c>
      <c r="AT568" s="217" t="s">
        <v>116</v>
      </c>
      <c r="AU568" s="217" t="s">
        <v>83</v>
      </c>
      <c r="AY568" s="19" t="s">
        <v>114</v>
      </c>
      <c r="BE568" s="218">
        <f>IF(N568="základní",J568,0)</f>
        <v>0</v>
      </c>
      <c r="BF568" s="218">
        <f>IF(N568="snížená",J568,0)</f>
        <v>0</v>
      </c>
      <c r="BG568" s="218">
        <f>IF(N568="zákl. přenesená",J568,0)</f>
        <v>0</v>
      </c>
      <c r="BH568" s="218">
        <f>IF(N568="sníž. přenesená",J568,0)</f>
        <v>0</v>
      </c>
      <c r="BI568" s="218">
        <f>IF(N568="nulová",J568,0)</f>
        <v>0</v>
      </c>
      <c r="BJ568" s="19" t="s">
        <v>81</v>
      </c>
      <c r="BK568" s="218">
        <f>ROUND(I568*H568,2)</f>
        <v>0</v>
      </c>
      <c r="BL568" s="19" t="s">
        <v>121</v>
      </c>
      <c r="BM568" s="217" t="s">
        <v>892</v>
      </c>
    </row>
    <row r="569" s="2" customFormat="1">
      <c r="A569" s="40"/>
      <c r="B569" s="41"/>
      <c r="C569" s="42"/>
      <c r="D569" s="219" t="s">
        <v>123</v>
      </c>
      <c r="E569" s="42"/>
      <c r="F569" s="220" t="s">
        <v>244</v>
      </c>
      <c r="G569" s="42"/>
      <c r="H569" s="42"/>
      <c r="I569" s="221"/>
      <c r="J569" s="42"/>
      <c r="K569" s="42"/>
      <c r="L569" s="46"/>
      <c r="M569" s="222"/>
      <c r="N569" s="223"/>
      <c r="O569" s="86"/>
      <c r="P569" s="86"/>
      <c r="Q569" s="86"/>
      <c r="R569" s="86"/>
      <c r="S569" s="86"/>
      <c r="T569" s="87"/>
      <c r="U569" s="40"/>
      <c r="V569" s="40"/>
      <c r="W569" s="40"/>
      <c r="X569" s="40"/>
      <c r="Y569" s="40"/>
      <c r="Z569" s="40"/>
      <c r="AA569" s="40"/>
      <c r="AB569" s="40"/>
      <c r="AC569" s="40"/>
      <c r="AD569" s="40"/>
      <c r="AE569" s="40"/>
      <c r="AT569" s="19" t="s">
        <v>123</v>
      </c>
      <c r="AU569" s="19" t="s">
        <v>83</v>
      </c>
    </row>
    <row r="570" s="2" customFormat="1">
      <c r="A570" s="40"/>
      <c r="B570" s="41"/>
      <c r="C570" s="42"/>
      <c r="D570" s="224" t="s">
        <v>124</v>
      </c>
      <c r="E570" s="42"/>
      <c r="F570" s="225" t="s">
        <v>246</v>
      </c>
      <c r="G570" s="42"/>
      <c r="H570" s="42"/>
      <c r="I570" s="221"/>
      <c r="J570" s="42"/>
      <c r="K570" s="42"/>
      <c r="L570" s="46"/>
      <c r="M570" s="222"/>
      <c r="N570" s="223"/>
      <c r="O570" s="86"/>
      <c r="P570" s="86"/>
      <c r="Q570" s="86"/>
      <c r="R570" s="86"/>
      <c r="S570" s="86"/>
      <c r="T570" s="87"/>
      <c r="U570" s="40"/>
      <c r="V570" s="40"/>
      <c r="W570" s="40"/>
      <c r="X570" s="40"/>
      <c r="Y570" s="40"/>
      <c r="Z570" s="40"/>
      <c r="AA570" s="40"/>
      <c r="AB570" s="40"/>
      <c r="AC570" s="40"/>
      <c r="AD570" s="40"/>
      <c r="AE570" s="40"/>
      <c r="AT570" s="19" t="s">
        <v>124</v>
      </c>
      <c r="AU570" s="19" t="s">
        <v>83</v>
      </c>
    </row>
    <row r="571" s="13" customFormat="1">
      <c r="A571" s="13"/>
      <c r="B571" s="226"/>
      <c r="C571" s="227"/>
      <c r="D571" s="219" t="s">
        <v>160</v>
      </c>
      <c r="E571" s="228" t="s">
        <v>19</v>
      </c>
      <c r="F571" s="229" t="s">
        <v>893</v>
      </c>
      <c r="G571" s="227"/>
      <c r="H571" s="230">
        <v>21.495999999999999</v>
      </c>
      <c r="I571" s="231"/>
      <c r="J571" s="227"/>
      <c r="K571" s="227"/>
      <c r="L571" s="232"/>
      <c r="M571" s="233"/>
      <c r="N571" s="234"/>
      <c r="O571" s="234"/>
      <c r="P571" s="234"/>
      <c r="Q571" s="234"/>
      <c r="R571" s="234"/>
      <c r="S571" s="234"/>
      <c r="T571" s="235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236" t="s">
        <v>160</v>
      </c>
      <c r="AU571" s="236" t="s">
        <v>83</v>
      </c>
      <c r="AV571" s="13" t="s">
        <v>83</v>
      </c>
      <c r="AW571" s="13" t="s">
        <v>32</v>
      </c>
      <c r="AX571" s="13" t="s">
        <v>73</v>
      </c>
      <c r="AY571" s="236" t="s">
        <v>114</v>
      </c>
    </row>
    <row r="572" s="14" customFormat="1">
      <c r="A572" s="14"/>
      <c r="B572" s="237"/>
      <c r="C572" s="238"/>
      <c r="D572" s="219" t="s">
        <v>160</v>
      </c>
      <c r="E572" s="239" t="s">
        <v>19</v>
      </c>
      <c r="F572" s="240" t="s">
        <v>162</v>
      </c>
      <c r="G572" s="238"/>
      <c r="H572" s="241">
        <v>21.495999999999999</v>
      </c>
      <c r="I572" s="242"/>
      <c r="J572" s="238"/>
      <c r="K572" s="238"/>
      <c r="L572" s="243"/>
      <c r="M572" s="244"/>
      <c r="N572" s="245"/>
      <c r="O572" s="245"/>
      <c r="P572" s="245"/>
      <c r="Q572" s="245"/>
      <c r="R572" s="245"/>
      <c r="S572" s="245"/>
      <c r="T572" s="246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T572" s="247" t="s">
        <v>160</v>
      </c>
      <c r="AU572" s="247" t="s">
        <v>83</v>
      </c>
      <c r="AV572" s="14" t="s">
        <v>121</v>
      </c>
      <c r="AW572" s="14" t="s">
        <v>32</v>
      </c>
      <c r="AX572" s="14" t="s">
        <v>81</v>
      </c>
      <c r="AY572" s="247" t="s">
        <v>114</v>
      </c>
    </row>
    <row r="573" s="2" customFormat="1" ht="24.15" customHeight="1">
      <c r="A573" s="40"/>
      <c r="B573" s="41"/>
      <c r="C573" s="206" t="s">
        <v>894</v>
      </c>
      <c r="D573" s="206" t="s">
        <v>116</v>
      </c>
      <c r="E573" s="207" t="s">
        <v>895</v>
      </c>
      <c r="F573" s="208" t="s">
        <v>896</v>
      </c>
      <c r="G573" s="209" t="s">
        <v>237</v>
      </c>
      <c r="H573" s="210">
        <v>13.310000000000001</v>
      </c>
      <c r="I573" s="211"/>
      <c r="J573" s="212">
        <f>ROUND(I573*H573,2)</f>
        <v>0</v>
      </c>
      <c r="K573" s="208" t="s">
        <v>120</v>
      </c>
      <c r="L573" s="46"/>
      <c r="M573" s="213" t="s">
        <v>19</v>
      </c>
      <c r="N573" s="214" t="s">
        <v>44</v>
      </c>
      <c r="O573" s="86"/>
      <c r="P573" s="215">
        <f>O573*H573</f>
        <v>0</v>
      </c>
      <c r="Q573" s="215">
        <v>2.5018699999999998</v>
      </c>
      <c r="R573" s="215">
        <f>Q573*H573</f>
        <v>33.299889700000001</v>
      </c>
      <c r="S573" s="215">
        <v>0</v>
      </c>
      <c r="T573" s="216">
        <f>S573*H573</f>
        <v>0</v>
      </c>
      <c r="U573" s="40"/>
      <c r="V573" s="40"/>
      <c r="W573" s="40"/>
      <c r="X573" s="40"/>
      <c r="Y573" s="40"/>
      <c r="Z573" s="40"/>
      <c r="AA573" s="40"/>
      <c r="AB573" s="40"/>
      <c r="AC573" s="40"/>
      <c r="AD573" s="40"/>
      <c r="AE573" s="40"/>
      <c r="AR573" s="217" t="s">
        <v>121</v>
      </c>
      <c r="AT573" s="217" t="s">
        <v>116</v>
      </c>
      <c r="AU573" s="217" t="s">
        <v>83</v>
      </c>
      <c r="AY573" s="19" t="s">
        <v>114</v>
      </c>
      <c r="BE573" s="218">
        <f>IF(N573="základní",J573,0)</f>
        <v>0</v>
      </c>
      <c r="BF573" s="218">
        <f>IF(N573="snížená",J573,0)</f>
        <v>0</v>
      </c>
      <c r="BG573" s="218">
        <f>IF(N573="zákl. přenesená",J573,0)</f>
        <v>0</v>
      </c>
      <c r="BH573" s="218">
        <f>IF(N573="sníž. přenesená",J573,0)</f>
        <v>0</v>
      </c>
      <c r="BI573" s="218">
        <f>IF(N573="nulová",J573,0)</f>
        <v>0</v>
      </c>
      <c r="BJ573" s="19" t="s">
        <v>81</v>
      </c>
      <c r="BK573" s="218">
        <f>ROUND(I573*H573,2)</f>
        <v>0</v>
      </c>
      <c r="BL573" s="19" t="s">
        <v>121</v>
      </c>
      <c r="BM573" s="217" t="s">
        <v>897</v>
      </c>
    </row>
    <row r="574" s="2" customFormat="1">
      <c r="A574" s="40"/>
      <c r="B574" s="41"/>
      <c r="C574" s="42"/>
      <c r="D574" s="219" t="s">
        <v>123</v>
      </c>
      <c r="E574" s="42"/>
      <c r="F574" s="220" t="s">
        <v>896</v>
      </c>
      <c r="G574" s="42"/>
      <c r="H574" s="42"/>
      <c r="I574" s="221"/>
      <c r="J574" s="42"/>
      <c r="K574" s="42"/>
      <c r="L574" s="46"/>
      <c r="M574" s="222"/>
      <c r="N574" s="223"/>
      <c r="O574" s="86"/>
      <c r="P574" s="86"/>
      <c r="Q574" s="86"/>
      <c r="R574" s="86"/>
      <c r="S574" s="86"/>
      <c r="T574" s="87"/>
      <c r="U574" s="40"/>
      <c r="V574" s="40"/>
      <c r="W574" s="40"/>
      <c r="X574" s="40"/>
      <c r="Y574" s="40"/>
      <c r="Z574" s="40"/>
      <c r="AA574" s="40"/>
      <c r="AB574" s="40"/>
      <c r="AC574" s="40"/>
      <c r="AD574" s="40"/>
      <c r="AE574" s="40"/>
      <c r="AT574" s="19" t="s">
        <v>123</v>
      </c>
      <c r="AU574" s="19" t="s">
        <v>83</v>
      </c>
    </row>
    <row r="575" s="2" customFormat="1">
      <c r="A575" s="40"/>
      <c r="B575" s="41"/>
      <c r="C575" s="42"/>
      <c r="D575" s="224" t="s">
        <v>124</v>
      </c>
      <c r="E575" s="42"/>
      <c r="F575" s="225" t="s">
        <v>898</v>
      </c>
      <c r="G575" s="42"/>
      <c r="H575" s="42"/>
      <c r="I575" s="221"/>
      <c r="J575" s="42"/>
      <c r="K575" s="42"/>
      <c r="L575" s="46"/>
      <c r="M575" s="222"/>
      <c r="N575" s="223"/>
      <c r="O575" s="86"/>
      <c r="P575" s="86"/>
      <c r="Q575" s="86"/>
      <c r="R575" s="86"/>
      <c r="S575" s="86"/>
      <c r="T575" s="87"/>
      <c r="U575" s="40"/>
      <c r="V575" s="40"/>
      <c r="W575" s="40"/>
      <c r="X575" s="40"/>
      <c r="Y575" s="40"/>
      <c r="Z575" s="40"/>
      <c r="AA575" s="40"/>
      <c r="AB575" s="40"/>
      <c r="AC575" s="40"/>
      <c r="AD575" s="40"/>
      <c r="AE575" s="40"/>
      <c r="AT575" s="19" t="s">
        <v>124</v>
      </c>
      <c r="AU575" s="19" t="s">
        <v>83</v>
      </c>
    </row>
    <row r="576" s="15" customFormat="1">
      <c r="A576" s="15"/>
      <c r="B576" s="259"/>
      <c r="C576" s="260"/>
      <c r="D576" s="219" t="s">
        <v>160</v>
      </c>
      <c r="E576" s="261" t="s">
        <v>19</v>
      </c>
      <c r="F576" s="262" t="s">
        <v>899</v>
      </c>
      <c r="G576" s="260"/>
      <c r="H576" s="261" t="s">
        <v>19</v>
      </c>
      <c r="I576" s="263"/>
      <c r="J576" s="260"/>
      <c r="K576" s="260"/>
      <c r="L576" s="264"/>
      <c r="M576" s="265"/>
      <c r="N576" s="266"/>
      <c r="O576" s="266"/>
      <c r="P576" s="266"/>
      <c r="Q576" s="266"/>
      <c r="R576" s="266"/>
      <c r="S576" s="266"/>
      <c r="T576" s="267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T576" s="268" t="s">
        <v>160</v>
      </c>
      <c r="AU576" s="268" t="s">
        <v>83</v>
      </c>
      <c r="AV576" s="15" t="s">
        <v>81</v>
      </c>
      <c r="AW576" s="15" t="s">
        <v>32</v>
      </c>
      <c r="AX576" s="15" t="s">
        <v>73</v>
      </c>
      <c r="AY576" s="268" t="s">
        <v>114</v>
      </c>
    </row>
    <row r="577" s="13" customFormat="1">
      <c r="A577" s="13"/>
      <c r="B577" s="226"/>
      <c r="C577" s="227"/>
      <c r="D577" s="219" t="s">
        <v>160</v>
      </c>
      <c r="E577" s="228" t="s">
        <v>19</v>
      </c>
      <c r="F577" s="229" t="s">
        <v>900</v>
      </c>
      <c r="G577" s="227"/>
      <c r="H577" s="230">
        <v>2</v>
      </c>
      <c r="I577" s="231"/>
      <c r="J577" s="227"/>
      <c r="K577" s="227"/>
      <c r="L577" s="232"/>
      <c r="M577" s="233"/>
      <c r="N577" s="234"/>
      <c r="O577" s="234"/>
      <c r="P577" s="234"/>
      <c r="Q577" s="234"/>
      <c r="R577" s="234"/>
      <c r="S577" s="234"/>
      <c r="T577" s="235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236" t="s">
        <v>160</v>
      </c>
      <c r="AU577" s="236" t="s">
        <v>83</v>
      </c>
      <c r="AV577" s="13" t="s">
        <v>83</v>
      </c>
      <c r="AW577" s="13" t="s">
        <v>32</v>
      </c>
      <c r="AX577" s="13" t="s">
        <v>73</v>
      </c>
      <c r="AY577" s="236" t="s">
        <v>114</v>
      </c>
    </row>
    <row r="578" s="15" customFormat="1">
      <c r="A578" s="15"/>
      <c r="B578" s="259"/>
      <c r="C578" s="260"/>
      <c r="D578" s="219" t="s">
        <v>160</v>
      </c>
      <c r="E578" s="261" t="s">
        <v>19</v>
      </c>
      <c r="F578" s="262" t="s">
        <v>901</v>
      </c>
      <c r="G578" s="260"/>
      <c r="H578" s="261" t="s">
        <v>19</v>
      </c>
      <c r="I578" s="263"/>
      <c r="J578" s="260"/>
      <c r="K578" s="260"/>
      <c r="L578" s="264"/>
      <c r="M578" s="265"/>
      <c r="N578" s="266"/>
      <c r="O578" s="266"/>
      <c r="P578" s="266"/>
      <c r="Q578" s="266"/>
      <c r="R578" s="266"/>
      <c r="S578" s="266"/>
      <c r="T578" s="267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T578" s="268" t="s">
        <v>160</v>
      </c>
      <c r="AU578" s="268" t="s">
        <v>83</v>
      </c>
      <c r="AV578" s="15" t="s">
        <v>81</v>
      </c>
      <c r="AW578" s="15" t="s">
        <v>32</v>
      </c>
      <c r="AX578" s="15" t="s">
        <v>73</v>
      </c>
      <c r="AY578" s="268" t="s">
        <v>114</v>
      </c>
    </row>
    <row r="579" s="13" customFormat="1">
      <c r="A579" s="13"/>
      <c r="B579" s="226"/>
      <c r="C579" s="227"/>
      <c r="D579" s="219" t="s">
        <v>160</v>
      </c>
      <c r="E579" s="228" t="s">
        <v>19</v>
      </c>
      <c r="F579" s="229" t="s">
        <v>902</v>
      </c>
      <c r="G579" s="227"/>
      <c r="H579" s="230">
        <v>3</v>
      </c>
      <c r="I579" s="231"/>
      <c r="J579" s="227"/>
      <c r="K579" s="227"/>
      <c r="L579" s="232"/>
      <c r="M579" s="233"/>
      <c r="N579" s="234"/>
      <c r="O579" s="234"/>
      <c r="P579" s="234"/>
      <c r="Q579" s="234"/>
      <c r="R579" s="234"/>
      <c r="S579" s="234"/>
      <c r="T579" s="235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236" t="s">
        <v>160</v>
      </c>
      <c r="AU579" s="236" t="s">
        <v>83</v>
      </c>
      <c r="AV579" s="13" t="s">
        <v>83</v>
      </c>
      <c r="AW579" s="13" t="s">
        <v>32</v>
      </c>
      <c r="AX579" s="13" t="s">
        <v>73</v>
      </c>
      <c r="AY579" s="236" t="s">
        <v>114</v>
      </c>
    </row>
    <row r="580" s="15" customFormat="1">
      <c r="A580" s="15"/>
      <c r="B580" s="259"/>
      <c r="C580" s="260"/>
      <c r="D580" s="219" t="s">
        <v>160</v>
      </c>
      <c r="E580" s="261" t="s">
        <v>19</v>
      </c>
      <c r="F580" s="262" t="s">
        <v>903</v>
      </c>
      <c r="G580" s="260"/>
      <c r="H580" s="261" t="s">
        <v>19</v>
      </c>
      <c r="I580" s="263"/>
      <c r="J580" s="260"/>
      <c r="K580" s="260"/>
      <c r="L580" s="264"/>
      <c r="M580" s="265"/>
      <c r="N580" s="266"/>
      <c r="O580" s="266"/>
      <c r="P580" s="266"/>
      <c r="Q580" s="266"/>
      <c r="R580" s="266"/>
      <c r="S580" s="266"/>
      <c r="T580" s="267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T580" s="268" t="s">
        <v>160</v>
      </c>
      <c r="AU580" s="268" t="s">
        <v>83</v>
      </c>
      <c r="AV580" s="15" t="s">
        <v>81</v>
      </c>
      <c r="AW580" s="15" t="s">
        <v>32</v>
      </c>
      <c r="AX580" s="15" t="s">
        <v>73</v>
      </c>
      <c r="AY580" s="268" t="s">
        <v>114</v>
      </c>
    </row>
    <row r="581" s="13" customFormat="1">
      <c r="A581" s="13"/>
      <c r="B581" s="226"/>
      <c r="C581" s="227"/>
      <c r="D581" s="219" t="s">
        <v>160</v>
      </c>
      <c r="E581" s="228" t="s">
        <v>19</v>
      </c>
      <c r="F581" s="229" t="s">
        <v>904</v>
      </c>
      <c r="G581" s="227"/>
      <c r="H581" s="230">
        <v>2.5</v>
      </c>
      <c r="I581" s="231"/>
      <c r="J581" s="227"/>
      <c r="K581" s="227"/>
      <c r="L581" s="232"/>
      <c r="M581" s="233"/>
      <c r="N581" s="234"/>
      <c r="O581" s="234"/>
      <c r="P581" s="234"/>
      <c r="Q581" s="234"/>
      <c r="R581" s="234"/>
      <c r="S581" s="234"/>
      <c r="T581" s="235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T581" s="236" t="s">
        <v>160</v>
      </c>
      <c r="AU581" s="236" t="s">
        <v>83</v>
      </c>
      <c r="AV581" s="13" t="s">
        <v>83</v>
      </c>
      <c r="AW581" s="13" t="s">
        <v>32</v>
      </c>
      <c r="AX581" s="13" t="s">
        <v>73</v>
      </c>
      <c r="AY581" s="236" t="s">
        <v>114</v>
      </c>
    </row>
    <row r="582" s="15" customFormat="1">
      <c r="A582" s="15"/>
      <c r="B582" s="259"/>
      <c r="C582" s="260"/>
      <c r="D582" s="219" t="s">
        <v>160</v>
      </c>
      <c r="E582" s="261" t="s">
        <v>19</v>
      </c>
      <c r="F582" s="262" t="s">
        <v>905</v>
      </c>
      <c r="G582" s="260"/>
      <c r="H582" s="261" t="s">
        <v>19</v>
      </c>
      <c r="I582" s="263"/>
      <c r="J582" s="260"/>
      <c r="K582" s="260"/>
      <c r="L582" s="264"/>
      <c r="M582" s="265"/>
      <c r="N582" s="266"/>
      <c r="O582" s="266"/>
      <c r="P582" s="266"/>
      <c r="Q582" s="266"/>
      <c r="R582" s="266"/>
      <c r="S582" s="266"/>
      <c r="T582" s="267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T582" s="268" t="s">
        <v>160</v>
      </c>
      <c r="AU582" s="268" t="s">
        <v>83</v>
      </c>
      <c r="AV582" s="15" t="s">
        <v>81</v>
      </c>
      <c r="AW582" s="15" t="s">
        <v>32</v>
      </c>
      <c r="AX582" s="15" t="s">
        <v>73</v>
      </c>
      <c r="AY582" s="268" t="s">
        <v>114</v>
      </c>
    </row>
    <row r="583" s="13" customFormat="1">
      <c r="A583" s="13"/>
      <c r="B583" s="226"/>
      <c r="C583" s="227"/>
      <c r="D583" s="219" t="s">
        <v>160</v>
      </c>
      <c r="E583" s="228" t="s">
        <v>19</v>
      </c>
      <c r="F583" s="229" t="s">
        <v>906</v>
      </c>
      <c r="G583" s="227"/>
      <c r="H583" s="230">
        <v>1.25</v>
      </c>
      <c r="I583" s="231"/>
      <c r="J583" s="227"/>
      <c r="K583" s="227"/>
      <c r="L583" s="232"/>
      <c r="M583" s="233"/>
      <c r="N583" s="234"/>
      <c r="O583" s="234"/>
      <c r="P583" s="234"/>
      <c r="Q583" s="234"/>
      <c r="R583" s="234"/>
      <c r="S583" s="234"/>
      <c r="T583" s="235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36" t="s">
        <v>160</v>
      </c>
      <c r="AU583" s="236" t="s">
        <v>83</v>
      </c>
      <c r="AV583" s="13" t="s">
        <v>83</v>
      </c>
      <c r="AW583" s="13" t="s">
        <v>32</v>
      </c>
      <c r="AX583" s="13" t="s">
        <v>73</v>
      </c>
      <c r="AY583" s="236" t="s">
        <v>114</v>
      </c>
    </row>
    <row r="584" s="15" customFormat="1">
      <c r="A584" s="15"/>
      <c r="B584" s="259"/>
      <c r="C584" s="260"/>
      <c r="D584" s="219" t="s">
        <v>160</v>
      </c>
      <c r="E584" s="261" t="s">
        <v>19</v>
      </c>
      <c r="F584" s="262" t="s">
        <v>907</v>
      </c>
      <c r="G584" s="260"/>
      <c r="H584" s="261" t="s">
        <v>19</v>
      </c>
      <c r="I584" s="263"/>
      <c r="J584" s="260"/>
      <c r="K584" s="260"/>
      <c r="L584" s="264"/>
      <c r="M584" s="265"/>
      <c r="N584" s="266"/>
      <c r="O584" s="266"/>
      <c r="P584" s="266"/>
      <c r="Q584" s="266"/>
      <c r="R584" s="266"/>
      <c r="S584" s="266"/>
      <c r="T584" s="267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T584" s="268" t="s">
        <v>160</v>
      </c>
      <c r="AU584" s="268" t="s">
        <v>83</v>
      </c>
      <c r="AV584" s="15" t="s">
        <v>81</v>
      </c>
      <c r="AW584" s="15" t="s">
        <v>32</v>
      </c>
      <c r="AX584" s="15" t="s">
        <v>73</v>
      </c>
      <c r="AY584" s="268" t="s">
        <v>114</v>
      </c>
    </row>
    <row r="585" s="13" customFormat="1">
      <c r="A585" s="13"/>
      <c r="B585" s="226"/>
      <c r="C585" s="227"/>
      <c r="D585" s="219" t="s">
        <v>160</v>
      </c>
      <c r="E585" s="228" t="s">
        <v>19</v>
      </c>
      <c r="F585" s="229" t="s">
        <v>908</v>
      </c>
      <c r="G585" s="227"/>
      <c r="H585" s="230">
        <v>0.5</v>
      </c>
      <c r="I585" s="231"/>
      <c r="J585" s="227"/>
      <c r="K585" s="227"/>
      <c r="L585" s="232"/>
      <c r="M585" s="233"/>
      <c r="N585" s="234"/>
      <c r="O585" s="234"/>
      <c r="P585" s="234"/>
      <c r="Q585" s="234"/>
      <c r="R585" s="234"/>
      <c r="S585" s="234"/>
      <c r="T585" s="235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36" t="s">
        <v>160</v>
      </c>
      <c r="AU585" s="236" t="s">
        <v>83</v>
      </c>
      <c r="AV585" s="13" t="s">
        <v>83</v>
      </c>
      <c r="AW585" s="13" t="s">
        <v>32</v>
      </c>
      <c r="AX585" s="13" t="s">
        <v>73</v>
      </c>
      <c r="AY585" s="236" t="s">
        <v>114</v>
      </c>
    </row>
    <row r="586" s="15" customFormat="1">
      <c r="A586" s="15"/>
      <c r="B586" s="259"/>
      <c r="C586" s="260"/>
      <c r="D586" s="219" t="s">
        <v>160</v>
      </c>
      <c r="E586" s="261" t="s">
        <v>19</v>
      </c>
      <c r="F586" s="262" t="s">
        <v>909</v>
      </c>
      <c r="G586" s="260"/>
      <c r="H586" s="261" t="s">
        <v>19</v>
      </c>
      <c r="I586" s="263"/>
      <c r="J586" s="260"/>
      <c r="K586" s="260"/>
      <c r="L586" s="264"/>
      <c r="M586" s="265"/>
      <c r="N586" s="266"/>
      <c r="O586" s="266"/>
      <c r="P586" s="266"/>
      <c r="Q586" s="266"/>
      <c r="R586" s="266"/>
      <c r="S586" s="266"/>
      <c r="T586" s="267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T586" s="268" t="s">
        <v>160</v>
      </c>
      <c r="AU586" s="268" t="s">
        <v>83</v>
      </c>
      <c r="AV586" s="15" t="s">
        <v>81</v>
      </c>
      <c r="AW586" s="15" t="s">
        <v>32</v>
      </c>
      <c r="AX586" s="15" t="s">
        <v>73</v>
      </c>
      <c r="AY586" s="268" t="s">
        <v>114</v>
      </c>
    </row>
    <row r="587" s="13" customFormat="1">
      <c r="A587" s="13"/>
      <c r="B587" s="226"/>
      <c r="C587" s="227"/>
      <c r="D587" s="219" t="s">
        <v>160</v>
      </c>
      <c r="E587" s="228" t="s">
        <v>19</v>
      </c>
      <c r="F587" s="229" t="s">
        <v>910</v>
      </c>
      <c r="G587" s="227"/>
      <c r="H587" s="230">
        <v>1</v>
      </c>
      <c r="I587" s="231"/>
      <c r="J587" s="227"/>
      <c r="K587" s="227"/>
      <c r="L587" s="232"/>
      <c r="M587" s="233"/>
      <c r="N587" s="234"/>
      <c r="O587" s="234"/>
      <c r="P587" s="234"/>
      <c r="Q587" s="234"/>
      <c r="R587" s="234"/>
      <c r="S587" s="234"/>
      <c r="T587" s="235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36" t="s">
        <v>160</v>
      </c>
      <c r="AU587" s="236" t="s">
        <v>83</v>
      </c>
      <c r="AV587" s="13" t="s">
        <v>83</v>
      </c>
      <c r="AW587" s="13" t="s">
        <v>32</v>
      </c>
      <c r="AX587" s="13" t="s">
        <v>73</v>
      </c>
      <c r="AY587" s="236" t="s">
        <v>114</v>
      </c>
    </row>
    <row r="588" s="15" customFormat="1">
      <c r="A588" s="15"/>
      <c r="B588" s="259"/>
      <c r="C588" s="260"/>
      <c r="D588" s="219" t="s">
        <v>160</v>
      </c>
      <c r="E588" s="261" t="s">
        <v>19</v>
      </c>
      <c r="F588" s="262" t="s">
        <v>911</v>
      </c>
      <c r="G588" s="260"/>
      <c r="H588" s="261" t="s">
        <v>19</v>
      </c>
      <c r="I588" s="263"/>
      <c r="J588" s="260"/>
      <c r="K588" s="260"/>
      <c r="L588" s="264"/>
      <c r="M588" s="265"/>
      <c r="N588" s="266"/>
      <c r="O588" s="266"/>
      <c r="P588" s="266"/>
      <c r="Q588" s="266"/>
      <c r="R588" s="266"/>
      <c r="S588" s="266"/>
      <c r="T588" s="267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T588" s="268" t="s">
        <v>160</v>
      </c>
      <c r="AU588" s="268" t="s">
        <v>83</v>
      </c>
      <c r="AV588" s="15" t="s">
        <v>81</v>
      </c>
      <c r="AW588" s="15" t="s">
        <v>32</v>
      </c>
      <c r="AX588" s="15" t="s">
        <v>73</v>
      </c>
      <c r="AY588" s="268" t="s">
        <v>114</v>
      </c>
    </row>
    <row r="589" s="13" customFormat="1">
      <c r="A589" s="13"/>
      <c r="B589" s="226"/>
      <c r="C589" s="227"/>
      <c r="D589" s="219" t="s">
        <v>160</v>
      </c>
      <c r="E589" s="228" t="s">
        <v>19</v>
      </c>
      <c r="F589" s="229" t="s">
        <v>912</v>
      </c>
      <c r="G589" s="227"/>
      <c r="H589" s="230">
        <v>0.375</v>
      </c>
      <c r="I589" s="231"/>
      <c r="J589" s="227"/>
      <c r="K589" s="227"/>
      <c r="L589" s="232"/>
      <c r="M589" s="233"/>
      <c r="N589" s="234"/>
      <c r="O589" s="234"/>
      <c r="P589" s="234"/>
      <c r="Q589" s="234"/>
      <c r="R589" s="234"/>
      <c r="S589" s="234"/>
      <c r="T589" s="235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36" t="s">
        <v>160</v>
      </c>
      <c r="AU589" s="236" t="s">
        <v>83</v>
      </c>
      <c r="AV589" s="13" t="s">
        <v>83</v>
      </c>
      <c r="AW589" s="13" t="s">
        <v>32</v>
      </c>
      <c r="AX589" s="13" t="s">
        <v>73</v>
      </c>
      <c r="AY589" s="236" t="s">
        <v>114</v>
      </c>
    </row>
    <row r="590" s="15" customFormat="1">
      <c r="A590" s="15"/>
      <c r="B590" s="259"/>
      <c r="C590" s="260"/>
      <c r="D590" s="219" t="s">
        <v>160</v>
      </c>
      <c r="E590" s="261" t="s">
        <v>19</v>
      </c>
      <c r="F590" s="262" t="s">
        <v>913</v>
      </c>
      <c r="G590" s="260"/>
      <c r="H590" s="261" t="s">
        <v>19</v>
      </c>
      <c r="I590" s="263"/>
      <c r="J590" s="260"/>
      <c r="K590" s="260"/>
      <c r="L590" s="264"/>
      <c r="M590" s="265"/>
      <c r="N590" s="266"/>
      <c r="O590" s="266"/>
      <c r="P590" s="266"/>
      <c r="Q590" s="266"/>
      <c r="R590" s="266"/>
      <c r="S590" s="266"/>
      <c r="T590" s="267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T590" s="268" t="s">
        <v>160</v>
      </c>
      <c r="AU590" s="268" t="s">
        <v>83</v>
      </c>
      <c r="AV590" s="15" t="s">
        <v>81</v>
      </c>
      <c r="AW590" s="15" t="s">
        <v>32</v>
      </c>
      <c r="AX590" s="15" t="s">
        <v>73</v>
      </c>
      <c r="AY590" s="268" t="s">
        <v>114</v>
      </c>
    </row>
    <row r="591" s="13" customFormat="1">
      <c r="A591" s="13"/>
      <c r="B591" s="226"/>
      <c r="C591" s="227"/>
      <c r="D591" s="219" t="s">
        <v>160</v>
      </c>
      <c r="E591" s="228" t="s">
        <v>19</v>
      </c>
      <c r="F591" s="229" t="s">
        <v>914</v>
      </c>
      <c r="G591" s="227"/>
      <c r="H591" s="230">
        <v>1.5</v>
      </c>
      <c r="I591" s="231"/>
      <c r="J591" s="227"/>
      <c r="K591" s="227"/>
      <c r="L591" s="232"/>
      <c r="M591" s="233"/>
      <c r="N591" s="234"/>
      <c r="O591" s="234"/>
      <c r="P591" s="234"/>
      <c r="Q591" s="234"/>
      <c r="R591" s="234"/>
      <c r="S591" s="234"/>
      <c r="T591" s="235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36" t="s">
        <v>160</v>
      </c>
      <c r="AU591" s="236" t="s">
        <v>83</v>
      </c>
      <c r="AV591" s="13" t="s">
        <v>83</v>
      </c>
      <c r="AW591" s="13" t="s">
        <v>32</v>
      </c>
      <c r="AX591" s="13" t="s">
        <v>73</v>
      </c>
      <c r="AY591" s="236" t="s">
        <v>114</v>
      </c>
    </row>
    <row r="592" s="15" customFormat="1">
      <c r="A592" s="15"/>
      <c r="B592" s="259"/>
      <c r="C592" s="260"/>
      <c r="D592" s="219" t="s">
        <v>160</v>
      </c>
      <c r="E592" s="261" t="s">
        <v>19</v>
      </c>
      <c r="F592" s="262" t="s">
        <v>915</v>
      </c>
      <c r="G592" s="260"/>
      <c r="H592" s="261" t="s">
        <v>19</v>
      </c>
      <c r="I592" s="263"/>
      <c r="J592" s="260"/>
      <c r="K592" s="260"/>
      <c r="L592" s="264"/>
      <c r="M592" s="265"/>
      <c r="N592" s="266"/>
      <c r="O592" s="266"/>
      <c r="P592" s="266"/>
      <c r="Q592" s="266"/>
      <c r="R592" s="266"/>
      <c r="S592" s="266"/>
      <c r="T592" s="267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T592" s="268" t="s">
        <v>160</v>
      </c>
      <c r="AU592" s="268" t="s">
        <v>83</v>
      </c>
      <c r="AV592" s="15" t="s">
        <v>81</v>
      </c>
      <c r="AW592" s="15" t="s">
        <v>32</v>
      </c>
      <c r="AX592" s="15" t="s">
        <v>73</v>
      </c>
      <c r="AY592" s="268" t="s">
        <v>114</v>
      </c>
    </row>
    <row r="593" s="13" customFormat="1">
      <c r="A593" s="13"/>
      <c r="B593" s="226"/>
      <c r="C593" s="227"/>
      <c r="D593" s="219" t="s">
        <v>160</v>
      </c>
      <c r="E593" s="228" t="s">
        <v>19</v>
      </c>
      <c r="F593" s="229" t="s">
        <v>916</v>
      </c>
      <c r="G593" s="227"/>
      <c r="H593" s="230">
        <v>0.5</v>
      </c>
      <c r="I593" s="231"/>
      <c r="J593" s="227"/>
      <c r="K593" s="227"/>
      <c r="L593" s="232"/>
      <c r="M593" s="233"/>
      <c r="N593" s="234"/>
      <c r="O593" s="234"/>
      <c r="P593" s="234"/>
      <c r="Q593" s="234"/>
      <c r="R593" s="234"/>
      <c r="S593" s="234"/>
      <c r="T593" s="235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236" t="s">
        <v>160</v>
      </c>
      <c r="AU593" s="236" t="s">
        <v>83</v>
      </c>
      <c r="AV593" s="13" t="s">
        <v>83</v>
      </c>
      <c r="AW593" s="13" t="s">
        <v>32</v>
      </c>
      <c r="AX593" s="13" t="s">
        <v>73</v>
      </c>
      <c r="AY593" s="236" t="s">
        <v>114</v>
      </c>
    </row>
    <row r="594" s="15" customFormat="1">
      <c r="A594" s="15"/>
      <c r="B594" s="259"/>
      <c r="C594" s="260"/>
      <c r="D594" s="219" t="s">
        <v>160</v>
      </c>
      <c r="E594" s="261" t="s">
        <v>19</v>
      </c>
      <c r="F594" s="262" t="s">
        <v>917</v>
      </c>
      <c r="G594" s="260"/>
      <c r="H594" s="261" t="s">
        <v>19</v>
      </c>
      <c r="I594" s="263"/>
      <c r="J594" s="260"/>
      <c r="K594" s="260"/>
      <c r="L594" s="264"/>
      <c r="M594" s="265"/>
      <c r="N594" s="266"/>
      <c r="O594" s="266"/>
      <c r="P594" s="266"/>
      <c r="Q594" s="266"/>
      <c r="R594" s="266"/>
      <c r="S594" s="266"/>
      <c r="T594" s="267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T594" s="268" t="s">
        <v>160</v>
      </c>
      <c r="AU594" s="268" t="s">
        <v>83</v>
      </c>
      <c r="AV594" s="15" t="s">
        <v>81</v>
      </c>
      <c r="AW594" s="15" t="s">
        <v>32</v>
      </c>
      <c r="AX594" s="15" t="s">
        <v>73</v>
      </c>
      <c r="AY594" s="268" t="s">
        <v>114</v>
      </c>
    </row>
    <row r="595" s="13" customFormat="1">
      <c r="A595" s="13"/>
      <c r="B595" s="226"/>
      <c r="C595" s="227"/>
      <c r="D595" s="219" t="s">
        <v>160</v>
      </c>
      <c r="E595" s="228" t="s">
        <v>19</v>
      </c>
      <c r="F595" s="229" t="s">
        <v>918</v>
      </c>
      <c r="G595" s="227"/>
      <c r="H595" s="230">
        <v>0.56000000000000005</v>
      </c>
      <c r="I595" s="231"/>
      <c r="J595" s="227"/>
      <c r="K595" s="227"/>
      <c r="L595" s="232"/>
      <c r="M595" s="233"/>
      <c r="N595" s="234"/>
      <c r="O595" s="234"/>
      <c r="P595" s="234"/>
      <c r="Q595" s="234"/>
      <c r="R595" s="234"/>
      <c r="S595" s="234"/>
      <c r="T595" s="235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236" t="s">
        <v>160</v>
      </c>
      <c r="AU595" s="236" t="s">
        <v>83</v>
      </c>
      <c r="AV595" s="13" t="s">
        <v>83</v>
      </c>
      <c r="AW595" s="13" t="s">
        <v>32</v>
      </c>
      <c r="AX595" s="13" t="s">
        <v>73</v>
      </c>
      <c r="AY595" s="236" t="s">
        <v>114</v>
      </c>
    </row>
    <row r="596" s="15" customFormat="1">
      <c r="A596" s="15"/>
      <c r="B596" s="259"/>
      <c r="C596" s="260"/>
      <c r="D596" s="219" t="s">
        <v>160</v>
      </c>
      <c r="E596" s="261" t="s">
        <v>19</v>
      </c>
      <c r="F596" s="262" t="s">
        <v>919</v>
      </c>
      <c r="G596" s="260"/>
      <c r="H596" s="261" t="s">
        <v>19</v>
      </c>
      <c r="I596" s="263"/>
      <c r="J596" s="260"/>
      <c r="K596" s="260"/>
      <c r="L596" s="264"/>
      <c r="M596" s="265"/>
      <c r="N596" s="266"/>
      <c r="O596" s="266"/>
      <c r="P596" s="266"/>
      <c r="Q596" s="266"/>
      <c r="R596" s="266"/>
      <c r="S596" s="266"/>
      <c r="T596" s="267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T596" s="268" t="s">
        <v>160</v>
      </c>
      <c r="AU596" s="268" t="s">
        <v>83</v>
      </c>
      <c r="AV596" s="15" t="s">
        <v>81</v>
      </c>
      <c r="AW596" s="15" t="s">
        <v>32</v>
      </c>
      <c r="AX596" s="15" t="s">
        <v>73</v>
      </c>
      <c r="AY596" s="268" t="s">
        <v>114</v>
      </c>
    </row>
    <row r="597" s="13" customFormat="1">
      <c r="A597" s="13"/>
      <c r="B597" s="226"/>
      <c r="C597" s="227"/>
      <c r="D597" s="219" t="s">
        <v>160</v>
      </c>
      <c r="E597" s="228" t="s">
        <v>19</v>
      </c>
      <c r="F597" s="229" t="s">
        <v>920</v>
      </c>
      <c r="G597" s="227"/>
      <c r="H597" s="230">
        <v>0.125</v>
      </c>
      <c r="I597" s="231"/>
      <c r="J597" s="227"/>
      <c r="K597" s="227"/>
      <c r="L597" s="232"/>
      <c r="M597" s="233"/>
      <c r="N597" s="234"/>
      <c r="O597" s="234"/>
      <c r="P597" s="234"/>
      <c r="Q597" s="234"/>
      <c r="R597" s="234"/>
      <c r="S597" s="234"/>
      <c r="T597" s="235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36" t="s">
        <v>160</v>
      </c>
      <c r="AU597" s="236" t="s">
        <v>83</v>
      </c>
      <c r="AV597" s="13" t="s">
        <v>83</v>
      </c>
      <c r="AW597" s="13" t="s">
        <v>32</v>
      </c>
      <c r="AX597" s="13" t="s">
        <v>73</v>
      </c>
      <c r="AY597" s="236" t="s">
        <v>114</v>
      </c>
    </row>
    <row r="598" s="14" customFormat="1">
      <c r="A598" s="14"/>
      <c r="B598" s="237"/>
      <c r="C598" s="238"/>
      <c r="D598" s="219" t="s">
        <v>160</v>
      </c>
      <c r="E598" s="239" t="s">
        <v>19</v>
      </c>
      <c r="F598" s="240" t="s">
        <v>162</v>
      </c>
      <c r="G598" s="238"/>
      <c r="H598" s="241">
        <v>13.310000000000001</v>
      </c>
      <c r="I598" s="242"/>
      <c r="J598" s="238"/>
      <c r="K598" s="238"/>
      <c r="L598" s="243"/>
      <c r="M598" s="244"/>
      <c r="N598" s="245"/>
      <c r="O598" s="245"/>
      <c r="P598" s="245"/>
      <c r="Q598" s="245"/>
      <c r="R598" s="245"/>
      <c r="S598" s="245"/>
      <c r="T598" s="246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T598" s="247" t="s">
        <v>160</v>
      </c>
      <c r="AU598" s="247" t="s">
        <v>83</v>
      </c>
      <c r="AV598" s="14" t="s">
        <v>121</v>
      </c>
      <c r="AW598" s="14" t="s">
        <v>32</v>
      </c>
      <c r="AX598" s="14" t="s">
        <v>81</v>
      </c>
      <c r="AY598" s="247" t="s">
        <v>114</v>
      </c>
    </row>
    <row r="599" s="2" customFormat="1" ht="24.15" customHeight="1">
      <c r="A599" s="40"/>
      <c r="B599" s="41"/>
      <c r="C599" s="248" t="s">
        <v>921</v>
      </c>
      <c r="D599" s="248" t="s">
        <v>191</v>
      </c>
      <c r="E599" s="249" t="s">
        <v>922</v>
      </c>
      <c r="F599" s="250" t="s">
        <v>923</v>
      </c>
      <c r="G599" s="251" t="s">
        <v>237</v>
      </c>
      <c r="H599" s="252">
        <v>13.310000000000001</v>
      </c>
      <c r="I599" s="253"/>
      <c r="J599" s="254">
        <f>ROUND(I599*H599,2)</f>
        <v>0</v>
      </c>
      <c r="K599" s="250" t="s">
        <v>120</v>
      </c>
      <c r="L599" s="255"/>
      <c r="M599" s="256" t="s">
        <v>19</v>
      </c>
      <c r="N599" s="257" t="s">
        <v>44</v>
      </c>
      <c r="O599" s="86"/>
      <c r="P599" s="215">
        <f>O599*H599</f>
        <v>0</v>
      </c>
      <c r="Q599" s="215">
        <v>2.4289999999999998</v>
      </c>
      <c r="R599" s="215">
        <f>Q599*H599</f>
        <v>32.329990000000002</v>
      </c>
      <c r="S599" s="215">
        <v>0</v>
      </c>
      <c r="T599" s="216">
        <f>S599*H599</f>
        <v>0</v>
      </c>
      <c r="U599" s="40"/>
      <c r="V599" s="40"/>
      <c r="W599" s="40"/>
      <c r="X599" s="40"/>
      <c r="Y599" s="40"/>
      <c r="Z599" s="40"/>
      <c r="AA599" s="40"/>
      <c r="AB599" s="40"/>
      <c r="AC599" s="40"/>
      <c r="AD599" s="40"/>
      <c r="AE599" s="40"/>
      <c r="AR599" s="217" t="s">
        <v>155</v>
      </c>
      <c r="AT599" s="217" t="s">
        <v>191</v>
      </c>
      <c r="AU599" s="217" t="s">
        <v>83</v>
      </c>
      <c r="AY599" s="19" t="s">
        <v>114</v>
      </c>
      <c r="BE599" s="218">
        <f>IF(N599="základní",J599,0)</f>
        <v>0</v>
      </c>
      <c r="BF599" s="218">
        <f>IF(N599="snížená",J599,0)</f>
        <v>0</v>
      </c>
      <c r="BG599" s="218">
        <f>IF(N599="zákl. přenesená",J599,0)</f>
        <v>0</v>
      </c>
      <c r="BH599" s="218">
        <f>IF(N599="sníž. přenesená",J599,0)</f>
        <v>0</v>
      </c>
      <c r="BI599" s="218">
        <f>IF(N599="nulová",J599,0)</f>
        <v>0</v>
      </c>
      <c r="BJ599" s="19" t="s">
        <v>81</v>
      </c>
      <c r="BK599" s="218">
        <f>ROUND(I599*H599,2)</f>
        <v>0</v>
      </c>
      <c r="BL599" s="19" t="s">
        <v>121</v>
      </c>
      <c r="BM599" s="217" t="s">
        <v>924</v>
      </c>
    </row>
    <row r="600" s="2" customFormat="1">
      <c r="A600" s="40"/>
      <c r="B600" s="41"/>
      <c r="C600" s="42"/>
      <c r="D600" s="219" t="s">
        <v>123</v>
      </c>
      <c r="E600" s="42"/>
      <c r="F600" s="220" t="s">
        <v>923</v>
      </c>
      <c r="G600" s="42"/>
      <c r="H600" s="42"/>
      <c r="I600" s="221"/>
      <c r="J600" s="42"/>
      <c r="K600" s="42"/>
      <c r="L600" s="46"/>
      <c r="M600" s="222"/>
      <c r="N600" s="223"/>
      <c r="O600" s="86"/>
      <c r="P600" s="86"/>
      <c r="Q600" s="86"/>
      <c r="R600" s="86"/>
      <c r="S600" s="86"/>
      <c r="T600" s="87"/>
      <c r="U600" s="40"/>
      <c r="V600" s="40"/>
      <c r="W600" s="40"/>
      <c r="X600" s="40"/>
      <c r="Y600" s="40"/>
      <c r="Z600" s="40"/>
      <c r="AA600" s="40"/>
      <c r="AB600" s="40"/>
      <c r="AC600" s="40"/>
      <c r="AD600" s="40"/>
      <c r="AE600" s="40"/>
      <c r="AT600" s="19" t="s">
        <v>123</v>
      </c>
      <c r="AU600" s="19" t="s">
        <v>83</v>
      </c>
    </row>
    <row r="601" s="2" customFormat="1" ht="24.15" customHeight="1">
      <c r="A601" s="40"/>
      <c r="B601" s="41"/>
      <c r="C601" s="206" t="s">
        <v>925</v>
      </c>
      <c r="D601" s="206" t="s">
        <v>116</v>
      </c>
      <c r="E601" s="207" t="s">
        <v>926</v>
      </c>
      <c r="F601" s="208" t="s">
        <v>927</v>
      </c>
      <c r="G601" s="209" t="s">
        <v>133</v>
      </c>
      <c r="H601" s="210">
        <v>4</v>
      </c>
      <c r="I601" s="211"/>
      <c r="J601" s="212">
        <f>ROUND(I601*H601,2)</f>
        <v>0</v>
      </c>
      <c r="K601" s="208" t="s">
        <v>120</v>
      </c>
      <c r="L601" s="46"/>
      <c r="M601" s="213" t="s">
        <v>19</v>
      </c>
      <c r="N601" s="214" t="s">
        <v>44</v>
      </c>
      <c r="O601" s="86"/>
      <c r="P601" s="215">
        <f>O601*H601</f>
        <v>0</v>
      </c>
      <c r="Q601" s="215">
        <v>0.00051999999999999995</v>
      </c>
      <c r="R601" s="215">
        <f>Q601*H601</f>
        <v>0.0020799999999999998</v>
      </c>
      <c r="S601" s="215">
        <v>0</v>
      </c>
      <c r="T601" s="216">
        <f>S601*H601</f>
        <v>0</v>
      </c>
      <c r="U601" s="40"/>
      <c r="V601" s="40"/>
      <c r="W601" s="40"/>
      <c r="X601" s="40"/>
      <c r="Y601" s="40"/>
      <c r="Z601" s="40"/>
      <c r="AA601" s="40"/>
      <c r="AB601" s="40"/>
      <c r="AC601" s="40"/>
      <c r="AD601" s="40"/>
      <c r="AE601" s="40"/>
      <c r="AR601" s="217" t="s">
        <v>121</v>
      </c>
      <c r="AT601" s="217" t="s">
        <v>116</v>
      </c>
      <c r="AU601" s="217" t="s">
        <v>83</v>
      </c>
      <c r="AY601" s="19" t="s">
        <v>114</v>
      </c>
      <c r="BE601" s="218">
        <f>IF(N601="základní",J601,0)</f>
        <v>0</v>
      </c>
      <c r="BF601" s="218">
        <f>IF(N601="snížená",J601,0)</f>
        <v>0</v>
      </c>
      <c r="BG601" s="218">
        <f>IF(N601="zákl. přenesená",J601,0)</f>
        <v>0</v>
      </c>
      <c r="BH601" s="218">
        <f>IF(N601="sníž. přenesená",J601,0)</f>
        <v>0</v>
      </c>
      <c r="BI601" s="218">
        <f>IF(N601="nulová",J601,0)</f>
        <v>0</v>
      </c>
      <c r="BJ601" s="19" t="s">
        <v>81</v>
      </c>
      <c r="BK601" s="218">
        <f>ROUND(I601*H601,2)</f>
        <v>0</v>
      </c>
      <c r="BL601" s="19" t="s">
        <v>121</v>
      </c>
      <c r="BM601" s="217" t="s">
        <v>928</v>
      </c>
    </row>
    <row r="602" s="2" customFormat="1">
      <c r="A602" s="40"/>
      <c r="B602" s="41"/>
      <c r="C602" s="42"/>
      <c r="D602" s="219" t="s">
        <v>123</v>
      </c>
      <c r="E602" s="42"/>
      <c r="F602" s="220" t="s">
        <v>927</v>
      </c>
      <c r="G602" s="42"/>
      <c r="H602" s="42"/>
      <c r="I602" s="221"/>
      <c r="J602" s="42"/>
      <c r="K602" s="42"/>
      <c r="L602" s="46"/>
      <c r="M602" s="222"/>
      <c r="N602" s="223"/>
      <c r="O602" s="86"/>
      <c r="P602" s="86"/>
      <c r="Q602" s="86"/>
      <c r="R602" s="86"/>
      <c r="S602" s="86"/>
      <c r="T602" s="87"/>
      <c r="U602" s="40"/>
      <c r="V602" s="40"/>
      <c r="W602" s="40"/>
      <c r="X602" s="40"/>
      <c r="Y602" s="40"/>
      <c r="Z602" s="40"/>
      <c r="AA602" s="40"/>
      <c r="AB602" s="40"/>
      <c r="AC602" s="40"/>
      <c r="AD602" s="40"/>
      <c r="AE602" s="40"/>
      <c r="AT602" s="19" t="s">
        <v>123</v>
      </c>
      <c r="AU602" s="19" t="s">
        <v>83</v>
      </c>
    </row>
    <row r="603" s="2" customFormat="1">
      <c r="A603" s="40"/>
      <c r="B603" s="41"/>
      <c r="C603" s="42"/>
      <c r="D603" s="224" t="s">
        <v>124</v>
      </c>
      <c r="E603" s="42"/>
      <c r="F603" s="225" t="s">
        <v>929</v>
      </c>
      <c r="G603" s="42"/>
      <c r="H603" s="42"/>
      <c r="I603" s="221"/>
      <c r="J603" s="42"/>
      <c r="K603" s="42"/>
      <c r="L603" s="46"/>
      <c r="M603" s="222"/>
      <c r="N603" s="223"/>
      <c r="O603" s="86"/>
      <c r="P603" s="86"/>
      <c r="Q603" s="86"/>
      <c r="R603" s="86"/>
      <c r="S603" s="86"/>
      <c r="T603" s="87"/>
      <c r="U603" s="40"/>
      <c r="V603" s="40"/>
      <c r="W603" s="40"/>
      <c r="X603" s="40"/>
      <c r="Y603" s="40"/>
      <c r="Z603" s="40"/>
      <c r="AA603" s="40"/>
      <c r="AB603" s="40"/>
      <c r="AC603" s="40"/>
      <c r="AD603" s="40"/>
      <c r="AE603" s="40"/>
      <c r="AT603" s="19" t="s">
        <v>124</v>
      </c>
      <c r="AU603" s="19" t="s">
        <v>83</v>
      </c>
    </row>
    <row r="604" s="2" customFormat="1" ht="16.5" customHeight="1">
      <c r="A604" s="40"/>
      <c r="B604" s="41"/>
      <c r="C604" s="248" t="s">
        <v>930</v>
      </c>
      <c r="D604" s="248" t="s">
        <v>191</v>
      </c>
      <c r="E604" s="249" t="s">
        <v>931</v>
      </c>
      <c r="F604" s="250" t="s">
        <v>932</v>
      </c>
      <c r="G604" s="251" t="s">
        <v>133</v>
      </c>
      <c r="H604" s="252">
        <v>4</v>
      </c>
      <c r="I604" s="253"/>
      <c r="J604" s="254">
        <f>ROUND(I604*H604,2)</f>
        <v>0</v>
      </c>
      <c r="K604" s="250" t="s">
        <v>19</v>
      </c>
      <c r="L604" s="255"/>
      <c r="M604" s="256" t="s">
        <v>19</v>
      </c>
      <c r="N604" s="257" t="s">
        <v>44</v>
      </c>
      <c r="O604" s="86"/>
      <c r="P604" s="215">
        <f>O604*H604</f>
        <v>0</v>
      </c>
      <c r="Q604" s="215">
        <v>0.02</v>
      </c>
      <c r="R604" s="215">
        <f>Q604*H604</f>
        <v>0.080000000000000002</v>
      </c>
      <c r="S604" s="215">
        <v>0</v>
      </c>
      <c r="T604" s="216">
        <f>S604*H604</f>
        <v>0</v>
      </c>
      <c r="U604" s="40"/>
      <c r="V604" s="40"/>
      <c r="W604" s="40"/>
      <c r="X604" s="40"/>
      <c r="Y604" s="40"/>
      <c r="Z604" s="40"/>
      <c r="AA604" s="40"/>
      <c r="AB604" s="40"/>
      <c r="AC604" s="40"/>
      <c r="AD604" s="40"/>
      <c r="AE604" s="40"/>
      <c r="AR604" s="217" t="s">
        <v>155</v>
      </c>
      <c r="AT604" s="217" t="s">
        <v>191</v>
      </c>
      <c r="AU604" s="217" t="s">
        <v>83</v>
      </c>
      <c r="AY604" s="19" t="s">
        <v>114</v>
      </c>
      <c r="BE604" s="218">
        <f>IF(N604="základní",J604,0)</f>
        <v>0</v>
      </c>
      <c r="BF604" s="218">
        <f>IF(N604="snížená",J604,0)</f>
        <v>0</v>
      </c>
      <c r="BG604" s="218">
        <f>IF(N604="zákl. přenesená",J604,0)</f>
        <v>0</v>
      </c>
      <c r="BH604" s="218">
        <f>IF(N604="sníž. přenesená",J604,0)</f>
        <v>0</v>
      </c>
      <c r="BI604" s="218">
        <f>IF(N604="nulová",J604,0)</f>
        <v>0</v>
      </c>
      <c r="BJ604" s="19" t="s">
        <v>81</v>
      </c>
      <c r="BK604" s="218">
        <f>ROUND(I604*H604,2)</f>
        <v>0</v>
      </c>
      <c r="BL604" s="19" t="s">
        <v>121</v>
      </c>
      <c r="BM604" s="217" t="s">
        <v>933</v>
      </c>
    </row>
    <row r="605" s="2" customFormat="1">
      <c r="A605" s="40"/>
      <c r="B605" s="41"/>
      <c r="C605" s="42"/>
      <c r="D605" s="219" t="s">
        <v>123</v>
      </c>
      <c r="E605" s="42"/>
      <c r="F605" s="220" t="s">
        <v>932</v>
      </c>
      <c r="G605" s="42"/>
      <c r="H605" s="42"/>
      <c r="I605" s="221"/>
      <c r="J605" s="42"/>
      <c r="K605" s="42"/>
      <c r="L605" s="46"/>
      <c r="M605" s="222"/>
      <c r="N605" s="223"/>
      <c r="O605" s="86"/>
      <c r="P605" s="86"/>
      <c r="Q605" s="86"/>
      <c r="R605" s="86"/>
      <c r="S605" s="86"/>
      <c r="T605" s="87"/>
      <c r="U605" s="40"/>
      <c r="V605" s="40"/>
      <c r="W605" s="40"/>
      <c r="X605" s="40"/>
      <c r="Y605" s="40"/>
      <c r="Z605" s="40"/>
      <c r="AA605" s="40"/>
      <c r="AB605" s="40"/>
      <c r="AC605" s="40"/>
      <c r="AD605" s="40"/>
      <c r="AE605" s="40"/>
      <c r="AT605" s="19" t="s">
        <v>123</v>
      </c>
      <c r="AU605" s="19" t="s">
        <v>83</v>
      </c>
    </row>
    <row r="606" s="2" customFormat="1" ht="21.75" customHeight="1">
      <c r="A606" s="40"/>
      <c r="B606" s="41"/>
      <c r="C606" s="206" t="s">
        <v>934</v>
      </c>
      <c r="D606" s="206" t="s">
        <v>116</v>
      </c>
      <c r="E606" s="207" t="s">
        <v>935</v>
      </c>
      <c r="F606" s="208" t="s">
        <v>936</v>
      </c>
      <c r="G606" s="209" t="s">
        <v>133</v>
      </c>
      <c r="H606" s="210">
        <v>26</v>
      </c>
      <c r="I606" s="211"/>
      <c r="J606" s="212">
        <f>ROUND(I606*H606,2)</f>
        <v>0</v>
      </c>
      <c r="K606" s="208" t="s">
        <v>120</v>
      </c>
      <c r="L606" s="46"/>
      <c r="M606" s="213" t="s">
        <v>19</v>
      </c>
      <c r="N606" s="214" t="s">
        <v>44</v>
      </c>
      <c r="O606" s="86"/>
      <c r="P606" s="215">
        <f>O606*H606</f>
        <v>0</v>
      </c>
      <c r="Q606" s="215">
        <v>0.35743999999999998</v>
      </c>
      <c r="R606" s="215">
        <f>Q606*H606</f>
        <v>9.2934400000000004</v>
      </c>
      <c r="S606" s="215">
        <v>0</v>
      </c>
      <c r="T606" s="216">
        <f>S606*H606</f>
        <v>0</v>
      </c>
      <c r="U606" s="40"/>
      <c r="V606" s="40"/>
      <c r="W606" s="40"/>
      <c r="X606" s="40"/>
      <c r="Y606" s="40"/>
      <c r="Z606" s="40"/>
      <c r="AA606" s="40"/>
      <c r="AB606" s="40"/>
      <c r="AC606" s="40"/>
      <c r="AD606" s="40"/>
      <c r="AE606" s="40"/>
      <c r="AR606" s="217" t="s">
        <v>121</v>
      </c>
      <c r="AT606" s="217" t="s">
        <v>116</v>
      </c>
      <c r="AU606" s="217" t="s">
        <v>83</v>
      </c>
      <c r="AY606" s="19" t="s">
        <v>114</v>
      </c>
      <c r="BE606" s="218">
        <f>IF(N606="základní",J606,0)</f>
        <v>0</v>
      </c>
      <c r="BF606" s="218">
        <f>IF(N606="snížená",J606,0)</f>
        <v>0</v>
      </c>
      <c r="BG606" s="218">
        <f>IF(N606="zákl. přenesená",J606,0)</f>
        <v>0</v>
      </c>
      <c r="BH606" s="218">
        <f>IF(N606="sníž. přenesená",J606,0)</f>
        <v>0</v>
      </c>
      <c r="BI606" s="218">
        <f>IF(N606="nulová",J606,0)</f>
        <v>0</v>
      </c>
      <c r="BJ606" s="19" t="s">
        <v>81</v>
      </c>
      <c r="BK606" s="218">
        <f>ROUND(I606*H606,2)</f>
        <v>0</v>
      </c>
      <c r="BL606" s="19" t="s">
        <v>121</v>
      </c>
      <c r="BM606" s="217" t="s">
        <v>937</v>
      </c>
    </row>
    <row r="607" s="2" customFormat="1">
      <c r="A607" s="40"/>
      <c r="B607" s="41"/>
      <c r="C607" s="42"/>
      <c r="D607" s="219" t="s">
        <v>123</v>
      </c>
      <c r="E607" s="42"/>
      <c r="F607" s="220" t="s">
        <v>936</v>
      </c>
      <c r="G607" s="42"/>
      <c r="H607" s="42"/>
      <c r="I607" s="221"/>
      <c r="J607" s="42"/>
      <c r="K607" s="42"/>
      <c r="L607" s="46"/>
      <c r="M607" s="222"/>
      <c r="N607" s="223"/>
      <c r="O607" s="86"/>
      <c r="P607" s="86"/>
      <c r="Q607" s="86"/>
      <c r="R607" s="86"/>
      <c r="S607" s="86"/>
      <c r="T607" s="87"/>
      <c r="U607" s="40"/>
      <c r="V607" s="40"/>
      <c r="W607" s="40"/>
      <c r="X607" s="40"/>
      <c r="Y607" s="40"/>
      <c r="Z607" s="40"/>
      <c r="AA607" s="40"/>
      <c r="AB607" s="40"/>
      <c r="AC607" s="40"/>
      <c r="AD607" s="40"/>
      <c r="AE607" s="40"/>
      <c r="AT607" s="19" t="s">
        <v>123</v>
      </c>
      <c r="AU607" s="19" t="s">
        <v>83</v>
      </c>
    </row>
    <row r="608" s="2" customFormat="1">
      <c r="A608" s="40"/>
      <c r="B608" s="41"/>
      <c r="C608" s="42"/>
      <c r="D608" s="224" t="s">
        <v>124</v>
      </c>
      <c r="E608" s="42"/>
      <c r="F608" s="225" t="s">
        <v>938</v>
      </c>
      <c r="G608" s="42"/>
      <c r="H608" s="42"/>
      <c r="I608" s="221"/>
      <c r="J608" s="42"/>
      <c r="K608" s="42"/>
      <c r="L608" s="46"/>
      <c r="M608" s="222"/>
      <c r="N608" s="223"/>
      <c r="O608" s="86"/>
      <c r="P608" s="86"/>
      <c r="Q608" s="86"/>
      <c r="R608" s="86"/>
      <c r="S608" s="86"/>
      <c r="T608" s="87"/>
      <c r="U608" s="40"/>
      <c r="V608" s="40"/>
      <c r="W608" s="40"/>
      <c r="X608" s="40"/>
      <c r="Y608" s="40"/>
      <c r="Z608" s="40"/>
      <c r="AA608" s="40"/>
      <c r="AB608" s="40"/>
      <c r="AC608" s="40"/>
      <c r="AD608" s="40"/>
      <c r="AE608" s="40"/>
      <c r="AT608" s="19" t="s">
        <v>124</v>
      </c>
      <c r="AU608" s="19" t="s">
        <v>83</v>
      </c>
    </row>
    <row r="609" s="2" customFormat="1" ht="16.5" customHeight="1">
      <c r="A609" s="40"/>
      <c r="B609" s="41"/>
      <c r="C609" s="248" t="s">
        <v>939</v>
      </c>
      <c r="D609" s="248" t="s">
        <v>191</v>
      </c>
      <c r="E609" s="249" t="s">
        <v>940</v>
      </c>
      <c r="F609" s="250" t="s">
        <v>941</v>
      </c>
      <c r="G609" s="251" t="s">
        <v>133</v>
      </c>
      <c r="H609" s="252">
        <v>10</v>
      </c>
      <c r="I609" s="253"/>
      <c r="J609" s="254">
        <f>ROUND(I609*H609,2)</f>
        <v>0</v>
      </c>
      <c r="K609" s="250" t="s">
        <v>19</v>
      </c>
      <c r="L609" s="255"/>
      <c r="M609" s="256" t="s">
        <v>19</v>
      </c>
      <c r="N609" s="257" t="s">
        <v>44</v>
      </c>
      <c r="O609" s="86"/>
      <c r="P609" s="215">
        <f>O609*H609</f>
        <v>0</v>
      </c>
      <c r="Q609" s="215">
        <v>0</v>
      </c>
      <c r="R609" s="215">
        <f>Q609*H609</f>
        <v>0</v>
      </c>
      <c r="S609" s="215">
        <v>0</v>
      </c>
      <c r="T609" s="216">
        <f>S609*H609</f>
        <v>0</v>
      </c>
      <c r="U609" s="40"/>
      <c r="V609" s="40"/>
      <c r="W609" s="40"/>
      <c r="X609" s="40"/>
      <c r="Y609" s="40"/>
      <c r="Z609" s="40"/>
      <c r="AA609" s="40"/>
      <c r="AB609" s="40"/>
      <c r="AC609" s="40"/>
      <c r="AD609" s="40"/>
      <c r="AE609" s="40"/>
      <c r="AR609" s="217" t="s">
        <v>155</v>
      </c>
      <c r="AT609" s="217" t="s">
        <v>191</v>
      </c>
      <c r="AU609" s="217" t="s">
        <v>83</v>
      </c>
      <c r="AY609" s="19" t="s">
        <v>114</v>
      </c>
      <c r="BE609" s="218">
        <f>IF(N609="základní",J609,0)</f>
        <v>0</v>
      </c>
      <c r="BF609" s="218">
        <f>IF(N609="snížená",J609,0)</f>
        <v>0</v>
      </c>
      <c r="BG609" s="218">
        <f>IF(N609="zákl. přenesená",J609,0)</f>
        <v>0</v>
      </c>
      <c r="BH609" s="218">
        <f>IF(N609="sníž. přenesená",J609,0)</f>
        <v>0</v>
      </c>
      <c r="BI609" s="218">
        <f>IF(N609="nulová",J609,0)</f>
        <v>0</v>
      </c>
      <c r="BJ609" s="19" t="s">
        <v>81</v>
      </c>
      <c r="BK609" s="218">
        <f>ROUND(I609*H609,2)</f>
        <v>0</v>
      </c>
      <c r="BL609" s="19" t="s">
        <v>121</v>
      </c>
      <c r="BM609" s="217" t="s">
        <v>942</v>
      </c>
    </row>
    <row r="610" s="2" customFormat="1">
      <c r="A610" s="40"/>
      <c r="B610" s="41"/>
      <c r="C610" s="42"/>
      <c r="D610" s="219" t="s">
        <v>123</v>
      </c>
      <c r="E610" s="42"/>
      <c r="F610" s="220" t="s">
        <v>941</v>
      </c>
      <c r="G610" s="42"/>
      <c r="H610" s="42"/>
      <c r="I610" s="221"/>
      <c r="J610" s="42"/>
      <c r="K610" s="42"/>
      <c r="L610" s="46"/>
      <c r="M610" s="222"/>
      <c r="N610" s="223"/>
      <c r="O610" s="86"/>
      <c r="P610" s="86"/>
      <c r="Q610" s="86"/>
      <c r="R610" s="86"/>
      <c r="S610" s="86"/>
      <c r="T610" s="87"/>
      <c r="U610" s="40"/>
      <c r="V610" s="40"/>
      <c r="W610" s="40"/>
      <c r="X610" s="40"/>
      <c r="Y610" s="40"/>
      <c r="Z610" s="40"/>
      <c r="AA610" s="40"/>
      <c r="AB610" s="40"/>
      <c r="AC610" s="40"/>
      <c r="AD610" s="40"/>
      <c r="AE610" s="40"/>
      <c r="AT610" s="19" t="s">
        <v>123</v>
      </c>
      <c r="AU610" s="19" t="s">
        <v>83</v>
      </c>
    </row>
    <row r="611" s="2" customFormat="1" ht="16.5" customHeight="1">
      <c r="A611" s="40"/>
      <c r="B611" s="41"/>
      <c r="C611" s="248" t="s">
        <v>943</v>
      </c>
      <c r="D611" s="248" t="s">
        <v>191</v>
      </c>
      <c r="E611" s="249" t="s">
        <v>944</v>
      </c>
      <c r="F611" s="250" t="s">
        <v>945</v>
      </c>
      <c r="G611" s="251" t="s">
        <v>133</v>
      </c>
      <c r="H611" s="252">
        <v>12</v>
      </c>
      <c r="I611" s="253"/>
      <c r="J611" s="254">
        <f>ROUND(I611*H611,2)</f>
        <v>0</v>
      </c>
      <c r="K611" s="250" t="s">
        <v>19</v>
      </c>
      <c r="L611" s="255"/>
      <c r="M611" s="256" t="s">
        <v>19</v>
      </c>
      <c r="N611" s="257" t="s">
        <v>44</v>
      </c>
      <c r="O611" s="86"/>
      <c r="P611" s="215">
        <f>O611*H611</f>
        <v>0</v>
      </c>
      <c r="Q611" s="215">
        <v>0.056599999999999998</v>
      </c>
      <c r="R611" s="215">
        <f>Q611*H611</f>
        <v>0.67920000000000003</v>
      </c>
      <c r="S611" s="215">
        <v>0</v>
      </c>
      <c r="T611" s="216">
        <f>S611*H611</f>
        <v>0</v>
      </c>
      <c r="U611" s="40"/>
      <c r="V611" s="40"/>
      <c r="W611" s="40"/>
      <c r="X611" s="40"/>
      <c r="Y611" s="40"/>
      <c r="Z611" s="40"/>
      <c r="AA611" s="40"/>
      <c r="AB611" s="40"/>
      <c r="AC611" s="40"/>
      <c r="AD611" s="40"/>
      <c r="AE611" s="40"/>
      <c r="AR611" s="217" t="s">
        <v>155</v>
      </c>
      <c r="AT611" s="217" t="s">
        <v>191</v>
      </c>
      <c r="AU611" s="217" t="s">
        <v>83</v>
      </c>
      <c r="AY611" s="19" t="s">
        <v>114</v>
      </c>
      <c r="BE611" s="218">
        <f>IF(N611="základní",J611,0)</f>
        <v>0</v>
      </c>
      <c r="BF611" s="218">
        <f>IF(N611="snížená",J611,0)</f>
        <v>0</v>
      </c>
      <c r="BG611" s="218">
        <f>IF(N611="zákl. přenesená",J611,0)</f>
        <v>0</v>
      </c>
      <c r="BH611" s="218">
        <f>IF(N611="sníž. přenesená",J611,0)</f>
        <v>0</v>
      </c>
      <c r="BI611" s="218">
        <f>IF(N611="nulová",J611,0)</f>
        <v>0</v>
      </c>
      <c r="BJ611" s="19" t="s">
        <v>81</v>
      </c>
      <c r="BK611" s="218">
        <f>ROUND(I611*H611,2)</f>
        <v>0</v>
      </c>
      <c r="BL611" s="19" t="s">
        <v>121</v>
      </c>
      <c r="BM611" s="217" t="s">
        <v>946</v>
      </c>
    </row>
    <row r="612" s="2" customFormat="1">
      <c r="A612" s="40"/>
      <c r="B612" s="41"/>
      <c r="C612" s="42"/>
      <c r="D612" s="219" t="s">
        <v>123</v>
      </c>
      <c r="E612" s="42"/>
      <c r="F612" s="220" t="s">
        <v>945</v>
      </c>
      <c r="G612" s="42"/>
      <c r="H612" s="42"/>
      <c r="I612" s="221"/>
      <c r="J612" s="42"/>
      <c r="K612" s="42"/>
      <c r="L612" s="46"/>
      <c r="M612" s="222"/>
      <c r="N612" s="223"/>
      <c r="O612" s="86"/>
      <c r="P612" s="86"/>
      <c r="Q612" s="86"/>
      <c r="R612" s="86"/>
      <c r="S612" s="86"/>
      <c r="T612" s="87"/>
      <c r="U612" s="40"/>
      <c r="V612" s="40"/>
      <c r="W612" s="40"/>
      <c r="X612" s="40"/>
      <c r="Y612" s="40"/>
      <c r="Z612" s="40"/>
      <c r="AA612" s="40"/>
      <c r="AB612" s="40"/>
      <c r="AC612" s="40"/>
      <c r="AD612" s="40"/>
      <c r="AE612" s="40"/>
      <c r="AT612" s="19" t="s">
        <v>123</v>
      </c>
      <c r="AU612" s="19" t="s">
        <v>83</v>
      </c>
    </row>
    <row r="613" s="2" customFormat="1" ht="16.5" customHeight="1">
      <c r="A613" s="40"/>
      <c r="B613" s="41"/>
      <c r="C613" s="206" t="s">
        <v>947</v>
      </c>
      <c r="D613" s="206" t="s">
        <v>116</v>
      </c>
      <c r="E613" s="207" t="s">
        <v>948</v>
      </c>
      <c r="F613" s="208" t="s">
        <v>949</v>
      </c>
      <c r="G613" s="209" t="s">
        <v>133</v>
      </c>
      <c r="H613" s="210">
        <v>8</v>
      </c>
      <c r="I613" s="211"/>
      <c r="J613" s="212">
        <f>ROUND(I613*H613,2)</f>
        <v>0</v>
      </c>
      <c r="K613" s="208" t="s">
        <v>120</v>
      </c>
      <c r="L613" s="46"/>
      <c r="M613" s="213" t="s">
        <v>19</v>
      </c>
      <c r="N613" s="214" t="s">
        <v>44</v>
      </c>
      <c r="O613" s="86"/>
      <c r="P613" s="215">
        <f>O613*H613</f>
        <v>0</v>
      </c>
      <c r="Q613" s="215">
        <v>0.072870000000000004</v>
      </c>
      <c r="R613" s="215">
        <f>Q613*H613</f>
        <v>0.58296000000000003</v>
      </c>
      <c r="S613" s="215">
        <v>0</v>
      </c>
      <c r="T613" s="216">
        <f>S613*H613</f>
        <v>0</v>
      </c>
      <c r="U613" s="40"/>
      <c r="V613" s="40"/>
      <c r="W613" s="40"/>
      <c r="X613" s="40"/>
      <c r="Y613" s="40"/>
      <c r="Z613" s="40"/>
      <c r="AA613" s="40"/>
      <c r="AB613" s="40"/>
      <c r="AC613" s="40"/>
      <c r="AD613" s="40"/>
      <c r="AE613" s="40"/>
      <c r="AR613" s="217" t="s">
        <v>121</v>
      </c>
      <c r="AT613" s="217" t="s">
        <v>116</v>
      </c>
      <c r="AU613" s="217" t="s">
        <v>83</v>
      </c>
      <c r="AY613" s="19" t="s">
        <v>114</v>
      </c>
      <c r="BE613" s="218">
        <f>IF(N613="základní",J613,0)</f>
        <v>0</v>
      </c>
      <c r="BF613" s="218">
        <f>IF(N613="snížená",J613,0)</f>
        <v>0</v>
      </c>
      <c r="BG613" s="218">
        <f>IF(N613="zákl. přenesená",J613,0)</f>
        <v>0</v>
      </c>
      <c r="BH613" s="218">
        <f>IF(N613="sníž. přenesená",J613,0)</f>
        <v>0</v>
      </c>
      <c r="BI613" s="218">
        <f>IF(N613="nulová",J613,0)</f>
        <v>0</v>
      </c>
      <c r="BJ613" s="19" t="s">
        <v>81</v>
      </c>
      <c r="BK613" s="218">
        <f>ROUND(I613*H613,2)</f>
        <v>0</v>
      </c>
      <c r="BL613" s="19" t="s">
        <v>121</v>
      </c>
      <c r="BM613" s="217" t="s">
        <v>950</v>
      </c>
    </row>
    <row r="614" s="2" customFormat="1">
      <c r="A614" s="40"/>
      <c r="B614" s="41"/>
      <c r="C614" s="42"/>
      <c r="D614" s="219" t="s">
        <v>123</v>
      </c>
      <c r="E614" s="42"/>
      <c r="F614" s="220" t="s">
        <v>949</v>
      </c>
      <c r="G614" s="42"/>
      <c r="H614" s="42"/>
      <c r="I614" s="221"/>
      <c r="J614" s="42"/>
      <c r="K614" s="42"/>
      <c r="L614" s="46"/>
      <c r="M614" s="222"/>
      <c r="N614" s="223"/>
      <c r="O614" s="86"/>
      <c r="P614" s="86"/>
      <c r="Q614" s="86"/>
      <c r="R614" s="86"/>
      <c r="S614" s="86"/>
      <c r="T614" s="87"/>
      <c r="U614" s="40"/>
      <c r="V614" s="40"/>
      <c r="W614" s="40"/>
      <c r="X614" s="40"/>
      <c r="Y614" s="40"/>
      <c r="Z614" s="40"/>
      <c r="AA614" s="40"/>
      <c r="AB614" s="40"/>
      <c r="AC614" s="40"/>
      <c r="AD614" s="40"/>
      <c r="AE614" s="40"/>
      <c r="AT614" s="19" t="s">
        <v>123</v>
      </c>
      <c r="AU614" s="19" t="s">
        <v>83</v>
      </c>
    </row>
    <row r="615" s="2" customFormat="1">
      <c r="A615" s="40"/>
      <c r="B615" s="41"/>
      <c r="C615" s="42"/>
      <c r="D615" s="224" t="s">
        <v>124</v>
      </c>
      <c r="E615" s="42"/>
      <c r="F615" s="225" t="s">
        <v>951</v>
      </c>
      <c r="G615" s="42"/>
      <c r="H615" s="42"/>
      <c r="I615" s="221"/>
      <c r="J615" s="42"/>
      <c r="K615" s="42"/>
      <c r="L615" s="46"/>
      <c r="M615" s="222"/>
      <c r="N615" s="223"/>
      <c r="O615" s="86"/>
      <c r="P615" s="86"/>
      <c r="Q615" s="86"/>
      <c r="R615" s="86"/>
      <c r="S615" s="86"/>
      <c r="T615" s="87"/>
      <c r="U615" s="40"/>
      <c r="V615" s="40"/>
      <c r="W615" s="40"/>
      <c r="X615" s="40"/>
      <c r="Y615" s="40"/>
      <c r="Z615" s="40"/>
      <c r="AA615" s="40"/>
      <c r="AB615" s="40"/>
      <c r="AC615" s="40"/>
      <c r="AD615" s="40"/>
      <c r="AE615" s="40"/>
      <c r="AT615" s="19" t="s">
        <v>124</v>
      </c>
      <c r="AU615" s="19" t="s">
        <v>83</v>
      </c>
    </row>
    <row r="616" s="2" customFormat="1" ht="16.5" customHeight="1">
      <c r="A616" s="40"/>
      <c r="B616" s="41"/>
      <c r="C616" s="248" t="s">
        <v>952</v>
      </c>
      <c r="D616" s="248" t="s">
        <v>191</v>
      </c>
      <c r="E616" s="249" t="s">
        <v>953</v>
      </c>
      <c r="F616" s="250" t="s">
        <v>954</v>
      </c>
      <c r="G616" s="251" t="s">
        <v>133</v>
      </c>
      <c r="H616" s="252">
        <v>10</v>
      </c>
      <c r="I616" s="253"/>
      <c r="J616" s="254">
        <f>ROUND(I616*H616,2)</f>
        <v>0</v>
      </c>
      <c r="K616" s="250" t="s">
        <v>19</v>
      </c>
      <c r="L616" s="255"/>
      <c r="M616" s="256" t="s">
        <v>19</v>
      </c>
      <c r="N616" s="257" t="s">
        <v>44</v>
      </c>
      <c r="O616" s="86"/>
      <c r="P616" s="215">
        <f>O616*H616</f>
        <v>0</v>
      </c>
      <c r="Q616" s="215">
        <v>0.014500000000000001</v>
      </c>
      <c r="R616" s="215">
        <f>Q616*H616</f>
        <v>0.14500000000000002</v>
      </c>
      <c r="S616" s="215">
        <v>0</v>
      </c>
      <c r="T616" s="216">
        <f>S616*H616</f>
        <v>0</v>
      </c>
      <c r="U616" s="40"/>
      <c r="V616" s="40"/>
      <c r="W616" s="40"/>
      <c r="X616" s="40"/>
      <c r="Y616" s="40"/>
      <c r="Z616" s="40"/>
      <c r="AA616" s="40"/>
      <c r="AB616" s="40"/>
      <c r="AC616" s="40"/>
      <c r="AD616" s="40"/>
      <c r="AE616" s="40"/>
      <c r="AR616" s="217" t="s">
        <v>155</v>
      </c>
      <c r="AT616" s="217" t="s">
        <v>191</v>
      </c>
      <c r="AU616" s="217" t="s">
        <v>83</v>
      </c>
      <c r="AY616" s="19" t="s">
        <v>114</v>
      </c>
      <c r="BE616" s="218">
        <f>IF(N616="základní",J616,0)</f>
        <v>0</v>
      </c>
      <c r="BF616" s="218">
        <f>IF(N616="snížená",J616,0)</f>
        <v>0</v>
      </c>
      <c r="BG616" s="218">
        <f>IF(N616="zákl. přenesená",J616,0)</f>
        <v>0</v>
      </c>
      <c r="BH616" s="218">
        <f>IF(N616="sníž. přenesená",J616,0)</f>
        <v>0</v>
      </c>
      <c r="BI616" s="218">
        <f>IF(N616="nulová",J616,0)</f>
        <v>0</v>
      </c>
      <c r="BJ616" s="19" t="s">
        <v>81</v>
      </c>
      <c r="BK616" s="218">
        <f>ROUND(I616*H616,2)</f>
        <v>0</v>
      </c>
      <c r="BL616" s="19" t="s">
        <v>121</v>
      </c>
      <c r="BM616" s="217" t="s">
        <v>955</v>
      </c>
    </row>
    <row r="617" s="2" customFormat="1">
      <c r="A617" s="40"/>
      <c r="B617" s="41"/>
      <c r="C617" s="42"/>
      <c r="D617" s="219" t="s">
        <v>123</v>
      </c>
      <c r="E617" s="42"/>
      <c r="F617" s="220" t="s">
        <v>954</v>
      </c>
      <c r="G617" s="42"/>
      <c r="H617" s="42"/>
      <c r="I617" s="221"/>
      <c r="J617" s="42"/>
      <c r="K617" s="42"/>
      <c r="L617" s="46"/>
      <c r="M617" s="222"/>
      <c r="N617" s="223"/>
      <c r="O617" s="86"/>
      <c r="P617" s="86"/>
      <c r="Q617" s="86"/>
      <c r="R617" s="86"/>
      <c r="S617" s="86"/>
      <c r="T617" s="87"/>
      <c r="U617" s="40"/>
      <c r="V617" s="40"/>
      <c r="W617" s="40"/>
      <c r="X617" s="40"/>
      <c r="Y617" s="40"/>
      <c r="Z617" s="40"/>
      <c r="AA617" s="40"/>
      <c r="AB617" s="40"/>
      <c r="AC617" s="40"/>
      <c r="AD617" s="40"/>
      <c r="AE617" s="40"/>
      <c r="AT617" s="19" t="s">
        <v>123</v>
      </c>
      <c r="AU617" s="19" t="s">
        <v>83</v>
      </c>
    </row>
    <row r="618" s="2" customFormat="1" ht="16.5" customHeight="1">
      <c r="A618" s="40"/>
      <c r="B618" s="41"/>
      <c r="C618" s="248" t="s">
        <v>956</v>
      </c>
      <c r="D618" s="248" t="s">
        <v>191</v>
      </c>
      <c r="E618" s="249" t="s">
        <v>957</v>
      </c>
      <c r="F618" s="250" t="s">
        <v>958</v>
      </c>
      <c r="G618" s="251" t="s">
        <v>133</v>
      </c>
      <c r="H618" s="252">
        <v>1</v>
      </c>
      <c r="I618" s="253"/>
      <c r="J618" s="254">
        <f>ROUND(I618*H618,2)</f>
        <v>0</v>
      </c>
      <c r="K618" s="250" t="s">
        <v>19</v>
      </c>
      <c r="L618" s="255"/>
      <c r="M618" s="256" t="s">
        <v>19</v>
      </c>
      <c r="N618" s="257" t="s">
        <v>44</v>
      </c>
      <c r="O618" s="86"/>
      <c r="P618" s="215">
        <f>O618*H618</f>
        <v>0</v>
      </c>
      <c r="Q618" s="215">
        <v>0.112</v>
      </c>
      <c r="R618" s="215">
        <f>Q618*H618</f>
        <v>0.112</v>
      </c>
      <c r="S618" s="215">
        <v>0</v>
      </c>
      <c r="T618" s="216">
        <f>S618*H618</f>
        <v>0</v>
      </c>
      <c r="U618" s="40"/>
      <c r="V618" s="40"/>
      <c r="W618" s="40"/>
      <c r="X618" s="40"/>
      <c r="Y618" s="40"/>
      <c r="Z618" s="40"/>
      <c r="AA618" s="40"/>
      <c r="AB618" s="40"/>
      <c r="AC618" s="40"/>
      <c r="AD618" s="40"/>
      <c r="AE618" s="40"/>
      <c r="AR618" s="217" t="s">
        <v>155</v>
      </c>
      <c r="AT618" s="217" t="s">
        <v>191</v>
      </c>
      <c r="AU618" s="217" t="s">
        <v>83</v>
      </c>
      <c r="AY618" s="19" t="s">
        <v>114</v>
      </c>
      <c r="BE618" s="218">
        <f>IF(N618="základní",J618,0)</f>
        <v>0</v>
      </c>
      <c r="BF618" s="218">
        <f>IF(N618="snížená",J618,0)</f>
        <v>0</v>
      </c>
      <c r="BG618" s="218">
        <f>IF(N618="zákl. přenesená",J618,0)</f>
        <v>0</v>
      </c>
      <c r="BH618" s="218">
        <f>IF(N618="sníž. přenesená",J618,0)</f>
        <v>0</v>
      </c>
      <c r="BI618" s="218">
        <f>IF(N618="nulová",J618,0)</f>
        <v>0</v>
      </c>
      <c r="BJ618" s="19" t="s">
        <v>81</v>
      </c>
      <c r="BK618" s="218">
        <f>ROUND(I618*H618,2)</f>
        <v>0</v>
      </c>
      <c r="BL618" s="19" t="s">
        <v>121</v>
      </c>
      <c r="BM618" s="217" t="s">
        <v>959</v>
      </c>
    </row>
    <row r="619" s="2" customFormat="1">
      <c r="A619" s="40"/>
      <c r="B619" s="41"/>
      <c r="C619" s="42"/>
      <c r="D619" s="219" t="s">
        <v>123</v>
      </c>
      <c r="E619" s="42"/>
      <c r="F619" s="220" t="s">
        <v>958</v>
      </c>
      <c r="G619" s="42"/>
      <c r="H619" s="42"/>
      <c r="I619" s="221"/>
      <c r="J619" s="42"/>
      <c r="K619" s="42"/>
      <c r="L619" s="46"/>
      <c r="M619" s="222"/>
      <c r="N619" s="223"/>
      <c r="O619" s="86"/>
      <c r="P619" s="86"/>
      <c r="Q619" s="86"/>
      <c r="R619" s="86"/>
      <c r="S619" s="86"/>
      <c r="T619" s="87"/>
      <c r="U619" s="40"/>
      <c r="V619" s="40"/>
      <c r="W619" s="40"/>
      <c r="X619" s="40"/>
      <c r="Y619" s="40"/>
      <c r="Z619" s="40"/>
      <c r="AA619" s="40"/>
      <c r="AB619" s="40"/>
      <c r="AC619" s="40"/>
      <c r="AD619" s="40"/>
      <c r="AE619" s="40"/>
      <c r="AT619" s="19" t="s">
        <v>123</v>
      </c>
      <c r="AU619" s="19" t="s">
        <v>83</v>
      </c>
    </row>
    <row r="620" s="2" customFormat="1" ht="24.15" customHeight="1">
      <c r="A620" s="40"/>
      <c r="B620" s="41"/>
      <c r="C620" s="206" t="s">
        <v>960</v>
      </c>
      <c r="D620" s="206" t="s">
        <v>116</v>
      </c>
      <c r="E620" s="207" t="s">
        <v>961</v>
      </c>
      <c r="F620" s="208" t="s">
        <v>962</v>
      </c>
      <c r="G620" s="209" t="s">
        <v>133</v>
      </c>
      <c r="H620" s="210">
        <v>3</v>
      </c>
      <c r="I620" s="211"/>
      <c r="J620" s="212">
        <f>ROUND(I620*H620,2)</f>
        <v>0</v>
      </c>
      <c r="K620" s="208" t="s">
        <v>19</v>
      </c>
      <c r="L620" s="46"/>
      <c r="M620" s="213" t="s">
        <v>19</v>
      </c>
      <c r="N620" s="214" t="s">
        <v>44</v>
      </c>
      <c r="O620" s="86"/>
      <c r="P620" s="215">
        <f>O620*H620</f>
        <v>0</v>
      </c>
      <c r="Q620" s="215">
        <v>0</v>
      </c>
      <c r="R620" s="215">
        <f>Q620*H620</f>
        <v>0</v>
      </c>
      <c r="S620" s="215">
        <v>0</v>
      </c>
      <c r="T620" s="216">
        <f>S620*H620</f>
        <v>0</v>
      </c>
      <c r="U620" s="40"/>
      <c r="V620" s="40"/>
      <c r="W620" s="40"/>
      <c r="X620" s="40"/>
      <c r="Y620" s="40"/>
      <c r="Z620" s="40"/>
      <c r="AA620" s="40"/>
      <c r="AB620" s="40"/>
      <c r="AC620" s="40"/>
      <c r="AD620" s="40"/>
      <c r="AE620" s="40"/>
      <c r="AR620" s="217" t="s">
        <v>121</v>
      </c>
      <c r="AT620" s="217" t="s">
        <v>116</v>
      </c>
      <c r="AU620" s="217" t="s">
        <v>83</v>
      </c>
      <c r="AY620" s="19" t="s">
        <v>114</v>
      </c>
      <c r="BE620" s="218">
        <f>IF(N620="základní",J620,0)</f>
        <v>0</v>
      </c>
      <c r="BF620" s="218">
        <f>IF(N620="snížená",J620,0)</f>
        <v>0</v>
      </c>
      <c r="BG620" s="218">
        <f>IF(N620="zákl. přenesená",J620,0)</f>
        <v>0</v>
      </c>
      <c r="BH620" s="218">
        <f>IF(N620="sníž. přenesená",J620,0)</f>
        <v>0</v>
      </c>
      <c r="BI620" s="218">
        <f>IF(N620="nulová",J620,0)</f>
        <v>0</v>
      </c>
      <c r="BJ620" s="19" t="s">
        <v>81</v>
      </c>
      <c r="BK620" s="218">
        <f>ROUND(I620*H620,2)</f>
        <v>0</v>
      </c>
      <c r="BL620" s="19" t="s">
        <v>121</v>
      </c>
      <c r="BM620" s="217" t="s">
        <v>963</v>
      </c>
    </row>
    <row r="621" s="2" customFormat="1">
      <c r="A621" s="40"/>
      <c r="B621" s="41"/>
      <c r="C621" s="42"/>
      <c r="D621" s="219" t="s">
        <v>123</v>
      </c>
      <c r="E621" s="42"/>
      <c r="F621" s="220" t="s">
        <v>962</v>
      </c>
      <c r="G621" s="42"/>
      <c r="H621" s="42"/>
      <c r="I621" s="221"/>
      <c r="J621" s="42"/>
      <c r="K621" s="42"/>
      <c r="L621" s="46"/>
      <c r="M621" s="222"/>
      <c r="N621" s="223"/>
      <c r="O621" s="86"/>
      <c r="P621" s="86"/>
      <c r="Q621" s="86"/>
      <c r="R621" s="86"/>
      <c r="S621" s="86"/>
      <c r="T621" s="87"/>
      <c r="U621" s="40"/>
      <c r="V621" s="40"/>
      <c r="W621" s="40"/>
      <c r="X621" s="40"/>
      <c r="Y621" s="40"/>
      <c r="Z621" s="40"/>
      <c r="AA621" s="40"/>
      <c r="AB621" s="40"/>
      <c r="AC621" s="40"/>
      <c r="AD621" s="40"/>
      <c r="AE621" s="40"/>
      <c r="AT621" s="19" t="s">
        <v>123</v>
      </c>
      <c r="AU621" s="19" t="s">
        <v>83</v>
      </c>
    </row>
    <row r="622" s="2" customFormat="1" ht="16.5" customHeight="1">
      <c r="A622" s="40"/>
      <c r="B622" s="41"/>
      <c r="C622" s="248" t="s">
        <v>964</v>
      </c>
      <c r="D622" s="248" t="s">
        <v>191</v>
      </c>
      <c r="E622" s="249" t="s">
        <v>965</v>
      </c>
      <c r="F622" s="250" t="s">
        <v>966</v>
      </c>
      <c r="G622" s="251" t="s">
        <v>469</v>
      </c>
      <c r="H622" s="252">
        <v>3</v>
      </c>
      <c r="I622" s="253"/>
      <c r="J622" s="254">
        <f>ROUND(I622*H622,2)</f>
        <v>0</v>
      </c>
      <c r="K622" s="250" t="s">
        <v>19</v>
      </c>
      <c r="L622" s="255"/>
      <c r="M622" s="256" t="s">
        <v>19</v>
      </c>
      <c r="N622" s="257" t="s">
        <v>44</v>
      </c>
      <c r="O622" s="86"/>
      <c r="P622" s="215">
        <f>O622*H622</f>
        <v>0</v>
      </c>
      <c r="Q622" s="215">
        <v>0.023</v>
      </c>
      <c r="R622" s="215">
        <f>Q622*H622</f>
        <v>0.069000000000000006</v>
      </c>
      <c r="S622" s="215">
        <v>0</v>
      </c>
      <c r="T622" s="216">
        <f>S622*H622</f>
        <v>0</v>
      </c>
      <c r="U622" s="40"/>
      <c r="V622" s="40"/>
      <c r="W622" s="40"/>
      <c r="X622" s="40"/>
      <c r="Y622" s="40"/>
      <c r="Z622" s="40"/>
      <c r="AA622" s="40"/>
      <c r="AB622" s="40"/>
      <c r="AC622" s="40"/>
      <c r="AD622" s="40"/>
      <c r="AE622" s="40"/>
      <c r="AR622" s="217" t="s">
        <v>155</v>
      </c>
      <c r="AT622" s="217" t="s">
        <v>191</v>
      </c>
      <c r="AU622" s="217" t="s">
        <v>83</v>
      </c>
      <c r="AY622" s="19" t="s">
        <v>114</v>
      </c>
      <c r="BE622" s="218">
        <f>IF(N622="základní",J622,0)</f>
        <v>0</v>
      </c>
      <c r="BF622" s="218">
        <f>IF(N622="snížená",J622,0)</f>
        <v>0</v>
      </c>
      <c r="BG622" s="218">
        <f>IF(N622="zákl. přenesená",J622,0)</f>
        <v>0</v>
      </c>
      <c r="BH622" s="218">
        <f>IF(N622="sníž. přenesená",J622,0)</f>
        <v>0</v>
      </c>
      <c r="BI622" s="218">
        <f>IF(N622="nulová",J622,0)</f>
        <v>0</v>
      </c>
      <c r="BJ622" s="19" t="s">
        <v>81</v>
      </c>
      <c r="BK622" s="218">
        <f>ROUND(I622*H622,2)</f>
        <v>0</v>
      </c>
      <c r="BL622" s="19" t="s">
        <v>121</v>
      </c>
      <c r="BM622" s="217" t="s">
        <v>967</v>
      </c>
    </row>
    <row r="623" s="2" customFormat="1">
      <c r="A623" s="40"/>
      <c r="B623" s="41"/>
      <c r="C623" s="42"/>
      <c r="D623" s="219" t="s">
        <v>123</v>
      </c>
      <c r="E623" s="42"/>
      <c r="F623" s="220" t="s">
        <v>966</v>
      </c>
      <c r="G623" s="42"/>
      <c r="H623" s="42"/>
      <c r="I623" s="221"/>
      <c r="J623" s="42"/>
      <c r="K623" s="42"/>
      <c r="L623" s="46"/>
      <c r="M623" s="222"/>
      <c r="N623" s="223"/>
      <c r="O623" s="86"/>
      <c r="P623" s="86"/>
      <c r="Q623" s="86"/>
      <c r="R623" s="86"/>
      <c r="S623" s="86"/>
      <c r="T623" s="87"/>
      <c r="U623" s="40"/>
      <c r="V623" s="40"/>
      <c r="W623" s="40"/>
      <c r="X623" s="40"/>
      <c r="Y623" s="40"/>
      <c r="Z623" s="40"/>
      <c r="AA623" s="40"/>
      <c r="AB623" s="40"/>
      <c r="AC623" s="40"/>
      <c r="AD623" s="40"/>
      <c r="AE623" s="40"/>
      <c r="AT623" s="19" t="s">
        <v>123</v>
      </c>
      <c r="AU623" s="19" t="s">
        <v>83</v>
      </c>
    </row>
    <row r="624" s="2" customFormat="1" ht="24.15" customHeight="1">
      <c r="A624" s="40"/>
      <c r="B624" s="41"/>
      <c r="C624" s="206" t="s">
        <v>968</v>
      </c>
      <c r="D624" s="206" t="s">
        <v>116</v>
      </c>
      <c r="E624" s="207" t="s">
        <v>969</v>
      </c>
      <c r="F624" s="208" t="s">
        <v>970</v>
      </c>
      <c r="G624" s="209" t="s">
        <v>133</v>
      </c>
      <c r="H624" s="210">
        <v>2</v>
      </c>
      <c r="I624" s="211"/>
      <c r="J624" s="212">
        <f>ROUND(I624*H624,2)</f>
        <v>0</v>
      </c>
      <c r="K624" s="208" t="s">
        <v>19</v>
      </c>
      <c r="L624" s="46"/>
      <c r="M624" s="213" t="s">
        <v>19</v>
      </c>
      <c r="N624" s="214" t="s">
        <v>44</v>
      </c>
      <c r="O624" s="86"/>
      <c r="P624" s="215">
        <f>O624*H624</f>
        <v>0</v>
      </c>
      <c r="Q624" s="215">
        <v>0</v>
      </c>
      <c r="R624" s="215">
        <f>Q624*H624</f>
        <v>0</v>
      </c>
      <c r="S624" s="215">
        <v>0</v>
      </c>
      <c r="T624" s="216">
        <f>S624*H624</f>
        <v>0</v>
      </c>
      <c r="U624" s="40"/>
      <c r="V624" s="40"/>
      <c r="W624" s="40"/>
      <c r="X624" s="40"/>
      <c r="Y624" s="40"/>
      <c r="Z624" s="40"/>
      <c r="AA624" s="40"/>
      <c r="AB624" s="40"/>
      <c r="AC624" s="40"/>
      <c r="AD624" s="40"/>
      <c r="AE624" s="40"/>
      <c r="AR624" s="217" t="s">
        <v>121</v>
      </c>
      <c r="AT624" s="217" t="s">
        <v>116</v>
      </c>
      <c r="AU624" s="217" t="s">
        <v>83</v>
      </c>
      <c r="AY624" s="19" t="s">
        <v>114</v>
      </c>
      <c r="BE624" s="218">
        <f>IF(N624="základní",J624,0)</f>
        <v>0</v>
      </c>
      <c r="BF624" s="218">
        <f>IF(N624="snížená",J624,0)</f>
        <v>0</v>
      </c>
      <c r="BG624" s="218">
        <f>IF(N624="zákl. přenesená",J624,0)</f>
        <v>0</v>
      </c>
      <c r="BH624" s="218">
        <f>IF(N624="sníž. přenesená",J624,0)</f>
        <v>0</v>
      </c>
      <c r="BI624" s="218">
        <f>IF(N624="nulová",J624,0)</f>
        <v>0</v>
      </c>
      <c r="BJ624" s="19" t="s">
        <v>81</v>
      </c>
      <c r="BK624" s="218">
        <f>ROUND(I624*H624,2)</f>
        <v>0</v>
      </c>
      <c r="BL624" s="19" t="s">
        <v>121</v>
      </c>
      <c r="BM624" s="217" t="s">
        <v>971</v>
      </c>
    </row>
    <row r="625" s="2" customFormat="1">
      <c r="A625" s="40"/>
      <c r="B625" s="41"/>
      <c r="C625" s="42"/>
      <c r="D625" s="219" t="s">
        <v>123</v>
      </c>
      <c r="E625" s="42"/>
      <c r="F625" s="220" t="s">
        <v>970</v>
      </c>
      <c r="G625" s="42"/>
      <c r="H625" s="42"/>
      <c r="I625" s="221"/>
      <c r="J625" s="42"/>
      <c r="K625" s="42"/>
      <c r="L625" s="46"/>
      <c r="M625" s="222"/>
      <c r="N625" s="223"/>
      <c r="O625" s="86"/>
      <c r="P625" s="86"/>
      <c r="Q625" s="86"/>
      <c r="R625" s="86"/>
      <c r="S625" s="86"/>
      <c r="T625" s="87"/>
      <c r="U625" s="40"/>
      <c r="V625" s="40"/>
      <c r="W625" s="40"/>
      <c r="X625" s="40"/>
      <c r="Y625" s="40"/>
      <c r="Z625" s="40"/>
      <c r="AA625" s="40"/>
      <c r="AB625" s="40"/>
      <c r="AC625" s="40"/>
      <c r="AD625" s="40"/>
      <c r="AE625" s="40"/>
      <c r="AT625" s="19" t="s">
        <v>123</v>
      </c>
      <c r="AU625" s="19" t="s">
        <v>83</v>
      </c>
    </row>
    <row r="626" s="2" customFormat="1" ht="16.5" customHeight="1">
      <c r="A626" s="40"/>
      <c r="B626" s="41"/>
      <c r="C626" s="248" t="s">
        <v>972</v>
      </c>
      <c r="D626" s="248" t="s">
        <v>191</v>
      </c>
      <c r="E626" s="249" t="s">
        <v>973</v>
      </c>
      <c r="F626" s="250" t="s">
        <v>974</v>
      </c>
      <c r="G626" s="251" t="s">
        <v>469</v>
      </c>
      <c r="H626" s="252">
        <v>2</v>
      </c>
      <c r="I626" s="253"/>
      <c r="J626" s="254">
        <f>ROUND(I626*H626,2)</f>
        <v>0</v>
      </c>
      <c r="K626" s="250" t="s">
        <v>19</v>
      </c>
      <c r="L626" s="255"/>
      <c r="M626" s="256" t="s">
        <v>19</v>
      </c>
      <c r="N626" s="257" t="s">
        <v>44</v>
      </c>
      <c r="O626" s="86"/>
      <c r="P626" s="215">
        <f>O626*H626</f>
        <v>0</v>
      </c>
      <c r="Q626" s="215">
        <v>0.023</v>
      </c>
      <c r="R626" s="215">
        <f>Q626*H626</f>
        <v>0.045999999999999999</v>
      </c>
      <c r="S626" s="215">
        <v>0</v>
      </c>
      <c r="T626" s="216">
        <f>S626*H626</f>
        <v>0</v>
      </c>
      <c r="U626" s="40"/>
      <c r="V626" s="40"/>
      <c r="W626" s="40"/>
      <c r="X626" s="40"/>
      <c r="Y626" s="40"/>
      <c r="Z626" s="40"/>
      <c r="AA626" s="40"/>
      <c r="AB626" s="40"/>
      <c r="AC626" s="40"/>
      <c r="AD626" s="40"/>
      <c r="AE626" s="40"/>
      <c r="AR626" s="217" t="s">
        <v>155</v>
      </c>
      <c r="AT626" s="217" t="s">
        <v>191</v>
      </c>
      <c r="AU626" s="217" t="s">
        <v>83</v>
      </c>
      <c r="AY626" s="19" t="s">
        <v>114</v>
      </c>
      <c r="BE626" s="218">
        <f>IF(N626="základní",J626,0)</f>
        <v>0</v>
      </c>
      <c r="BF626" s="218">
        <f>IF(N626="snížená",J626,0)</f>
        <v>0</v>
      </c>
      <c r="BG626" s="218">
        <f>IF(N626="zákl. přenesená",J626,0)</f>
        <v>0</v>
      </c>
      <c r="BH626" s="218">
        <f>IF(N626="sníž. přenesená",J626,0)</f>
        <v>0</v>
      </c>
      <c r="BI626" s="218">
        <f>IF(N626="nulová",J626,0)</f>
        <v>0</v>
      </c>
      <c r="BJ626" s="19" t="s">
        <v>81</v>
      </c>
      <c r="BK626" s="218">
        <f>ROUND(I626*H626,2)</f>
        <v>0</v>
      </c>
      <c r="BL626" s="19" t="s">
        <v>121</v>
      </c>
      <c r="BM626" s="217" t="s">
        <v>975</v>
      </c>
    </row>
    <row r="627" s="2" customFormat="1">
      <c r="A627" s="40"/>
      <c r="B627" s="41"/>
      <c r="C627" s="42"/>
      <c r="D627" s="219" t="s">
        <v>123</v>
      </c>
      <c r="E627" s="42"/>
      <c r="F627" s="220" t="s">
        <v>974</v>
      </c>
      <c r="G627" s="42"/>
      <c r="H627" s="42"/>
      <c r="I627" s="221"/>
      <c r="J627" s="42"/>
      <c r="K627" s="42"/>
      <c r="L627" s="46"/>
      <c r="M627" s="222"/>
      <c r="N627" s="223"/>
      <c r="O627" s="86"/>
      <c r="P627" s="86"/>
      <c r="Q627" s="86"/>
      <c r="R627" s="86"/>
      <c r="S627" s="86"/>
      <c r="T627" s="87"/>
      <c r="U627" s="40"/>
      <c r="V627" s="40"/>
      <c r="W627" s="40"/>
      <c r="X627" s="40"/>
      <c r="Y627" s="40"/>
      <c r="Z627" s="40"/>
      <c r="AA627" s="40"/>
      <c r="AB627" s="40"/>
      <c r="AC627" s="40"/>
      <c r="AD627" s="40"/>
      <c r="AE627" s="40"/>
      <c r="AT627" s="19" t="s">
        <v>123</v>
      </c>
      <c r="AU627" s="19" t="s">
        <v>83</v>
      </c>
    </row>
    <row r="628" s="2" customFormat="1" ht="33" customHeight="1">
      <c r="A628" s="40"/>
      <c r="B628" s="41"/>
      <c r="C628" s="206" t="s">
        <v>976</v>
      </c>
      <c r="D628" s="206" t="s">
        <v>116</v>
      </c>
      <c r="E628" s="207" t="s">
        <v>977</v>
      </c>
      <c r="F628" s="208" t="s">
        <v>978</v>
      </c>
      <c r="G628" s="209" t="s">
        <v>133</v>
      </c>
      <c r="H628" s="210">
        <v>2</v>
      </c>
      <c r="I628" s="211"/>
      <c r="J628" s="212">
        <f>ROUND(I628*H628,2)</f>
        <v>0</v>
      </c>
      <c r="K628" s="208" t="s">
        <v>19</v>
      </c>
      <c r="L628" s="46"/>
      <c r="M628" s="213" t="s">
        <v>19</v>
      </c>
      <c r="N628" s="214" t="s">
        <v>44</v>
      </c>
      <c r="O628" s="86"/>
      <c r="P628" s="215">
        <f>O628*H628</f>
        <v>0</v>
      </c>
      <c r="Q628" s="215">
        <v>0</v>
      </c>
      <c r="R628" s="215">
        <f>Q628*H628</f>
        <v>0</v>
      </c>
      <c r="S628" s="215">
        <v>0</v>
      </c>
      <c r="T628" s="216">
        <f>S628*H628</f>
        <v>0</v>
      </c>
      <c r="U628" s="40"/>
      <c r="V628" s="40"/>
      <c r="W628" s="40"/>
      <c r="X628" s="40"/>
      <c r="Y628" s="40"/>
      <c r="Z628" s="40"/>
      <c r="AA628" s="40"/>
      <c r="AB628" s="40"/>
      <c r="AC628" s="40"/>
      <c r="AD628" s="40"/>
      <c r="AE628" s="40"/>
      <c r="AR628" s="217" t="s">
        <v>121</v>
      </c>
      <c r="AT628" s="217" t="s">
        <v>116</v>
      </c>
      <c r="AU628" s="217" t="s">
        <v>83</v>
      </c>
      <c r="AY628" s="19" t="s">
        <v>114</v>
      </c>
      <c r="BE628" s="218">
        <f>IF(N628="základní",J628,0)</f>
        <v>0</v>
      </c>
      <c r="BF628" s="218">
        <f>IF(N628="snížená",J628,0)</f>
        <v>0</v>
      </c>
      <c r="BG628" s="218">
        <f>IF(N628="zákl. přenesená",J628,0)</f>
        <v>0</v>
      </c>
      <c r="BH628" s="218">
        <f>IF(N628="sníž. přenesená",J628,0)</f>
        <v>0</v>
      </c>
      <c r="BI628" s="218">
        <f>IF(N628="nulová",J628,0)</f>
        <v>0</v>
      </c>
      <c r="BJ628" s="19" t="s">
        <v>81</v>
      </c>
      <c r="BK628" s="218">
        <f>ROUND(I628*H628,2)</f>
        <v>0</v>
      </c>
      <c r="BL628" s="19" t="s">
        <v>121</v>
      </c>
      <c r="BM628" s="217" t="s">
        <v>979</v>
      </c>
    </row>
    <row r="629" s="2" customFormat="1">
      <c r="A629" s="40"/>
      <c r="B629" s="41"/>
      <c r="C629" s="42"/>
      <c r="D629" s="219" t="s">
        <v>123</v>
      </c>
      <c r="E629" s="42"/>
      <c r="F629" s="220" t="s">
        <v>978</v>
      </c>
      <c r="G629" s="42"/>
      <c r="H629" s="42"/>
      <c r="I629" s="221"/>
      <c r="J629" s="42"/>
      <c r="K629" s="42"/>
      <c r="L629" s="46"/>
      <c r="M629" s="222"/>
      <c r="N629" s="223"/>
      <c r="O629" s="86"/>
      <c r="P629" s="86"/>
      <c r="Q629" s="86"/>
      <c r="R629" s="86"/>
      <c r="S629" s="86"/>
      <c r="T629" s="87"/>
      <c r="U629" s="40"/>
      <c r="V629" s="40"/>
      <c r="W629" s="40"/>
      <c r="X629" s="40"/>
      <c r="Y629" s="40"/>
      <c r="Z629" s="40"/>
      <c r="AA629" s="40"/>
      <c r="AB629" s="40"/>
      <c r="AC629" s="40"/>
      <c r="AD629" s="40"/>
      <c r="AE629" s="40"/>
      <c r="AT629" s="19" t="s">
        <v>123</v>
      </c>
      <c r="AU629" s="19" t="s">
        <v>83</v>
      </c>
    </row>
    <row r="630" s="2" customFormat="1" ht="16.5" customHeight="1">
      <c r="A630" s="40"/>
      <c r="B630" s="41"/>
      <c r="C630" s="248" t="s">
        <v>980</v>
      </c>
      <c r="D630" s="248" t="s">
        <v>191</v>
      </c>
      <c r="E630" s="249" t="s">
        <v>981</v>
      </c>
      <c r="F630" s="250" t="s">
        <v>982</v>
      </c>
      <c r="G630" s="251" t="s">
        <v>469</v>
      </c>
      <c r="H630" s="252">
        <v>2</v>
      </c>
      <c r="I630" s="253"/>
      <c r="J630" s="254">
        <f>ROUND(I630*H630,2)</f>
        <v>0</v>
      </c>
      <c r="K630" s="250" t="s">
        <v>19</v>
      </c>
      <c r="L630" s="255"/>
      <c r="M630" s="256" t="s">
        <v>19</v>
      </c>
      <c r="N630" s="257" t="s">
        <v>44</v>
      </c>
      <c r="O630" s="86"/>
      <c r="P630" s="215">
        <f>O630*H630</f>
        <v>0</v>
      </c>
      <c r="Q630" s="215">
        <v>0.023</v>
      </c>
      <c r="R630" s="215">
        <f>Q630*H630</f>
        <v>0.045999999999999999</v>
      </c>
      <c r="S630" s="215">
        <v>0</v>
      </c>
      <c r="T630" s="216">
        <f>S630*H630</f>
        <v>0</v>
      </c>
      <c r="U630" s="40"/>
      <c r="V630" s="40"/>
      <c r="W630" s="40"/>
      <c r="X630" s="40"/>
      <c r="Y630" s="40"/>
      <c r="Z630" s="40"/>
      <c r="AA630" s="40"/>
      <c r="AB630" s="40"/>
      <c r="AC630" s="40"/>
      <c r="AD630" s="40"/>
      <c r="AE630" s="40"/>
      <c r="AR630" s="217" t="s">
        <v>155</v>
      </c>
      <c r="AT630" s="217" t="s">
        <v>191</v>
      </c>
      <c r="AU630" s="217" t="s">
        <v>83</v>
      </c>
      <c r="AY630" s="19" t="s">
        <v>114</v>
      </c>
      <c r="BE630" s="218">
        <f>IF(N630="základní",J630,0)</f>
        <v>0</v>
      </c>
      <c r="BF630" s="218">
        <f>IF(N630="snížená",J630,0)</f>
        <v>0</v>
      </c>
      <c r="BG630" s="218">
        <f>IF(N630="zákl. přenesená",J630,0)</f>
        <v>0</v>
      </c>
      <c r="BH630" s="218">
        <f>IF(N630="sníž. přenesená",J630,0)</f>
        <v>0</v>
      </c>
      <c r="BI630" s="218">
        <f>IF(N630="nulová",J630,0)</f>
        <v>0</v>
      </c>
      <c r="BJ630" s="19" t="s">
        <v>81</v>
      </c>
      <c r="BK630" s="218">
        <f>ROUND(I630*H630,2)</f>
        <v>0</v>
      </c>
      <c r="BL630" s="19" t="s">
        <v>121</v>
      </c>
      <c r="BM630" s="217" t="s">
        <v>983</v>
      </c>
    </row>
    <row r="631" s="2" customFormat="1">
      <c r="A631" s="40"/>
      <c r="B631" s="41"/>
      <c r="C631" s="42"/>
      <c r="D631" s="219" t="s">
        <v>123</v>
      </c>
      <c r="E631" s="42"/>
      <c r="F631" s="220" t="s">
        <v>982</v>
      </c>
      <c r="G631" s="42"/>
      <c r="H631" s="42"/>
      <c r="I631" s="221"/>
      <c r="J631" s="42"/>
      <c r="K631" s="42"/>
      <c r="L631" s="46"/>
      <c r="M631" s="222"/>
      <c r="N631" s="223"/>
      <c r="O631" s="86"/>
      <c r="P631" s="86"/>
      <c r="Q631" s="86"/>
      <c r="R631" s="86"/>
      <c r="S631" s="86"/>
      <c r="T631" s="87"/>
      <c r="U631" s="40"/>
      <c r="V631" s="40"/>
      <c r="W631" s="40"/>
      <c r="X631" s="40"/>
      <c r="Y631" s="40"/>
      <c r="Z631" s="40"/>
      <c r="AA631" s="40"/>
      <c r="AB631" s="40"/>
      <c r="AC631" s="40"/>
      <c r="AD631" s="40"/>
      <c r="AE631" s="40"/>
      <c r="AT631" s="19" t="s">
        <v>123</v>
      </c>
      <c r="AU631" s="19" t="s">
        <v>83</v>
      </c>
    </row>
    <row r="632" s="2" customFormat="1" ht="24.15" customHeight="1">
      <c r="A632" s="40"/>
      <c r="B632" s="41"/>
      <c r="C632" s="206" t="s">
        <v>984</v>
      </c>
      <c r="D632" s="206" t="s">
        <v>116</v>
      </c>
      <c r="E632" s="207" t="s">
        <v>985</v>
      </c>
      <c r="F632" s="208" t="s">
        <v>986</v>
      </c>
      <c r="G632" s="209" t="s">
        <v>133</v>
      </c>
      <c r="H632" s="210">
        <v>2</v>
      </c>
      <c r="I632" s="211"/>
      <c r="J632" s="212">
        <f>ROUND(I632*H632,2)</f>
        <v>0</v>
      </c>
      <c r="K632" s="208" t="s">
        <v>19</v>
      </c>
      <c r="L632" s="46"/>
      <c r="M632" s="213" t="s">
        <v>19</v>
      </c>
      <c r="N632" s="214" t="s">
        <v>44</v>
      </c>
      <c r="O632" s="86"/>
      <c r="P632" s="215">
        <f>O632*H632</f>
        <v>0</v>
      </c>
      <c r="Q632" s="215">
        <v>0</v>
      </c>
      <c r="R632" s="215">
        <f>Q632*H632</f>
        <v>0</v>
      </c>
      <c r="S632" s="215">
        <v>0</v>
      </c>
      <c r="T632" s="216">
        <f>S632*H632</f>
        <v>0</v>
      </c>
      <c r="U632" s="40"/>
      <c r="V632" s="40"/>
      <c r="W632" s="40"/>
      <c r="X632" s="40"/>
      <c r="Y632" s="40"/>
      <c r="Z632" s="40"/>
      <c r="AA632" s="40"/>
      <c r="AB632" s="40"/>
      <c r="AC632" s="40"/>
      <c r="AD632" s="40"/>
      <c r="AE632" s="40"/>
      <c r="AR632" s="217" t="s">
        <v>121</v>
      </c>
      <c r="AT632" s="217" t="s">
        <v>116</v>
      </c>
      <c r="AU632" s="217" t="s">
        <v>83</v>
      </c>
      <c r="AY632" s="19" t="s">
        <v>114</v>
      </c>
      <c r="BE632" s="218">
        <f>IF(N632="základní",J632,0)</f>
        <v>0</v>
      </c>
      <c r="BF632" s="218">
        <f>IF(N632="snížená",J632,0)</f>
        <v>0</v>
      </c>
      <c r="BG632" s="218">
        <f>IF(N632="zákl. přenesená",J632,0)</f>
        <v>0</v>
      </c>
      <c r="BH632" s="218">
        <f>IF(N632="sníž. přenesená",J632,0)</f>
        <v>0</v>
      </c>
      <c r="BI632" s="218">
        <f>IF(N632="nulová",J632,0)</f>
        <v>0</v>
      </c>
      <c r="BJ632" s="19" t="s">
        <v>81</v>
      </c>
      <c r="BK632" s="218">
        <f>ROUND(I632*H632,2)</f>
        <v>0</v>
      </c>
      <c r="BL632" s="19" t="s">
        <v>121</v>
      </c>
      <c r="BM632" s="217" t="s">
        <v>987</v>
      </c>
    </row>
    <row r="633" s="2" customFormat="1">
      <c r="A633" s="40"/>
      <c r="B633" s="41"/>
      <c r="C633" s="42"/>
      <c r="D633" s="219" t="s">
        <v>123</v>
      </c>
      <c r="E633" s="42"/>
      <c r="F633" s="220" t="s">
        <v>986</v>
      </c>
      <c r="G633" s="42"/>
      <c r="H633" s="42"/>
      <c r="I633" s="221"/>
      <c r="J633" s="42"/>
      <c r="K633" s="42"/>
      <c r="L633" s="46"/>
      <c r="M633" s="222"/>
      <c r="N633" s="223"/>
      <c r="O633" s="86"/>
      <c r="P633" s="86"/>
      <c r="Q633" s="86"/>
      <c r="R633" s="86"/>
      <c r="S633" s="86"/>
      <c r="T633" s="87"/>
      <c r="U633" s="40"/>
      <c r="V633" s="40"/>
      <c r="W633" s="40"/>
      <c r="X633" s="40"/>
      <c r="Y633" s="40"/>
      <c r="Z633" s="40"/>
      <c r="AA633" s="40"/>
      <c r="AB633" s="40"/>
      <c r="AC633" s="40"/>
      <c r="AD633" s="40"/>
      <c r="AE633" s="40"/>
      <c r="AT633" s="19" t="s">
        <v>123</v>
      </c>
      <c r="AU633" s="19" t="s">
        <v>83</v>
      </c>
    </row>
    <row r="634" s="2" customFormat="1" ht="16.5" customHeight="1">
      <c r="A634" s="40"/>
      <c r="B634" s="41"/>
      <c r="C634" s="248" t="s">
        <v>988</v>
      </c>
      <c r="D634" s="248" t="s">
        <v>191</v>
      </c>
      <c r="E634" s="249" t="s">
        <v>989</v>
      </c>
      <c r="F634" s="250" t="s">
        <v>990</v>
      </c>
      <c r="G634" s="251" t="s">
        <v>133</v>
      </c>
      <c r="H634" s="252">
        <v>2</v>
      </c>
      <c r="I634" s="253"/>
      <c r="J634" s="254">
        <f>ROUND(I634*H634,2)</f>
        <v>0</v>
      </c>
      <c r="K634" s="250" t="s">
        <v>19</v>
      </c>
      <c r="L634" s="255"/>
      <c r="M634" s="256" t="s">
        <v>19</v>
      </c>
      <c r="N634" s="257" t="s">
        <v>44</v>
      </c>
      <c r="O634" s="86"/>
      <c r="P634" s="215">
        <f>O634*H634</f>
        <v>0</v>
      </c>
      <c r="Q634" s="215">
        <v>0.023</v>
      </c>
      <c r="R634" s="215">
        <f>Q634*H634</f>
        <v>0.045999999999999999</v>
      </c>
      <c r="S634" s="215">
        <v>0</v>
      </c>
      <c r="T634" s="216">
        <f>S634*H634</f>
        <v>0</v>
      </c>
      <c r="U634" s="40"/>
      <c r="V634" s="40"/>
      <c r="W634" s="40"/>
      <c r="X634" s="40"/>
      <c r="Y634" s="40"/>
      <c r="Z634" s="40"/>
      <c r="AA634" s="40"/>
      <c r="AB634" s="40"/>
      <c r="AC634" s="40"/>
      <c r="AD634" s="40"/>
      <c r="AE634" s="40"/>
      <c r="AR634" s="217" t="s">
        <v>155</v>
      </c>
      <c r="AT634" s="217" t="s">
        <v>191</v>
      </c>
      <c r="AU634" s="217" t="s">
        <v>83</v>
      </c>
      <c r="AY634" s="19" t="s">
        <v>114</v>
      </c>
      <c r="BE634" s="218">
        <f>IF(N634="základní",J634,0)</f>
        <v>0</v>
      </c>
      <c r="BF634" s="218">
        <f>IF(N634="snížená",J634,0)</f>
        <v>0</v>
      </c>
      <c r="BG634" s="218">
        <f>IF(N634="zákl. přenesená",J634,0)</f>
        <v>0</v>
      </c>
      <c r="BH634" s="218">
        <f>IF(N634="sníž. přenesená",J634,0)</f>
        <v>0</v>
      </c>
      <c r="BI634" s="218">
        <f>IF(N634="nulová",J634,0)</f>
        <v>0</v>
      </c>
      <c r="BJ634" s="19" t="s">
        <v>81</v>
      </c>
      <c r="BK634" s="218">
        <f>ROUND(I634*H634,2)</f>
        <v>0</v>
      </c>
      <c r="BL634" s="19" t="s">
        <v>121</v>
      </c>
      <c r="BM634" s="217" t="s">
        <v>991</v>
      </c>
    </row>
    <row r="635" s="2" customFormat="1">
      <c r="A635" s="40"/>
      <c r="B635" s="41"/>
      <c r="C635" s="42"/>
      <c r="D635" s="219" t="s">
        <v>123</v>
      </c>
      <c r="E635" s="42"/>
      <c r="F635" s="220" t="s">
        <v>990</v>
      </c>
      <c r="G635" s="42"/>
      <c r="H635" s="42"/>
      <c r="I635" s="221"/>
      <c r="J635" s="42"/>
      <c r="K635" s="42"/>
      <c r="L635" s="46"/>
      <c r="M635" s="222"/>
      <c r="N635" s="223"/>
      <c r="O635" s="86"/>
      <c r="P635" s="86"/>
      <c r="Q635" s="86"/>
      <c r="R635" s="86"/>
      <c r="S635" s="86"/>
      <c r="T635" s="87"/>
      <c r="U635" s="40"/>
      <c r="V635" s="40"/>
      <c r="W635" s="40"/>
      <c r="X635" s="40"/>
      <c r="Y635" s="40"/>
      <c r="Z635" s="40"/>
      <c r="AA635" s="40"/>
      <c r="AB635" s="40"/>
      <c r="AC635" s="40"/>
      <c r="AD635" s="40"/>
      <c r="AE635" s="40"/>
      <c r="AT635" s="19" t="s">
        <v>123</v>
      </c>
      <c r="AU635" s="19" t="s">
        <v>83</v>
      </c>
    </row>
    <row r="636" s="2" customFormat="1" ht="24.15" customHeight="1">
      <c r="A636" s="40"/>
      <c r="B636" s="41"/>
      <c r="C636" s="206" t="s">
        <v>992</v>
      </c>
      <c r="D636" s="206" t="s">
        <v>116</v>
      </c>
      <c r="E636" s="207" t="s">
        <v>993</v>
      </c>
      <c r="F636" s="208" t="s">
        <v>994</v>
      </c>
      <c r="G636" s="209" t="s">
        <v>469</v>
      </c>
      <c r="H636" s="210">
        <v>7</v>
      </c>
      <c r="I636" s="211"/>
      <c r="J636" s="212">
        <f>ROUND(I636*H636,2)</f>
        <v>0</v>
      </c>
      <c r="K636" s="208" t="s">
        <v>19</v>
      </c>
      <c r="L636" s="46"/>
      <c r="M636" s="213" t="s">
        <v>19</v>
      </c>
      <c r="N636" s="214" t="s">
        <v>44</v>
      </c>
      <c r="O636" s="86"/>
      <c r="P636" s="215">
        <f>O636*H636</f>
        <v>0</v>
      </c>
      <c r="Q636" s="215">
        <v>0</v>
      </c>
      <c r="R636" s="215">
        <f>Q636*H636</f>
        <v>0</v>
      </c>
      <c r="S636" s="215">
        <v>0</v>
      </c>
      <c r="T636" s="216">
        <f>S636*H636</f>
        <v>0</v>
      </c>
      <c r="U636" s="40"/>
      <c r="V636" s="40"/>
      <c r="W636" s="40"/>
      <c r="X636" s="40"/>
      <c r="Y636" s="40"/>
      <c r="Z636" s="40"/>
      <c r="AA636" s="40"/>
      <c r="AB636" s="40"/>
      <c r="AC636" s="40"/>
      <c r="AD636" s="40"/>
      <c r="AE636" s="40"/>
      <c r="AR636" s="217" t="s">
        <v>121</v>
      </c>
      <c r="AT636" s="217" t="s">
        <v>116</v>
      </c>
      <c r="AU636" s="217" t="s">
        <v>83</v>
      </c>
      <c r="AY636" s="19" t="s">
        <v>114</v>
      </c>
      <c r="BE636" s="218">
        <f>IF(N636="základní",J636,0)</f>
        <v>0</v>
      </c>
      <c r="BF636" s="218">
        <f>IF(N636="snížená",J636,0)</f>
        <v>0</v>
      </c>
      <c r="BG636" s="218">
        <f>IF(N636="zákl. přenesená",J636,0)</f>
        <v>0</v>
      </c>
      <c r="BH636" s="218">
        <f>IF(N636="sníž. přenesená",J636,0)</f>
        <v>0</v>
      </c>
      <c r="BI636" s="218">
        <f>IF(N636="nulová",J636,0)</f>
        <v>0</v>
      </c>
      <c r="BJ636" s="19" t="s">
        <v>81</v>
      </c>
      <c r="BK636" s="218">
        <f>ROUND(I636*H636,2)</f>
        <v>0</v>
      </c>
      <c r="BL636" s="19" t="s">
        <v>121</v>
      </c>
      <c r="BM636" s="217" t="s">
        <v>995</v>
      </c>
    </row>
    <row r="637" s="2" customFormat="1">
      <c r="A637" s="40"/>
      <c r="B637" s="41"/>
      <c r="C637" s="42"/>
      <c r="D637" s="219" t="s">
        <v>123</v>
      </c>
      <c r="E637" s="42"/>
      <c r="F637" s="220" t="s">
        <v>994</v>
      </c>
      <c r="G637" s="42"/>
      <c r="H637" s="42"/>
      <c r="I637" s="221"/>
      <c r="J637" s="42"/>
      <c r="K637" s="42"/>
      <c r="L637" s="46"/>
      <c r="M637" s="222"/>
      <c r="N637" s="223"/>
      <c r="O637" s="86"/>
      <c r="P637" s="86"/>
      <c r="Q637" s="86"/>
      <c r="R637" s="86"/>
      <c r="S637" s="86"/>
      <c r="T637" s="87"/>
      <c r="U637" s="40"/>
      <c r="V637" s="40"/>
      <c r="W637" s="40"/>
      <c r="X637" s="40"/>
      <c r="Y637" s="40"/>
      <c r="Z637" s="40"/>
      <c r="AA637" s="40"/>
      <c r="AB637" s="40"/>
      <c r="AC637" s="40"/>
      <c r="AD637" s="40"/>
      <c r="AE637" s="40"/>
      <c r="AT637" s="19" t="s">
        <v>123</v>
      </c>
      <c r="AU637" s="19" t="s">
        <v>83</v>
      </c>
    </row>
    <row r="638" s="2" customFormat="1">
      <c r="A638" s="40"/>
      <c r="B638" s="41"/>
      <c r="C638" s="42"/>
      <c r="D638" s="219" t="s">
        <v>196</v>
      </c>
      <c r="E638" s="42"/>
      <c r="F638" s="258" t="s">
        <v>996</v>
      </c>
      <c r="G638" s="42"/>
      <c r="H638" s="42"/>
      <c r="I638" s="221"/>
      <c r="J638" s="42"/>
      <c r="K638" s="42"/>
      <c r="L638" s="46"/>
      <c r="M638" s="222"/>
      <c r="N638" s="223"/>
      <c r="O638" s="86"/>
      <c r="P638" s="86"/>
      <c r="Q638" s="86"/>
      <c r="R638" s="86"/>
      <c r="S638" s="86"/>
      <c r="T638" s="87"/>
      <c r="U638" s="40"/>
      <c r="V638" s="40"/>
      <c r="W638" s="40"/>
      <c r="X638" s="40"/>
      <c r="Y638" s="40"/>
      <c r="Z638" s="40"/>
      <c r="AA638" s="40"/>
      <c r="AB638" s="40"/>
      <c r="AC638" s="40"/>
      <c r="AD638" s="40"/>
      <c r="AE638" s="40"/>
      <c r="AT638" s="19" t="s">
        <v>196</v>
      </c>
      <c r="AU638" s="19" t="s">
        <v>83</v>
      </c>
    </row>
    <row r="639" s="2" customFormat="1" ht="16.5" customHeight="1">
      <c r="A639" s="40"/>
      <c r="B639" s="41"/>
      <c r="C639" s="248" t="s">
        <v>997</v>
      </c>
      <c r="D639" s="248" t="s">
        <v>191</v>
      </c>
      <c r="E639" s="249" t="s">
        <v>998</v>
      </c>
      <c r="F639" s="250" t="s">
        <v>999</v>
      </c>
      <c r="G639" s="251" t="s">
        <v>469</v>
      </c>
      <c r="H639" s="252">
        <v>2</v>
      </c>
      <c r="I639" s="253"/>
      <c r="J639" s="254">
        <f>ROUND(I639*H639,2)</f>
        <v>0</v>
      </c>
      <c r="K639" s="250" t="s">
        <v>19</v>
      </c>
      <c r="L639" s="255"/>
      <c r="M639" s="256" t="s">
        <v>19</v>
      </c>
      <c r="N639" s="257" t="s">
        <v>44</v>
      </c>
      <c r="O639" s="86"/>
      <c r="P639" s="215">
        <f>O639*H639</f>
        <v>0</v>
      </c>
      <c r="Q639" s="215">
        <v>0.023</v>
      </c>
      <c r="R639" s="215">
        <f>Q639*H639</f>
        <v>0.045999999999999999</v>
      </c>
      <c r="S639" s="215">
        <v>0</v>
      </c>
      <c r="T639" s="216">
        <f>S639*H639</f>
        <v>0</v>
      </c>
      <c r="U639" s="40"/>
      <c r="V639" s="40"/>
      <c r="W639" s="40"/>
      <c r="X639" s="40"/>
      <c r="Y639" s="40"/>
      <c r="Z639" s="40"/>
      <c r="AA639" s="40"/>
      <c r="AB639" s="40"/>
      <c r="AC639" s="40"/>
      <c r="AD639" s="40"/>
      <c r="AE639" s="40"/>
      <c r="AR639" s="217" t="s">
        <v>155</v>
      </c>
      <c r="AT639" s="217" t="s">
        <v>191</v>
      </c>
      <c r="AU639" s="217" t="s">
        <v>83</v>
      </c>
      <c r="AY639" s="19" t="s">
        <v>114</v>
      </c>
      <c r="BE639" s="218">
        <f>IF(N639="základní",J639,0)</f>
        <v>0</v>
      </c>
      <c r="BF639" s="218">
        <f>IF(N639="snížená",J639,0)</f>
        <v>0</v>
      </c>
      <c r="BG639" s="218">
        <f>IF(N639="zákl. přenesená",J639,0)</f>
        <v>0</v>
      </c>
      <c r="BH639" s="218">
        <f>IF(N639="sníž. přenesená",J639,0)</f>
        <v>0</v>
      </c>
      <c r="BI639" s="218">
        <f>IF(N639="nulová",J639,0)</f>
        <v>0</v>
      </c>
      <c r="BJ639" s="19" t="s">
        <v>81</v>
      </c>
      <c r="BK639" s="218">
        <f>ROUND(I639*H639,2)</f>
        <v>0</v>
      </c>
      <c r="BL639" s="19" t="s">
        <v>121</v>
      </c>
      <c r="BM639" s="217" t="s">
        <v>1000</v>
      </c>
    </row>
    <row r="640" s="2" customFormat="1">
      <c r="A640" s="40"/>
      <c r="B640" s="41"/>
      <c r="C640" s="42"/>
      <c r="D640" s="219" t="s">
        <v>123</v>
      </c>
      <c r="E640" s="42"/>
      <c r="F640" s="220" t="s">
        <v>999</v>
      </c>
      <c r="G640" s="42"/>
      <c r="H640" s="42"/>
      <c r="I640" s="221"/>
      <c r="J640" s="42"/>
      <c r="K640" s="42"/>
      <c r="L640" s="46"/>
      <c r="M640" s="222"/>
      <c r="N640" s="223"/>
      <c r="O640" s="86"/>
      <c r="P640" s="86"/>
      <c r="Q640" s="86"/>
      <c r="R640" s="86"/>
      <c r="S640" s="86"/>
      <c r="T640" s="87"/>
      <c r="U640" s="40"/>
      <c r="V640" s="40"/>
      <c r="W640" s="40"/>
      <c r="X640" s="40"/>
      <c r="Y640" s="40"/>
      <c r="Z640" s="40"/>
      <c r="AA640" s="40"/>
      <c r="AB640" s="40"/>
      <c r="AC640" s="40"/>
      <c r="AD640" s="40"/>
      <c r="AE640" s="40"/>
      <c r="AT640" s="19" t="s">
        <v>123</v>
      </c>
      <c r="AU640" s="19" t="s">
        <v>83</v>
      </c>
    </row>
    <row r="641" s="2" customFormat="1" ht="16.5" customHeight="1">
      <c r="A641" s="40"/>
      <c r="B641" s="41"/>
      <c r="C641" s="248" t="s">
        <v>1001</v>
      </c>
      <c r="D641" s="248" t="s">
        <v>191</v>
      </c>
      <c r="E641" s="249" t="s">
        <v>1002</v>
      </c>
      <c r="F641" s="250" t="s">
        <v>1003</v>
      </c>
      <c r="G641" s="251" t="s">
        <v>469</v>
      </c>
      <c r="H641" s="252">
        <v>5</v>
      </c>
      <c r="I641" s="253"/>
      <c r="J641" s="254">
        <f>ROUND(I641*H641,2)</f>
        <v>0</v>
      </c>
      <c r="K641" s="250" t="s">
        <v>19</v>
      </c>
      <c r="L641" s="255"/>
      <c r="M641" s="256" t="s">
        <v>19</v>
      </c>
      <c r="N641" s="257" t="s">
        <v>44</v>
      </c>
      <c r="O641" s="86"/>
      <c r="P641" s="215">
        <f>O641*H641</f>
        <v>0</v>
      </c>
      <c r="Q641" s="215">
        <v>0.023</v>
      </c>
      <c r="R641" s="215">
        <f>Q641*H641</f>
        <v>0.11499999999999999</v>
      </c>
      <c r="S641" s="215">
        <v>0</v>
      </c>
      <c r="T641" s="216">
        <f>S641*H641</f>
        <v>0</v>
      </c>
      <c r="U641" s="40"/>
      <c r="V641" s="40"/>
      <c r="W641" s="40"/>
      <c r="X641" s="40"/>
      <c r="Y641" s="40"/>
      <c r="Z641" s="40"/>
      <c r="AA641" s="40"/>
      <c r="AB641" s="40"/>
      <c r="AC641" s="40"/>
      <c r="AD641" s="40"/>
      <c r="AE641" s="40"/>
      <c r="AR641" s="217" t="s">
        <v>155</v>
      </c>
      <c r="AT641" s="217" t="s">
        <v>191</v>
      </c>
      <c r="AU641" s="217" t="s">
        <v>83</v>
      </c>
      <c r="AY641" s="19" t="s">
        <v>114</v>
      </c>
      <c r="BE641" s="218">
        <f>IF(N641="základní",J641,0)</f>
        <v>0</v>
      </c>
      <c r="BF641" s="218">
        <f>IF(N641="snížená",J641,0)</f>
        <v>0</v>
      </c>
      <c r="BG641" s="218">
        <f>IF(N641="zákl. přenesená",J641,0)</f>
        <v>0</v>
      </c>
      <c r="BH641" s="218">
        <f>IF(N641="sníž. přenesená",J641,0)</f>
        <v>0</v>
      </c>
      <c r="BI641" s="218">
        <f>IF(N641="nulová",J641,0)</f>
        <v>0</v>
      </c>
      <c r="BJ641" s="19" t="s">
        <v>81</v>
      </c>
      <c r="BK641" s="218">
        <f>ROUND(I641*H641,2)</f>
        <v>0</v>
      </c>
      <c r="BL641" s="19" t="s">
        <v>121</v>
      </c>
      <c r="BM641" s="217" t="s">
        <v>1004</v>
      </c>
    </row>
    <row r="642" s="2" customFormat="1">
      <c r="A642" s="40"/>
      <c r="B642" s="41"/>
      <c r="C642" s="42"/>
      <c r="D642" s="219" t="s">
        <v>123</v>
      </c>
      <c r="E642" s="42"/>
      <c r="F642" s="220" t="s">
        <v>1003</v>
      </c>
      <c r="G642" s="42"/>
      <c r="H642" s="42"/>
      <c r="I642" s="221"/>
      <c r="J642" s="42"/>
      <c r="K642" s="42"/>
      <c r="L642" s="46"/>
      <c r="M642" s="222"/>
      <c r="N642" s="223"/>
      <c r="O642" s="86"/>
      <c r="P642" s="86"/>
      <c r="Q642" s="86"/>
      <c r="R642" s="86"/>
      <c r="S642" s="86"/>
      <c r="T642" s="87"/>
      <c r="U642" s="40"/>
      <c r="V642" s="40"/>
      <c r="W642" s="40"/>
      <c r="X642" s="40"/>
      <c r="Y642" s="40"/>
      <c r="Z642" s="40"/>
      <c r="AA642" s="40"/>
      <c r="AB642" s="40"/>
      <c r="AC642" s="40"/>
      <c r="AD642" s="40"/>
      <c r="AE642" s="40"/>
      <c r="AT642" s="19" t="s">
        <v>123</v>
      </c>
      <c r="AU642" s="19" t="s">
        <v>83</v>
      </c>
    </row>
    <row r="643" s="2" customFormat="1" ht="24.15" customHeight="1">
      <c r="A643" s="40"/>
      <c r="B643" s="41"/>
      <c r="C643" s="206" t="s">
        <v>1005</v>
      </c>
      <c r="D643" s="206" t="s">
        <v>116</v>
      </c>
      <c r="E643" s="207" t="s">
        <v>1006</v>
      </c>
      <c r="F643" s="208" t="s">
        <v>1007</v>
      </c>
      <c r="G643" s="209" t="s">
        <v>469</v>
      </c>
      <c r="H643" s="210">
        <v>1</v>
      </c>
      <c r="I643" s="211"/>
      <c r="J643" s="212">
        <f>ROUND(I643*H643,2)</f>
        <v>0</v>
      </c>
      <c r="K643" s="208" t="s">
        <v>19</v>
      </c>
      <c r="L643" s="46"/>
      <c r="M643" s="213" t="s">
        <v>19</v>
      </c>
      <c r="N643" s="214" t="s">
        <v>44</v>
      </c>
      <c r="O643" s="86"/>
      <c r="P643" s="215">
        <f>O643*H643</f>
        <v>0</v>
      </c>
      <c r="Q643" s="215">
        <v>0</v>
      </c>
      <c r="R643" s="215">
        <f>Q643*H643</f>
        <v>0</v>
      </c>
      <c r="S643" s="215">
        <v>0</v>
      </c>
      <c r="T643" s="216">
        <f>S643*H643</f>
        <v>0</v>
      </c>
      <c r="U643" s="40"/>
      <c r="V643" s="40"/>
      <c r="W643" s="40"/>
      <c r="X643" s="40"/>
      <c r="Y643" s="40"/>
      <c r="Z643" s="40"/>
      <c r="AA643" s="40"/>
      <c r="AB643" s="40"/>
      <c r="AC643" s="40"/>
      <c r="AD643" s="40"/>
      <c r="AE643" s="40"/>
      <c r="AR643" s="217" t="s">
        <v>121</v>
      </c>
      <c r="AT643" s="217" t="s">
        <v>116</v>
      </c>
      <c r="AU643" s="217" t="s">
        <v>83</v>
      </c>
      <c r="AY643" s="19" t="s">
        <v>114</v>
      </c>
      <c r="BE643" s="218">
        <f>IF(N643="základní",J643,0)</f>
        <v>0</v>
      </c>
      <c r="BF643" s="218">
        <f>IF(N643="snížená",J643,0)</f>
        <v>0</v>
      </c>
      <c r="BG643" s="218">
        <f>IF(N643="zákl. přenesená",J643,0)</f>
        <v>0</v>
      </c>
      <c r="BH643" s="218">
        <f>IF(N643="sníž. přenesená",J643,0)</f>
        <v>0</v>
      </c>
      <c r="BI643" s="218">
        <f>IF(N643="nulová",J643,0)</f>
        <v>0</v>
      </c>
      <c r="BJ643" s="19" t="s">
        <v>81</v>
      </c>
      <c r="BK643" s="218">
        <f>ROUND(I643*H643,2)</f>
        <v>0</v>
      </c>
      <c r="BL643" s="19" t="s">
        <v>121</v>
      </c>
      <c r="BM643" s="217" t="s">
        <v>1008</v>
      </c>
    </row>
    <row r="644" s="2" customFormat="1">
      <c r="A644" s="40"/>
      <c r="B644" s="41"/>
      <c r="C644" s="42"/>
      <c r="D644" s="219" t="s">
        <v>123</v>
      </c>
      <c r="E644" s="42"/>
      <c r="F644" s="220" t="s">
        <v>1007</v>
      </c>
      <c r="G644" s="42"/>
      <c r="H644" s="42"/>
      <c r="I644" s="221"/>
      <c r="J644" s="42"/>
      <c r="K644" s="42"/>
      <c r="L644" s="46"/>
      <c r="M644" s="222"/>
      <c r="N644" s="223"/>
      <c r="O644" s="86"/>
      <c r="P644" s="86"/>
      <c r="Q644" s="86"/>
      <c r="R644" s="86"/>
      <c r="S644" s="86"/>
      <c r="T644" s="87"/>
      <c r="U644" s="40"/>
      <c r="V644" s="40"/>
      <c r="W644" s="40"/>
      <c r="X644" s="40"/>
      <c r="Y644" s="40"/>
      <c r="Z644" s="40"/>
      <c r="AA644" s="40"/>
      <c r="AB644" s="40"/>
      <c r="AC644" s="40"/>
      <c r="AD644" s="40"/>
      <c r="AE644" s="40"/>
      <c r="AT644" s="19" t="s">
        <v>123</v>
      </c>
      <c r="AU644" s="19" t="s">
        <v>83</v>
      </c>
    </row>
    <row r="645" s="2" customFormat="1" ht="16.5" customHeight="1">
      <c r="A645" s="40"/>
      <c r="B645" s="41"/>
      <c r="C645" s="248" t="s">
        <v>1009</v>
      </c>
      <c r="D645" s="248" t="s">
        <v>191</v>
      </c>
      <c r="E645" s="249" t="s">
        <v>1010</v>
      </c>
      <c r="F645" s="250" t="s">
        <v>1011</v>
      </c>
      <c r="G645" s="251" t="s">
        <v>469</v>
      </c>
      <c r="H645" s="252">
        <v>1</v>
      </c>
      <c r="I645" s="253"/>
      <c r="J645" s="254">
        <f>ROUND(I645*H645,2)</f>
        <v>0</v>
      </c>
      <c r="K645" s="250" t="s">
        <v>19</v>
      </c>
      <c r="L645" s="255"/>
      <c r="M645" s="256" t="s">
        <v>19</v>
      </c>
      <c r="N645" s="257" t="s">
        <v>44</v>
      </c>
      <c r="O645" s="86"/>
      <c r="P645" s="215">
        <f>O645*H645</f>
        <v>0</v>
      </c>
      <c r="Q645" s="215">
        <v>1</v>
      </c>
      <c r="R645" s="215">
        <f>Q645*H645</f>
        <v>1</v>
      </c>
      <c r="S645" s="215">
        <v>0</v>
      </c>
      <c r="T645" s="216">
        <f>S645*H645</f>
        <v>0</v>
      </c>
      <c r="U645" s="40"/>
      <c r="V645" s="40"/>
      <c r="W645" s="40"/>
      <c r="X645" s="40"/>
      <c r="Y645" s="40"/>
      <c r="Z645" s="40"/>
      <c r="AA645" s="40"/>
      <c r="AB645" s="40"/>
      <c r="AC645" s="40"/>
      <c r="AD645" s="40"/>
      <c r="AE645" s="40"/>
      <c r="AR645" s="217" t="s">
        <v>155</v>
      </c>
      <c r="AT645" s="217" t="s">
        <v>191</v>
      </c>
      <c r="AU645" s="217" t="s">
        <v>83</v>
      </c>
      <c r="AY645" s="19" t="s">
        <v>114</v>
      </c>
      <c r="BE645" s="218">
        <f>IF(N645="základní",J645,0)</f>
        <v>0</v>
      </c>
      <c r="BF645" s="218">
        <f>IF(N645="snížená",J645,0)</f>
        <v>0</v>
      </c>
      <c r="BG645" s="218">
        <f>IF(N645="zákl. přenesená",J645,0)</f>
        <v>0</v>
      </c>
      <c r="BH645" s="218">
        <f>IF(N645="sníž. přenesená",J645,0)</f>
        <v>0</v>
      </c>
      <c r="BI645" s="218">
        <f>IF(N645="nulová",J645,0)</f>
        <v>0</v>
      </c>
      <c r="BJ645" s="19" t="s">
        <v>81</v>
      </c>
      <c r="BK645" s="218">
        <f>ROUND(I645*H645,2)</f>
        <v>0</v>
      </c>
      <c r="BL645" s="19" t="s">
        <v>121</v>
      </c>
      <c r="BM645" s="217" t="s">
        <v>1012</v>
      </c>
    </row>
    <row r="646" s="2" customFormat="1">
      <c r="A646" s="40"/>
      <c r="B646" s="41"/>
      <c r="C646" s="42"/>
      <c r="D646" s="219" t="s">
        <v>123</v>
      </c>
      <c r="E646" s="42"/>
      <c r="F646" s="220" t="s">
        <v>1011</v>
      </c>
      <c r="G646" s="42"/>
      <c r="H646" s="42"/>
      <c r="I646" s="221"/>
      <c r="J646" s="42"/>
      <c r="K646" s="42"/>
      <c r="L646" s="46"/>
      <c r="M646" s="222"/>
      <c r="N646" s="223"/>
      <c r="O646" s="86"/>
      <c r="P646" s="86"/>
      <c r="Q646" s="86"/>
      <c r="R646" s="86"/>
      <c r="S646" s="86"/>
      <c r="T646" s="87"/>
      <c r="U646" s="40"/>
      <c r="V646" s="40"/>
      <c r="W646" s="40"/>
      <c r="X646" s="40"/>
      <c r="Y646" s="40"/>
      <c r="Z646" s="40"/>
      <c r="AA646" s="40"/>
      <c r="AB646" s="40"/>
      <c r="AC646" s="40"/>
      <c r="AD646" s="40"/>
      <c r="AE646" s="40"/>
      <c r="AT646" s="19" t="s">
        <v>123</v>
      </c>
      <c r="AU646" s="19" t="s">
        <v>83</v>
      </c>
    </row>
    <row r="647" s="2" customFormat="1" ht="24.15" customHeight="1">
      <c r="A647" s="40"/>
      <c r="B647" s="41"/>
      <c r="C647" s="206" t="s">
        <v>1013</v>
      </c>
      <c r="D647" s="206" t="s">
        <v>116</v>
      </c>
      <c r="E647" s="207" t="s">
        <v>1014</v>
      </c>
      <c r="F647" s="208" t="s">
        <v>1015</v>
      </c>
      <c r="G647" s="209" t="s">
        <v>469</v>
      </c>
      <c r="H647" s="210">
        <v>1</v>
      </c>
      <c r="I647" s="211"/>
      <c r="J647" s="212">
        <f>ROUND(I647*H647,2)</f>
        <v>0</v>
      </c>
      <c r="K647" s="208" t="s">
        <v>19</v>
      </c>
      <c r="L647" s="46"/>
      <c r="M647" s="213" t="s">
        <v>19</v>
      </c>
      <c r="N647" s="214" t="s">
        <v>44</v>
      </c>
      <c r="O647" s="86"/>
      <c r="P647" s="215">
        <f>O647*H647</f>
        <v>0</v>
      </c>
      <c r="Q647" s="215">
        <v>0</v>
      </c>
      <c r="R647" s="215">
        <f>Q647*H647</f>
        <v>0</v>
      </c>
      <c r="S647" s="215">
        <v>0</v>
      </c>
      <c r="T647" s="216">
        <f>S647*H647</f>
        <v>0</v>
      </c>
      <c r="U647" s="40"/>
      <c r="V647" s="40"/>
      <c r="W647" s="40"/>
      <c r="X647" s="40"/>
      <c r="Y647" s="40"/>
      <c r="Z647" s="40"/>
      <c r="AA647" s="40"/>
      <c r="AB647" s="40"/>
      <c r="AC647" s="40"/>
      <c r="AD647" s="40"/>
      <c r="AE647" s="40"/>
      <c r="AR647" s="217" t="s">
        <v>121</v>
      </c>
      <c r="AT647" s="217" t="s">
        <v>116</v>
      </c>
      <c r="AU647" s="217" t="s">
        <v>83</v>
      </c>
      <c r="AY647" s="19" t="s">
        <v>114</v>
      </c>
      <c r="BE647" s="218">
        <f>IF(N647="základní",J647,0)</f>
        <v>0</v>
      </c>
      <c r="BF647" s="218">
        <f>IF(N647="snížená",J647,0)</f>
        <v>0</v>
      </c>
      <c r="BG647" s="218">
        <f>IF(N647="zákl. přenesená",J647,0)</f>
        <v>0</v>
      </c>
      <c r="BH647" s="218">
        <f>IF(N647="sníž. přenesená",J647,0)</f>
        <v>0</v>
      </c>
      <c r="BI647" s="218">
        <f>IF(N647="nulová",J647,0)</f>
        <v>0</v>
      </c>
      <c r="BJ647" s="19" t="s">
        <v>81</v>
      </c>
      <c r="BK647" s="218">
        <f>ROUND(I647*H647,2)</f>
        <v>0</v>
      </c>
      <c r="BL647" s="19" t="s">
        <v>121</v>
      </c>
      <c r="BM647" s="217" t="s">
        <v>1016</v>
      </c>
    </row>
    <row r="648" s="2" customFormat="1">
      <c r="A648" s="40"/>
      <c r="B648" s="41"/>
      <c r="C648" s="42"/>
      <c r="D648" s="219" t="s">
        <v>123</v>
      </c>
      <c r="E648" s="42"/>
      <c r="F648" s="220" t="s">
        <v>1015</v>
      </c>
      <c r="G648" s="42"/>
      <c r="H648" s="42"/>
      <c r="I648" s="221"/>
      <c r="J648" s="42"/>
      <c r="K648" s="42"/>
      <c r="L648" s="46"/>
      <c r="M648" s="222"/>
      <c r="N648" s="223"/>
      <c r="O648" s="86"/>
      <c r="P648" s="86"/>
      <c r="Q648" s="86"/>
      <c r="R648" s="86"/>
      <c r="S648" s="86"/>
      <c r="T648" s="87"/>
      <c r="U648" s="40"/>
      <c r="V648" s="40"/>
      <c r="W648" s="40"/>
      <c r="X648" s="40"/>
      <c r="Y648" s="40"/>
      <c r="Z648" s="40"/>
      <c r="AA648" s="40"/>
      <c r="AB648" s="40"/>
      <c r="AC648" s="40"/>
      <c r="AD648" s="40"/>
      <c r="AE648" s="40"/>
      <c r="AT648" s="19" t="s">
        <v>123</v>
      </c>
      <c r="AU648" s="19" t="s">
        <v>83</v>
      </c>
    </row>
    <row r="649" s="2" customFormat="1">
      <c r="A649" s="40"/>
      <c r="B649" s="41"/>
      <c r="C649" s="42"/>
      <c r="D649" s="219" t="s">
        <v>196</v>
      </c>
      <c r="E649" s="42"/>
      <c r="F649" s="258" t="s">
        <v>1017</v>
      </c>
      <c r="G649" s="42"/>
      <c r="H649" s="42"/>
      <c r="I649" s="221"/>
      <c r="J649" s="42"/>
      <c r="K649" s="42"/>
      <c r="L649" s="46"/>
      <c r="M649" s="222"/>
      <c r="N649" s="223"/>
      <c r="O649" s="86"/>
      <c r="P649" s="86"/>
      <c r="Q649" s="86"/>
      <c r="R649" s="86"/>
      <c r="S649" s="86"/>
      <c r="T649" s="87"/>
      <c r="U649" s="40"/>
      <c r="V649" s="40"/>
      <c r="W649" s="40"/>
      <c r="X649" s="40"/>
      <c r="Y649" s="40"/>
      <c r="Z649" s="40"/>
      <c r="AA649" s="40"/>
      <c r="AB649" s="40"/>
      <c r="AC649" s="40"/>
      <c r="AD649" s="40"/>
      <c r="AE649" s="40"/>
      <c r="AT649" s="19" t="s">
        <v>196</v>
      </c>
      <c r="AU649" s="19" t="s">
        <v>83</v>
      </c>
    </row>
    <row r="650" s="2" customFormat="1" ht="16.5" customHeight="1">
      <c r="A650" s="40"/>
      <c r="B650" s="41"/>
      <c r="C650" s="248" t="s">
        <v>1018</v>
      </c>
      <c r="D650" s="248" t="s">
        <v>191</v>
      </c>
      <c r="E650" s="249" t="s">
        <v>1019</v>
      </c>
      <c r="F650" s="250" t="s">
        <v>1020</v>
      </c>
      <c r="G650" s="251" t="s">
        <v>469</v>
      </c>
      <c r="H650" s="252">
        <v>1</v>
      </c>
      <c r="I650" s="253"/>
      <c r="J650" s="254">
        <f>ROUND(I650*H650,2)</f>
        <v>0</v>
      </c>
      <c r="K650" s="250" t="s">
        <v>19</v>
      </c>
      <c r="L650" s="255"/>
      <c r="M650" s="256" t="s">
        <v>19</v>
      </c>
      <c r="N650" s="257" t="s">
        <v>44</v>
      </c>
      <c r="O650" s="86"/>
      <c r="P650" s="215">
        <f>O650*H650</f>
        <v>0</v>
      </c>
      <c r="Q650" s="215">
        <v>0.023</v>
      </c>
      <c r="R650" s="215">
        <f>Q650*H650</f>
        <v>0.023</v>
      </c>
      <c r="S650" s="215">
        <v>0</v>
      </c>
      <c r="T650" s="216">
        <f>S650*H650</f>
        <v>0</v>
      </c>
      <c r="U650" s="40"/>
      <c r="V650" s="40"/>
      <c r="W650" s="40"/>
      <c r="X650" s="40"/>
      <c r="Y650" s="40"/>
      <c r="Z650" s="40"/>
      <c r="AA650" s="40"/>
      <c r="AB650" s="40"/>
      <c r="AC650" s="40"/>
      <c r="AD650" s="40"/>
      <c r="AE650" s="40"/>
      <c r="AR650" s="217" t="s">
        <v>155</v>
      </c>
      <c r="AT650" s="217" t="s">
        <v>191</v>
      </c>
      <c r="AU650" s="217" t="s">
        <v>83</v>
      </c>
      <c r="AY650" s="19" t="s">
        <v>114</v>
      </c>
      <c r="BE650" s="218">
        <f>IF(N650="základní",J650,0)</f>
        <v>0</v>
      </c>
      <c r="BF650" s="218">
        <f>IF(N650="snížená",J650,0)</f>
        <v>0</v>
      </c>
      <c r="BG650" s="218">
        <f>IF(N650="zákl. přenesená",J650,0)</f>
        <v>0</v>
      </c>
      <c r="BH650" s="218">
        <f>IF(N650="sníž. přenesená",J650,0)</f>
        <v>0</v>
      </c>
      <c r="BI650" s="218">
        <f>IF(N650="nulová",J650,0)</f>
        <v>0</v>
      </c>
      <c r="BJ650" s="19" t="s">
        <v>81</v>
      </c>
      <c r="BK650" s="218">
        <f>ROUND(I650*H650,2)</f>
        <v>0</v>
      </c>
      <c r="BL650" s="19" t="s">
        <v>121</v>
      </c>
      <c r="BM650" s="217" t="s">
        <v>1021</v>
      </c>
    </row>
    <row r="651" s="2" customFormat="1">
      <c r="A651" s="40"/>
      <c r="B651" s="41"/>
      <c r="C651" s="42"/>
      <c r="D651" s="219" t="s">
        <v>123</v>
      </c>
      <c r="E651" s="42"/>
      <c r="F651" s="220" t="s">
        <v>1020</v>
      </c>
      <c r="G651" s="42"/>
      <c r="H651" s="42"/>
      <c r="I651" s="221"/>
      <c r="J651" s="42"/>
      <c r="K651" s="42"/>
      <c r="L651" s="46"/>
      <c r="M651" s="222"/>
      <c r="N651" s="223"/>
      <c r="O651" s="86"/>
      <c r="P651" s="86"/>
      <c r="Q651" s="86"/>
      <c r="R651" s="86"/>
      <c r="S651" s="86"/>
      <c r="T651" s="87"/>
      <c r="U651" s="40"/>
      <c r="V651" s="40"/>
      <c r="W651" s="40"/>
      <c r="X651" s="40"/>
      <c r="Y651" s="40"/>
      <c r="Z651" s="40"/>
      <c r="AA651" s="40"/>
      <c r="AB651" s="40"/>
      <c r="AC651" s="40"/>
      <c r="AD651" s="40"/>
      <c r="AE651" s="40"/>
      <c r="AT651" s="19" t="s">
        <v>123</v>
      </c>
      <c r="AU651" s="19" t="s">
        <v>83</v>
      </c>
    </row>
    <row r="652" s="2" customFormat="1" ht="44.25" customHeight="1">
      <c r="A652" s="40"/>
      <c r="B652" s="41"/>
      <c r="C652" s="206" t="s">
        <v>1022</v>
      </c>
      <c r="D652" s="206" t="s">
        <v>116</v>
      </c>
      <c r="E652" s="207" t="s">
        <v>1023</v>
      </c>
      <c r="F652" s="208" t="s">
        <v>1024</v>
      </c>
      <c r="G652" s="209" t="s">
        <v>237</v>
      </c>
      <c r="H652" s="210">
        <v>50</v>
      </c>
      <c r="I652" s="211"/>
      <c r="J652" s="212">
        <f>ROUND(I652*H652,2)</f>
        <v>0</v>
      </c>
      <c r="K652" s="208" t="s">
        <v>120</v>
      </c>
      <c r="L652" s="46"/>
      <c r="M652" s="213" t="s">
        <v>19</v>
      </c>
      <c r="N652" s="214" t="s">
        <v>44</v>
      </c>
      <c r="O652" s="86"/>
      <c r="P652" s="215">
        <f>O652*H652</f>
        <v>0</v>
      </c>
      <c r="Q652" s="215">
        <v>0</v>
      </c>
      <c r="R652" s="215">
        <f>Q652*H652</f>
        <v>0</v>
      </c>
      <c r="S652" s="215">
        <v>0</v>
      </c>
      <c r="T652" s="216">
        <f>S652*H652</f>
        <v>0</v>
      </c>
      <c r="U652" s="40"/>
      <c r="V652" s="40"/>
      <c r="W652" s="40"/>
      <c r="X652" s="40"/>
      <c r="Y652" s="40"/>
      <c r="Z652" s="40"/>
      <c r="AA652" s="40"/>
      <c r="AB652" s="40"/>
      <c r="AC652" s="40"/>
      <c r="AD652" s="40"/>
      <c r="AE652" s="40"/>
      <c r="AR652" s="217" t="s">
        <v>201</v>
      </c>
      <c r="AT652" s="217" t="s">
        <v>116</v>
      </c>
      <c r="AU652" s="217" t="s">
        <v>83</v>
      </c>
      <c r="AY652" s="19" t="s">
        <v>114</v>
      </c>
      <c r="BE652" s="218">
        <f>IF(N652="základní",J652,0)</f>
        <v>0</v>
      </c>
      <c r="BF652" s="218">
        <f>IF(N652="snížená",J652,0)</f>
        <v>0</v>
      </c>
      <c r="BG652" s="218">
        <f>IF(N652="zákl. přenesená",J652,0)</f>
        <v>0</v>
      </c>
      <c r="BH652" s="218">
        <f>IF(N652="sníž. přenesená",J652,0)</f>
        <v>0</v>
      </c>
      <c r="BI652" s="218">
        <f>IF(N652="nulová",J652,0)</f>
        <v>0</v>
      </c>
      <c r="BJ652" s="19" t="s">
        <v>81</v>
      </c>
      <c r="BK652" s="218">
        <f>ROUND(I652*H652,2)</f>
        <v>0</v>
      </c>
      <c r="BL652" s="19" t="s">
        <v>201</v>
      </c>
      <c r="BM652" s="217" t="s">
        <v>1025</v>
      </c>
    </row>
    <row r="653" s="2" customFormat="1">
      <c r="A653" s="40"/>
      <c r="B653" s="41"/>
      <c r="C653" s="42"/>
      <c r="D653" s="219" t="s">
        <v>123</v>
      </c>
      <c r="E653" s="42"/>
      <c r="F653" s="220" t="s">
        <v>1024</v>
      </c>
      <c r="G653" s="42"/>
      <c r="H653" s="42"/>
      <c r="I653" s="221"/>
      <c r="J653" s="42"/>
      <c r="K653" s="42"/>
      <c r="L653" s="46"/>
      <c r="M653" s="222"/>
      <c r="N653" s="223"/>
      <c r="O653" s="86"/>
      <c r="P653" s="86"/>
      <c r="Q653" s="86"/>
      <c r="R653" s="86"/>
      <c r="S653" s="86"/>
      <c r="T653" s="87"/>
      <c r="U653" s="40"/>
      <c r="V653" s="40"/>
      <c r="W653" s="40"/>
      <c r="X653" s="40"/>
      <c r="Y653" s="40"/>
      <c r="Z653" s="40"/>
      <c r="AA653" s="40"/>
      <c r="AB653" s="40"/>
      <c r="AC653" s="40"/>
      <c r="AD653" s="40"/>
      <c r="AE653" s="40"/>
      <c r="AT653" s="19" t="s">
        <v>123</v>
      </c>
      <c r="AU653" s="19" t="s">
        <v>83</v>
      </c>
    </row>
    <row r="654" s="2" customFormat="1">
      <c r="A654" s="40"/>
      <c r="B654" s="41"/>
      <c r="C654" s="42"/>
      <c r="D654" s="224" t="s">
        <v>124</v>
      </c>
      <c r="E654" s="42"/>
      <c r="F654" s="225" t="s">
        <v>1026</v>
      </c>
      <c r="G654" s="42"/>
      <c r="H654" s="42"/>
      <c r="I654" s="221"/>
      <c r="J654" s="42"/>
      <c r="K654" s="42"/>
      <c r="L654" s="46"/>
      <c r="M654" s="222"/>
      <c r="N654" s="223"/>
      <c r="O654" s="86"/>
      <c r="P654" s="86"/>
      <c r="Q654" s="86"/>
      <c r="R654" s="86"/>
      <c r="S654" s="86"/>
      <c r="T654" s="87"/>
      <c r="U654" s="40"/>
      <c r="V654" s="40"/>
      <c r="W654" s="40"/>
      <c r="X654" s="40"/>
      <c r="Y654" s="40"/>
      <c r="Z654" s="40"/>
      <c r="AA654" s="40"/>
      <c r="AB654" s="40"/>
      <c r="AC654" s="40"/>
      <c r="AD654" s="40"/>
      <c r="AE654" s="40"/>
      <c r="AT654" s="19" t="s">
        <v>124</v>
      </c>
      <c r="AU654" s="19" t="s">
        <v>83</v>
      </c>
    </row>
    <row r="655" s="2" customFormat="1" ht="62.7" customHeight="1">
      <c r="A655" s="40"/>
      <c r="B655" s="41"/>
      <c r="C655" s="206" t="s">
        <v>1027</v>
      </c>
      <c r="D655" s="206" t="s">
        <v>116</v>
      </c>
      <c r="E655" s="207" t="s">
        <v>1028</v>
      </c>
      <c r="F655" s="208" t="s">
        <v>1029</v>
      </c>
      <c r="G655" s="209" t="s">
        <v>257</v>
      </c>
      <c r="H655" s="210">
        <v>50</v>
      </c>
      <c r="I655" s="211"/>
      <c r="J655" s="212">
        <f>ROUND(I655*H655,2)</f>
        <v>0</v>
      </c>
      <c r="K655" s="208" t="s">
        <v>120</v>
      </c>
      <c r="L655" s="46"/>
      <c r="M655" s="213" t="s">
        <v>19</v>
      </c>
      <c r="N655" s="214" t="s">
        <v>44</v>
      </c>
      <c r="O655" s="86"/>
      <c r="P655" s="215">
        <f>O655*H655</f>
        <v>0</v>
      </c>
      <c r="Q655" s="215">
        <v>0</v>
      </c>
      <c r="R655" s="215">
        <f>Q655*H655</f>
        <v>0</v>
      </c>
      <c r="S655" s="215">
        <v>0</v>
      </c>
      <c r="T655" s="216">
        <f>S655*H655</f>
        <v>0</v>
      </c>
      <c r="U655" s="40"/>
      <c r="V655" s="40"/>
      <c r="W655" s="40"/>
      <c r="X655" s="40"/>
      <c r="Y655" s="40"/>
      <c r="Z655" s="40"/>
      <c r="AA655" s="40"/>
      <c r="AB655" s="40"/>
      <c r="AC655" s="40"/>
      <c r="AD655" s="40"/>
      <c r="AE655" s="40"/>
      <c r="AR655" s="217" t="s">
        <v>201</v>
      </c>
      <c r="AT655" s="217" t="s">
        <v>116</v>
      </c>
      <c r="AU655" s="217" t="s">
        <v>83</v>
      </c>
      <c r="AY655" s="19" t="s">
        <v>114</v>
      </c>
      <c r="BE655" s="218">
        <f>IF(N655="základní",J655,0)</f>
        <v>0</v>
      </c>
      <c r="BF655" s="218">
        <f>IF(N655="snížená",J655,0)</f>
        <v>0</v>
      </c>
      <c r="BG655" s="218">
        <f>IF(N655="zákl. přenesená",J655,0)</f>
        <v>0</v>
      </c>
      <c r="BH655" s="218">
        <f>IF(N655="sníž. přenesená",J655,0)</f>
        <v>0</v>
      </c>
      <c r="BI655" s="218">
        <f>IF(N655="nulová",J655,0)</f>
        <v>0</v>
      </c>
      <c r="BJ655" s="19" t="s">
        <v>81</v>
      </c>
      <c r="BK655" s="218">
        <f>ROUND(I655*H655,2)</f>
        <v>0</v>
      </c>
      <c r="BL655" s="19" t="s">
        <v>201</v>
      </c>
      <c r="BM655" s="217" t="s">
        <v>1030</v>
      </c>
    </row>
    <row r="656" s="2" customFormat="1">
      <c r="A656" s="40"/>
      <c r="B656" s="41"/>
      <c r="C656" s="42"/>
      <c r="D656" s="219" t="s">
        <v>123</v>
      </c>
      <c r="E656" s="42"/>
      <c r="F656" s="220" t="s">
        <v>1029</v>
      </c>
      <c r="G656" s="42"/>
      <c r="H656" s="42"/>
      <c r="I656" s="221"/>
      <c r="J656" s="42"/>
      <c r="K656" s="42"/>
      <c r="L656" s="46"/>
      <c r="M656" s="222"/>
      <c r="N656" s="223"/>
      <c r="O656" s="86"/>
      <c r="P656" s="86"/>
      <c r="Q656" s="86"/>
      <c r="R656" s="86"/>
      <c r="S656" s="86"/>
      <c r="T656" s="87"/>
      <c r="U656" s="40"/>
      <c r="V656" s="40"/>
      <c r="W656" s="40"/>
      <c r="X656" s="40"/>
      <c r="Y656" s="40"/>
      <c r="Z656" s="40"/>
      <c r="AA656" s="40"/>
      <c r="AB656" s="40"/>
      <c r="AC656" s="40"/>
      <c r="AD656" s="40"/>
      <c r="AE656" s="40"/>
      <c r="AT656" s="19" t="s">
        <v>123</v>
      </c>
      <c r="AU656" s="19" t="s">
        <v>83</v>
      </c>
    </row>
    <row r="657" s="2" customFormat="1">
      <c r="A657" s="40"/>
      <c r="B657" s="41"/>
      <c r="C657" s="42"/>
      <c r="D657" s="224" t="s">
        <v>124</v>
      </c>
      <c r="E657" s="42"/>
      <c r="F657" s="225" t="s">
        <v>1031</v>
      </c>
      <c r="G657" s="42"/>
      <c r="H657" s="42"/>
      <c r="I657" s="221"/>
      <c r="J657" s="42"/>
      <c r="K657" s="42"/>
      <c r="L657" s="46"/>
      <c r="M657" s="222"/>
      <c r="N657" s="223"/>
      <c r="O657" s="86"/>
      <c r="P657" s="86"/>
      <c r="Q657" s="86"/>
      <c r="R657" s="86"/>
      <c r="S657" s="86"/>
      <c r="T657" s="87"/>
      <c r="U657" s="40"/>
      <c r="V657" s="40"/>
      <c r="W657" s="40"/>
      <c r="X657" s="40"/>
      <c r="Y657" s="40"/>
      <c r="Z657" s="40"/>
      <c r="AA657" s="40"/>
      <c r="AB657" s="40"/>
      <c r="AC657" s="40"/>
      <c r="AD657" s="40"/>
      <c r="AE657" s="40"/>
      <c r="AT657" s="19" t="s">
        <v>124</v>
      </c>
      <c r="AU657" s="19" t="s">
        <v>83</v>
      </c>
    </row>
    <row r="658" s="2" customFormat="1" ht="55.5" customHeight="1">
      <c r="A658" s="40"/>
      <c r="B658" s="41"/>
      <c r="C658" s="206" t="s">
        <v>1032</v>
      </c>
      <c r="D658" s="206" t="s">
        <v>116</v>
      </c>
      <c r="E658" s="207" t="s">
        <v>1033</v>
      </c>
      <c r="F658" s="208" t="s">
        <v>1034</v>
      </c>
      <c r="G658" s="209" t="s">
        <v>257</v>
      </c>
      <c r="H658" s="210">
        <v>50</v>
      </c>
      <c r="I658" s="211"/>
      <c r="J658" s="212">
        <f>ROUND(I658*H658,2)</f>
        <v>0</v>
      </c>
      <c r="K658" s="208" t="s">
        <v>120</v>
      </c>
      <c r="L658" s="46"/>
      <c r="M658" s="213" t="s">
        <v>19</v>
      </c>
      <c r="N658" s="214" t="s">
        <v>44</v>
      </c>
      <c r="O658" s="86"/>
      <c r="P658" s="215">
        <f>O658*H658</f>
        <v>0</v>
      </c>
      <c r="Q658" s="215">
        <v>0</v>
      </c>
      <c r="R658" s="215">
        <f>Q658*H658</f>
        <v>0</v>
      </c>
      <c r="S658" s="215">
        <v>0</v>
      </c>
      <c r="T658" s="216">
        <f>S658*H658</f>
        <v>0</v>
      </c>
      <c r="U658" s="40"/>
      <c r="V658" s="40"/>
      <c r="W658" s="40"/>
      <c r="X658" s="40"/>
      <c r="Y658" s="40"/>
      <c r="Z658" s="40"/>
      <c r="AA658" s="40"/>
      <c r="AB658" s="40"/>
      <c r="AC658" s="40"/>
      <c r="AD658" s="40"/>
      <c r="AE658" s="40"/>
      <c r="AR658" s="217" t="s">
        <v>201</v>
      </c>
      <c r="AT658" s="217" t="s">
        <v>116</v>
      </c>
      <c r="AU658" s="217" t="s">
        <v>83</v>
      </c>
      <c r="AY658" s="19" t="s">
        <v>114</v>
      </c>
      <c r="BE658" s="218">
        <f>IF(N658="základní",J658,0)</f>
        <v>0</v>
      </c>
      <c r="BF658" s="218">
        <f>IF(N658="snížená",J658,0)</f>
        <v>0</v>
      </c>
      <c r="BG658" s="218">
        <f>IF(N658="zákl. přenesená",J658,0)</f>
        <v>0</v>
      </c>
      <c r="BH658" s="218">
        <f>IF(N658="sníž. přenesená",J658,0)</f>
        <v>0</v>
      </c>
      <c r="BI658" s="218">
        <f>IF(N658="nulová",J658,0)</f>
        <v>0</v>
      </c>
      <c r="BJ658" s="19" t="s">
        <v>81</v>
      </c>
      <c r="BK658" s="218">
        <f>ROUND(I658*H658,2)</f>
        <v>0</v>
      </c>
      <c r="BL658" s="19" t="s">
        <v>201</v>
      </c>
      <c r="BM658" s="217" t="s">
        <v>1035</v>
      </c>
    </row>
    <row r="659" s="2" customFormat="1">
      <c r="A659" s="40"/>
      <c r="B659" s="41"/>
      <c r="C659" s="42"/>
      <c r="D659" s="219" t="s">
        <v>123</v>
      </c>
      <c r="E659" s="42"/>
      <c r="F659" s="220" t="s">
        <v>1034</v>
      </c>
      <c r="G659" s="42"/>
      <c r="H659" s="42"/>
      <c r="I659" s="221"/>
      <c r="J659" s="42"/>
      <c r="K659" s="42"/>
      <c r="L659" s="46"/>
      <c r="M659" s="222"/>
      <c r="N659" s="223"/>
      <c r="O659" s="86"/>
      <c r="P659" s="86"/>
      <c r="Q659" s="86"/>
      <c r="R659" s="86"/>
      <c r="S659" s="86"/>
      <c r="T659" s="87"/>
      <c r="U659" s="40"/>
      <c r="V659" s="40"/>
      <c r="W659" s="40"/>
      <c r="X659" s="40"/>
      <c r="Y659" s="40"/>
      <c r="Z659" s="40"/>
      <c r="AA659" s="40"/>
      <c r="AB659" s="40"/>
      <c r="AC659" s="40"/>
      <c r="AD659" s="40"/>
      <c r="AE659" s="40"/>
      <c r="AT659" s="19" t="s">
        <v>123</v>
      </c>
      <c r="AU659" s="19" t="s">
        <v>83</v>
      </c>
    </row>
    <row r="660" s="2" customFormat="1">
      <c r="A660" s="40"/>
      <c r="B660" s="41"/>
      <c r="C660" s="42"/>
      <c r="D660" s="224" t="s">
        <v>124</v>
      </c>
      <c r="E660" s="42"/>
      <c r="F660" s="225" t="s">
        <v>1036</v>
      </c>
      <c r="G660" s="42"/>
      <c r="H660" s="42"/>
      <c r="I660" s="221"/>
      <c r="J660" s="42"/>
      <c r="K660" s="42"/>
      <c r="L660" s="46"/>
      <c r="M660" s="222"/>
      <c r="N660" s="223"/>
      <c r="O660" s="86"/>
      <c r="P660" s="86"/>
      <c r="Q660" s="86"/>
      <c r="R660" s="86"/>
      <c r="S660" s="86"/>
      <c r="T660" s="87"/>
      <c r="U660" s="40"/>
      <c r="V660" s="40"/>
      <c r="W660" s="40"/>
      <c r="X660" s="40"/>
      <c r="Y660" s="40"/>
      <c r="Z660" s="40"/>
      <c r="AA660" s="40"/>
      <c r="AB660" s="40"/>
      <c r="AC660" s="40"/>
      <c r="AD660" s="40"/>
      <c r="AE660" s="40"/>
      <c r="AT660" s="19" t="s">
        <v>124</v>
      </c>
      <c r="AU660" s="19" t="s">
        <v>83</v>
      </c>
    </row>
    <row r="661" s="2" customFormat="1" ht="16.5" customHeight="1">
      <c r="A661" s="40"/>
      <c r="B661" s="41"/>
      <c r="C661" s="248" t="s">
        <v>1037</v>
      </c>
      <c r="D661" s="248" t="s">
        <v>191</v>
      </c>
      <c r="E661" s="249" t="s">
        <v>1038</v>
      </c>
      <c r="F661" s="250" t="s">
        <v>1039</v>
      </c>
      <c r="G661" s="251" t="s">
        <v>194</v>
      </c>
      <c r="H661" s="252">
        <v>6</v>
      </c>
      <c r="I661" s="253"/>
      <c r="J661" s="254">
        <f>ROUND(I661*H661,2)</f>
        <v>0</v>
      </c>
      <c r="K661" s="250" t="s">
        <v>120</v>
      </c>
      <c r="L661" s="255"/>
      <c r="M661" s="256" t="s">
        <v>19</v>
      </c>
      <c r="N661" s="257" t="s">
        <v>44</v>
      </c>
      <c r="O661" s="86"/>
      <c r="P661" s="215">
        <f>O661*H661</f>
        <v>0</v>
      </c>
      <c r="Q661" s="215">
        <v>1</v>
      </c>
      <c r="R661" s="215">
        <f>Q661*H661</f>
        <v>6</v>
      </c>
      <c r="S661" s="215">
        <v>0</v>
      </c>
      <c r="T661" s="216">
        <f>S661*H661</f>
        <v>0</v>
      </c>
      <c r="U661" s="40"/>
      <c r="V661" s="40"/>
      <c r="W661" s="40"/>
      <c r="X661" s="40"/>
      <c r="Y661" s="40"/>
      <c r="Z661" s="40"/>
      <c r="AA661" s="40"/>
      <c r="AB661" s="40"/>
      <c r="AC661" s="40"/>
      <c r="AD661" s="40"/>
      <c r="AE661" s="40"/>
      <c r="AR661" s="217" t="s">
        <v>584</v>
      </c>
      <c r="AT661" s="217" t="s">
        <v>191</v>
      </c>
      <c r="AU661" s="217" t="s">
        <v>83</v>
      </c>
      <c r="AY661" s="19" t="s">
        <v>114</v>
      </c>
      <c r="BE661" s="218">
        <f>IF(N661="základní",J661,0)</f>
        <v>0</v>
      </c>
      <c r="BF661" s="218">
        <f>IF(N661="snížená",J661,0)</f>
        <v>0</v>
      </c>
      <c r="BG661" s="218">
        <f>IF(N661="zákl. přenesená",J661,0)</f>
        <v>0</v>
      </c>
      <c r="BH661" s="218">
        <f>IF(N661="sníž. přenesená",J661,0)</f>
        <v>0</v>
      </c>
      <c r="BI661" s="218">
        <f>IF(N661="nulová",J661,0)</f>
        <v>0</v>
      </c>
      <c r="BJ661" s="19" t="s">
        <v>81</v>
      </c>
      <c r="BK661" s="218">
        <f>ROUND(I661*H661,2)</f>
        <v>0</v>
      </c>
      <c r="BL661" s="19" t="s">
        <v>201</v>
      </c>
      <c r="BM661" s="217" t="s">
        <v>1040</v>
      </c>
    </row>
    <row r="662" s="2" customFormat="1">
      <c r="A662" s="40"/>
      <c r="B662" s="41"/>
      <c r="C662" s="42"/>
      <c r="D662" s="219" t="s">
        <v>123</v>
      </c>
      <c r="E662" s="42"/>
      <c r="F662" s="220" t="s">
        <v>1039</v>
      </c>
      <c r="G662" s="42"/>
      <c r="H662" s="42"/>
      <c r="I662" s="221"/>
      <c r="J662" s="42"/>
      <c r="K662" s="42"/>
      <c r="L662" s="46"/>
      <c r="M662" s="222"/>
      <c r="N662" s="223"/>
      <c r="O662" s="86"/>
      <c r="P662" s="86"/>
      <c r="Q662" s="86"/>
      <c r="R662" s="86"/>
      <c r="S662" s="86"/>
      <c r="T662" s="87"/>
      <c r="U662" s="40"/>
      <c r="V662" s="40"/>
      <c r="W662" s="40"/>
      <c r="X662" s="40"/>
      <c r="Y662" s="40"/>
      <c r="Z662" s="40"/>
      <c r="AA662" s="40"/>
      <c r="AB662" s="40"/>
      <c r="AC662" s="40"/>
      <c r="AD662" s="40"/>
      <c r="AE662" s="40"/>
      <c r="AT662" s="19" t="s">
        <v>123</v>
      </c>
      <c r="AU662" s="19" t="s">
        <v>83</v>
      </c>
    </row>
    <row r="663" s="15" customFormat="1">
      <c r="A663" s="15"/>
      <c r="B663" s="259"/>
      <c r="C663" s="260"/>
      <c r="D663" s="219" t="s">
        <v>160</v>
      </c>
      <c r="E663" s="261" t="s">
        <v>19</v>
      </c>
      <c r="F663" s="262" t="s">
        <v>1041</v>
      </c>
      <c r="G663" s="260"/>
      <c r="H663" s="261" t="s">
        <v>19</v>
      </c>
      <c r="I663" s="263"/>
      <c r="J663" s="260"/>
      <c r="K663" s="260"/>
      <c r="L663" s="264"/>
      <c r="M663" s="265"/>
      <c r="N663" s="266"/>
      <c r="O663" s="266"/>
      <c r="P663" s="266"/>
      <c r="Q663" s="266"/>
      <c r="R663" s="266"/>
      <c r="S663" s="266"/>
      <c r="T663" s="267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T663" s="268" t="s">
        <v>160</v>
      </c>
      <c r="AU663" s="268" t="s">
        <v>83</v>
      </c>
      <c r="AV663" s="15" t="s">
        <v>81</v>
      </c>
      <c r="AW663" s="15" t="s">
        <v>32</v>
      </c>
      <c r="AX663" s="15" t="s">
        <v>73</v>
      </c>
      <c r="AY663" s="268" t="s">
        <v>114</v>
      </c>
    </row>
    <row r="664" s="13" customFormat="1">
      <c r="A664" s="13"/>
      <c r="B664" s="226"/>
      <c r="C664" s="227"/>
      <c r="D664" s="219" t="s">
        <v>160</v>
      </c>
      <c r="E664" s="228" t="s">
        <v>19</v>
      </c>
      <c r="F664" s="229" t="s">
        <v>1042</v>
      </c>
      <c r="G664" s="227"/>
      <c r="H664" s="230">
        <v>6</v>
      </c>
      <c r="I664" s="231"/>
      <c r="J664" s="227"/>
      <c r="K664" s="227"/>
      <c r="L664" s="232"/>
      <c r="M664" s="233"/>
      <c r="N664" s="234"/>
      <c r="O664" s="234"/>
      <c r="P664" s="234"/>
      <c r="Q664" s="234"/>
      <c r="R664" s="234"/>
      <c r="S664" s="234"/>
      <c r="T664" s="235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36" t="s">
        <v>160</v>
      </c>
      <c r="AU664" s="236" t="s">
        <v>83</v>
      </c>
      <c r="AV664" s="13" t="s">
        <v>83</v>
      </c>
      <c r="AW664" s="13" t="s">
        <v>32</v>
      </c>
      <c r="AX664" s="13" t="s">
        <v>73</v>
      </c>
      <c r="AY664" s="236" t="s">
        <v>114</v>
      </c>
    </row>
    <row r="665" s="14" customFormat="1">
      <c r="A665" s="14"/>
      <c r="B665" s="237"/>
      <c r="C665" s="238"/>
      <c r="D665" s="219" t="s">
        <v>160</v>
      </c>
      <c r="E665" s="239" t="s">
        <v>19</v>
      </c>
      <c r="F665" s="240" t="s">
        <v>162</v>
      </c>
      <c r="G665" s="238"/>
      <c r="H665" s="241">
        <v>6</v>
      </c>
      <c r="I665" s="242"/>
      <c r="J665" s="238"/>
      <c r="K665" s="238"/>
      <c r="L665" s="243"/>
      <c r="M665" s="244"/>
      <c r="N665" s="245"/>
      <c r="O665" s="245"/>
      <c r="P665" s="245"/>
      <c r="Q665" s="245"/>
      <c r="R665" s="245"/>
      <c r="S665" s="245"/>
      <c r="T665" s="246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T665" s="247" t="s">
        <v>160</v>
      </c>
      <c r="AU665" s="247" t="s">
        <v>83</v>
      </c>
      <c r="AV665" s="14" t="s">
        <v>121</v>
      </c>
      <c r="AW665" s="14" t="s">
        <v>32</v>
      </c>
      <c r="AX665" s="14" t="s">
        <v>81</v>
      </c>
      <c r="AY665" s="247" t="s">
        <v>114</v>
      </c>
    </row>
    <row r="666" s="2" customFormat="1" ht="16.5" customHeight="1">
      <c r="A666" s="40"/>
      <c r="B666" s="41"/>
      <c r="C666" s="248" t="s">
        <v>1043</v>
      </c>
      <c r="D666" s="248" t="s">
        <v>191</v>
      </c>
      <c r="E666" s="249" t="s">
        <v>1044</v>
      </c>
      <c r="F666" s="250" t="s">
        <v>1045</v>
      </c>
      <c r="G666" s="251" t="s">
        <v>257</v>
      </c>
      <c r="H666" s="252">
        <v>50</v>
      </c>
      <c r="I666" s="253"/>
      <c r="J666" s="254">
        <f>ROUND(I666*H666,2)</f>
        <v>0</v>
      </c>
      <c r="K666" s="250" t="s">
        <v>19</v>
      </c>
      <c r="L666" s="255"/>
      <c r="M666" s="256" t="s">
        <v>19</v>
      </c>
      <c r="N666" s="257" t="s">
        <v>44</v>
      </c>
      <c r="O666" s="86"/>
      <c r="P666" s="215">
        <f>O666*H666</f>
        <v>0</v>
      </c>
      <c r="Q666" s="215">
        <v>0.00092000000000000003</v>
      </c>
      <c r="R666" s="215">
        <f>Q666*H666</f>
        <v>0.045999999999999999</v>
      </c>
      <c r="S666" s="215">
        <v>0</v>
      </c>
      <c r="T666" s="216">
        <f>S666*H666</f>
        <v>0</v>
      </c>
      <c r="U666" s="40"/>
      <c r="V666" s="40"/>
      <c r="W666" s="40"/>
      <c r="X666" s="40"/>
      <c r="Y666" s="40"/>
      <c r="Z666" s="40"/>
      <c r="AA666" s="40"/>
      <c r="AB666" s="40"/>
      <c r="AC666" s="40"/>
      <c r="AD666" s="40"/>
      <c r="AE666" s="40"/>
      <c r="AR666" s="217" t="s">
        <v>584</v>
      </c>
      <c r="AT666" s="217" t="s">
        <v>191</v>
      </c>
      <c r="AU666" s="217" t="s">
        <v>83</v>
      </c>
      <c r="AY666" s="19" t="s">
        <v>114</v>
      </c>
      <c r="BE666" s="218">
        <f>IF(N666="základní",J666,0)</f>
        <v>0</v>
      </c>
      <c r="BF666" s="218">
        <f>IF(N666="snížená",J666,0)</f>
        <v>0</v>
      </c>
      <c r="BG666" s="218">
        <f>IF(N666="zákl. přenesená",J666,0)</f>
        <v>0</v>
      </c>
      <c r="BH666" s="218">
        <f>IF(N666="sníž. přenesená",J666,0)</f>
        <v>0</v>
      </c>
      <c r="BI666" s="218">
        <f>IF(N666="nulová",J666,0)</f>
        <v>0</v>
      </c>
      <c r="BJ666" s="19" t="s">
        <v>81</v>
      </c>
      <c r="BK666" s="218">
        <f>ROUND(I666*H666,2)</f>
        <v>0</v>
      </c>
      <c r="BL666" s="19" t="s">
        <v>201</v>
      </c>
      <c r="BM666" s="217" t="s">
        <v>1046</v>
      </c>
    </row>
    <row r="667" s="2" customFormat="1">
      <c r="A667" s="40"/>
      <c r="B667" s="41"/>
      <c r="C667" s="42"/>
      <c r="D667" s="219" t="s">
        <v>123</v>
      </c>
      <c r="E667" s="42"/>
      <c r="F667" s="220" t="s">
        <v>1045</v>
      </c>
      <c r="G667" s="42"/>
      <c r="H667" s="42"/>
      <c r="I667" s="221"/>
      <c r="J667" s="42"/>
      <c r="K667" s="42"/>
      <c r="L667" s="46"/>
      <c r="M667" s="222"/>
      <c r="N667" s="223"/>
      <c r="O667" s="86"/>
      <c r="P667" s="86"/>
      <c r="Q667" s="86"/>
      <c r="R667" s="86"/>
      <c r="S667" s="86"/>
      <c r="T667" s="87"/>
      <c r="U667" s="40"/>
      <c r="V667" s="40"/>
      <c r="W667" s="40"/>
      <c r="X667" s="40"/>
      <c r="Y667" s="40"/>
      <c r="Z667" s="40"/>
      <c r="AA667" s="40"/>
      <c r="AB667" s="40"/>
      <c r="AC667" s="40"/>
      <c r="AD667" s="40"/>
      <c r="AE667" s="40"/>
      <c r="AT667" s="19" t="s">
        <v>123</v>
      </c>
      <c r="AU667" s="19" t="s">
        <v>83</v>
      </c>
    </row>
    <row r="668" s="2" customFormat="1" ht="24.15" customHeight="1">
      <c r="A668" s="40"/>
      <c r="B668" s="41"/>
      <c r="C668" s="248" t="s">
        <v>1047</v>
      </c>
      <c r="D668" s="248" t="s">
        <v>191</v>
      </c>
      <c r="E668" s="249" t="s">
        <v>1048</v>
      </c>
      <c r="F668" s="250" t="s">
        <v>1049</v>
      </c>
      <c r="G668" s="251" t="s">
        <v>133</v>
      </c>
      <c r="H668" s="252">
        <v>1</v>
      </c>
      <c r="I668" s="253"/>
      <c r="J668" s="254">
        <f>ROUND(I668*H668,2)</f>
        <v>0</v>
      </c>
      <c r="K668" s="250" t="s">
        <v>120</v>
      </c>
      <c r="L668" s="255"/>
      <c r="M668" s="256" t="s">
        <v>19</v>
      </c>
      <c r="N668" s="257" t="s">
        <v>44</v>
      </c>
      <c r="O668" s="86"/>
      <c r="P668" s="215">
        <f>O668*H668</f>
        <v>0</v>
      </c>
      <c r="Q668" s="215">
        <v>0.00012999999999999999</v>
      </c>
      <c r="R668" s="215">
        <f>Q668*H668</f>
        <v>0.00012999999999999999</v>
      </c>
      <c r="S668" s="215">
        <v>0</v>
      </c>
      <c r="T668" s="216">
        <f>S668*H668</f>
        <v>0</v>
      </c>
      <c r="U668" s="40"/>
      <c r="V668" s="40"/>
      <c r="W668" s="40"/>
      <c r="X668" s="40"/>
      <c r="Y668" s="40"/>
      <c r="Z668" s="40"/>
      <c r="AA668" s="40"/>
      <c r="AB668" s="40"/>
      <c r="AC668" s="40"/>
      <c r="AD668" s="40"/>
      <c r="AE668" s="40"/>
      <c r="AR668" s="217" t="s">
        <v>584</v>
      </c>
      <c r="AT668" s="217" t="s">
        <v>191</v>
      </c>
      <c r="AU668" s="217" t="s">
        <v>83</v>
      </c>
      <c r="AY668" s="19" t="s">
        <v>114</v>
      </c>
      <c r="BE668" s="218">
        <f>IF(N668="základní",J668,0)</f>
        <v>0</v>
      </c>
      <c r="BF668" s="218">
        <f>IF(N668="snížená",J668,0)</f>
        <v>0</v>
      </c>
      <c r="BG668" s="218">
        <f>IF(N668="zákl. přenesená",J668,0)</f>
        <v>0</v>
      </c>
      <c r="BH668" s="218">
        <f>IF(N668="sníž. přenesená",J668,0)</f>
        <v>0</v>
      </c>
      <c r="BI668" s="218">
        <f>IF(N668="nulová",J668,0)</f>
        <v>0</v>
      </c>
      <c r="BJ668" s="19" t="s">
        <v>81</v>
      </c>
      <c r="BK668" s="218">
        <f>ROUND(I668*H668,2)</f>
        <v>0</v>
      </c>
      <c r="BL668" s="19" t="s">
        <v>201</v>
      </c>
      <c r="BM668" s="217" t="s">
        <v>1050</v>
      </c>
    </row>
    <row r="669" s="2" customFormat="1">
      <c r="A669" s="40"/>
      <c r="B669" s="41"/>
      <c r="C669" s="42"/>
      <c r="D669" s="219" t="s">
        <v>123</v>
      </c>
      <c r="E669" s="42"/>
      <c r="F669" s="220" t="s">
        <v>1049</v>
      </c>
      <c r="G669" s="42"/>
      <c r="H669" s="42"/>
      <c r="I669" s="221"/>
      <c r="J669" s="42"/>
      <c r="K669" s="42"/>
      <c r="L669" s="46"/>
      <c r="M669" s="222"/>
      <c r="N669" s="223"/>
      <c r="O669" s="86"/>
      <c r="P669" s="86"/>
      <c r="Q669" s="86"/>
      <c r="R669" s="86"/>
      <c r="S669" s="86"/>
      <c r="T669" s="87"/>
      <c r="U669" s="40"/>
      <c r="V669" s="40"/>
      <c r="W669" s="40"/>
      <c r="X669" s="40"/>
      <c r="Y669" s="40"/>
      <c r="Z669" s="40"/>
      <c r="AA669" s="40"/>
      <c r="AB669" s="40"/>
      <c r="AC669" s="40"/>
      <c r="AD669" s="40"/>
      <c r="AE669" s="40"/>
      <c r="AT669" s="19" t="s">
        <v>123</v>
      </c>
      <c r="AU669" s="19" t="s">
        <v>83</v>
      </c>
    </row>
    <row r="670" s="2" customFormat="1" ht="24.15" customHeight="1">
      <c r="A670" s="40"/>
      <c r="B670" s="41"/>
      <c r="C670" s="248" t="s">
        <v>1051</v>
      </c>
      <c r="D670" s="248" t="s">
        <v>191</v>
      </c>
      <c r="E670" s="249" t="s">
        <v>1052</v>
      </c>
      <c r="F670" s="250" t="s">
        <v>1053</v>
      </c>
      <c r="G670" s="251" t="s">
        <v>257</v>
      </c>
      <c r="H670" s="252">
        <v>60</v>
      </c>
      <c r="I670" s="253"/>
      <c r="J670" s="254">
        <f>ROUND(I670*H670,2)</f>
        <v>0</v>
      </c>
      <c r="K670" s="250" t="s">
        <v>19</v>
      </c>
      <c r="L670" s="255"/>
      <c r="M670" s="256" t="s">
        <v>19</v>
      </c>
      <c r="N670" s="257" t="s">
        <v>44</v>
      </c>
      <c r="O670" s="86"/>
      <c r="P670" s="215">
        <f>O670*H670</f>
        <v>0</v>
      </c>
      <c r="Q670" s="215">
        <v>1.0000000000000001E-05</v>
      </c>
      <c r="R670" s="215">
        <f>Q670*H670</f>
        <v>0.00060000000000000006</v>
      </c>
      <c r="S670" s="215">
        <v>0</v>
      </c>
      <c r="T670" s="216">
        <f>S670*H670</f>
        <v>0</v>
      </c>
      <c r="U670" s="40"/>
      <c r="V670" s="40"/>
      <c r="W670" s="40"/>
      <c r="X670" s="40"/>
      <c r="Y670" s="40"/>
      <c r="Z670" s="40"/>
      <c r="AA670" s="40"/>
      <c r="AB670" s="40"/>
      <c r="AC670" s="40"/>
      <c r="AD670" s="40"/>
      <c r="AE670" s="40"/>
      <c r="AR670" s="217" t="s">
        <v>584</v>
      </c>
      <c r="AT670" s="217" t="s">
        <v>191</v>
      </c>
      <c r="AU670" s="217" t="s">
        <v>83</v>
      </c>
      <c r="AY670" s="19" t="s">
        <v>114</v>
      </c>
      <c r="BE670" s="218">
        <f>IF(N670="základní",J670,0)</f>
        <v>0</v>
      </c>
      <c r="BF670" s="218">
        <f>IF(N670="snížená",J670,0)</f>
        <v>0</v>
      </c>
      <c r="BG670" s="218">
        <f>IF(N670="zákl. přenesená",J670,0)</f>
        <v>0</v>
      </c>
      <c r="BH670" s="218">
        <f>IF(N670="sníž. přenesená",J670,0)</f>
        <v>0</v>
      </c>
      <c r="BI670" s="218">
        <f>IF(N670="nulová",J670,0)</f>
        <v>0</v>
      </c>
      <c r="BJ670" s="19" t="s">
        <v>81</v>
      </c>
      <c r="BK670" s="218">
        <f>ROUND(I670*H670,2)</f>
        <v>0</v>
      </c>
      <c r="BL670" s="19" t="s">
        <v>201</v>
      </c>
      <c r="BM670" s="217" t="s">
        <v>1054</v>
      </c>
    </row>
    <row r="671" s="2" customFormat="1">
      <c r="A671" s="40"/>
      <c r="B671" s="41"/>
      <c r="C671" s="42"/>
      <c r="D671" s="219" t="s">
        <v>123</v>
      </c>
      <c r="E671" s="42"/>
      <c r="F671" s="220" t="s">
        <v>1053</v>
      </c>
      <c r="G671" s="42"/>
      <c r="H671" s="42"/>
      <c r="I671" s="221"/>
      <c r="J671" s="42"/>
      <c r="K671" s="42"/>
      <c r="L671" s="46"/>
      <c r="M671" s="222"/>
      <c r="N671" s="223"/>
      <c r="O671" s="86"/>
      <c r="P671" s="86"/>
      <c r="Q671" s="86"/>
      <c r="R671" s="86"/>
      <c r="S671" s="86"/>
      <c r="T671" s="87"/>
      <c r="U671" s="40"/>
      <c r="V671" s="40"/>
      <c r="W671" s="40"/>
      <c r="X671" s="40"/>
      <c r="Y671" s="40"/>
      <c r="Z671" s="40"/>
      <c r="AA671" s="40"/>
      <c r="AB671" s="40"/>
      <c r="AC671" s="40"/>
      <c r="AD671" s="40"/>
      <c r="AE671" s="40"/>
      <c r="AT671" s="19" t="s">
        <v>123</v>
      </c>
      <c r="AU671" s="19" t="s">
        <v>83</v>
      </c>
    </row>
    <row r="672" s="2" customFormat="1" ht="24.15" customHeight="1">
      <c r="A672" s="40"/>
      <c r="B672" s="41"/>
      <c r="C672" s="248" t="s">
        <v>1055</v>
      </c>
      <c r="D672" s="248" t="s">
        <v>191</v>
      </c>
      <c r="E672" s="249" t="s">
        <v>1056</v>
      </c>
      <c r="F672" s="250" t="s">
        <v>1057</v>
      </c>
      <c r="G672" s="251" t="s">
        <v>257</v>
      </c>
      <c r="H672" s="252">
        <v>75</v>
      </c>
      <c r="I672" s="253"/>
      <c r="J672" s="254">
        <f>ROUND(I672*H672,2)</f>
        <v>0</v>
      </c>
      <c r="K672" s="250" t="s">
        <v>120</v>
      </c>
      <c r="L672" s="255"/>
      <c r="M672" s="256" t="s">
        <v>19</v>
      </c>
      <c r="N672" s="257" t="s">
        <v>44</v>
      </c>
      <c r="O672" s="86"/>
      <c r="P672" s="215">
        <f>O672*H672</f>
        <v>0</v>
      </c>
      <c r="Q672" s="215">
        <v>0.00055000000000000003</v>
      </c>
      <c r="R672" s="215">
        <f>Q672*H672</f>
        <v>0.041250000000000002</v>
      </c>
      <c r="S672" s="215">
        <v>0</v>
      </c>
      <c r="T672" s="216">
        <f>S672*H672</f>
        <v>0</v>
      </c>
      <c r="U672" s="40"/>
      <c r="V672" s="40"/>
      <c r="W672" s="40"/>
      <c r="X672" s="40"/>
      <c r="Y672" s="40"/>
      <c r="Z672" s="40"/>
      <c r="AA672" s="40"/>
      <c r="AB672" s="40"/>
      <c r="AC672" s="40"/>
      <c r="AD672" s="40"/>
      <c r="AE672" s="40"/>
      <c r="AR672" s="217" t="s">
        <v>584</v>
      </c>
      <c r="AT672" s="217" t="s">
        <v>191</v>
      </c>
      <c r="AU672" s="217" t="s">
        <v>83</v>
      </c>
      <c r="AY672" s="19" t="s">
        <v>114</v>
      </c>
      <c r="BE672" s="218">
        <f>IF(N672="základní",J672,0)</f>
        <v>0</v>
      </c>
      <c r="BF672" s="218">
        <f>IF(N672="snížená",J672,0)</f>
        <v>0</v>
      </c>
      <c r="BG672" s="218">
        <f>IF(N672="zákl. přenesená",J672,0)</f>
        <v>0</v>
      </c>
      <c r="BH672" s="218">
        <f>IF(N672="sníž. přenesená",J672,0)</f>
        <v>0</v>
      </c>
      <c r="BI672" s="218">
        <f>IF(N672="nulová",J672,0)</f>
        <v>0</v>
      </c>
      <c r="BJ672" s="19" t="s">
        <v>81</v>
      </c>
      <c r="BK672" s="218">
        <f>ROUND(I672*H672,2)</f>
        <v>0</v>
      </c>
      <c r="BL672" s="19" t="s">
        <v>201</v>
      </c>
      <c r="BM672" s="217" t="s">
        <v>1058</v>
      </c>
    </row>
    <row r="673" s="2" customFormat="1">
      <c r="A673" s="40"/>
      <c r="B673" s="41"/>
      <c r="C673" s="42"/>
      <c r="D673" s="219" t="s">
        <v>123</v>
      </c>
      <c r="E673" s="42"/>
      <c r="F673" s="220" t="s">
        <v>1057</v>
      </c>
      <c r="G673" s="42"/>
      <c r="H673" s="42"/>
      <c r="I673" s="221"/>
      <c r="J673" s="42"/>
      <c r="K673" s="42"/>
      <c r="L673" s="46"/>
      <c r="M673" s="222"/>
      <c r="N673" s="223"/>
      <c r="O673" s="86"/>
      <c r="P673" s="86"/>
      <c r="Q673" s="86"/>
      <c r="R673" s="86"/>
      <c r="S673" s="86"/>
      <c r="T673" s="87"/>
      <c r="U673" s="40"/>
      <c r="V673" s="40"/>
      <c r="W673" s="40"/>
      <c r="X673" s="40"/>
      <c r="Y673" s="40"/>
      <c r="Z673" s="40"/>
      <c r="AA673" s="40"/>
      <c r="AB673" s="40"/>
      <c r="AC673" s="40"/>
      <c r="AD673" s="40"/>
      <c r="AE673" s="40"/>
      <c r="AT673" s="19" t="s">
        <v>123</v>
      </c>
      <c r="AU673" s="19" t="s">
        <v>83</v>
      </c>
    </row>
    <row r="674" s="2" customFormat="1" ht="49.05" customHeight="1">
      <c r="A674" s="40"/>
      <c r="B674" s="41"/>
      <c r="C674" s="206" t="s">
        <v>1059</v>
      </c>
      <c r="D674" s="206" t="s">
        <v>116</v>
      </c>
      <c r="E674" s="207" t="s">
        <v>1060</v>
      </c>
      <c r="F674" s="208" t="s">
        <v>1061</v>
      </c>
      <c r="G674" s="209" t="s">
        <v>257</v>
      </c>
      <c r="H674" s="210">
        <v>2</v>
      </c>
      <c r="I674" s="211"/>
      <c r="J674" s="212">
        <f>ROUND(I674*H674,2)</f>
        <v>0</v>
      </c>
      <c r="K674" s="208" t="s">
        <v>120</v>
      </c>
      <c r="L674" s="46"/>
      <c r="M674" s="213" t="s">
        <v>19</v>
      </c>
      <c r="N674" s="214" t="s">
        <v>44</v>
      </c>
      <c r="O674" s="86"/>
      <c r="P674" s="215">
        <f>O674*H674</f>
        <v>0</v>
      </c>
      <c r="Q674" s="215">
        <v>0</v>
      </c>
      <c r="R674" s="215">
        <f>Q674*H674</f>
        <v>0</v>
      </c>
      <c r="S674" s="215">
        <v>0</v>
      </c>
      <c r="T674" s="216">
        <f>S674*H674</f>
        <v>0</v>
      </c>
      <c r="U674" s="40"/>
      <c r="V674" s="40"/>
      <c r="W674" s="40"/>
      <c r="X674" s="40"/>
      <c r="Y674" s="40"/>
      <c r="Z674" s="40"/>
      <c r="AA674" s="40"/>
      <c r="AB674" s="40"/>
      <c r="AC674" s="40"/>
      <c r="AD674" s="40"/>
      <c r="AE674" s="40"/>
      <c r="AR674" s="217" t="s">
        <v>203</v>
      </c>
      <c r="AT674" s="217" t="s">
        <v>116</v>
      </c>
      <c r="AU674" s="217" t="s">
        <v>83</v>
      </c>
      <c r="AY674" s="19" t="s">
        <v>114</v>
      </c>
      <c r="BE674" s="218">
        <f>IF(N674="základní",J674,0)</f>
        <v>0</v>
      </c>
      <c r="BF674" s="218">
        <f>IF(N674="snížená",J674,0)</f>
        <v>0</v>
      </c>
      <c r="BG674" s="218">
        <f>IF(N674="zákl. přenesená",J674,0)</f>
        <v>0</v>
      </c>
      <c r="BH674" s="218">
        <f>IF(N674="sníž. přenesená",J674,0)</f>
        <v>0</v>
      </c>
      <c r="BI674" s="218">
        <f>IF(N674="nulová",J674,0)</f>
        <v>0</v>
      </c>
      <c r="BJ674" s="19" t="s">
        <v>81</v>
      </c>
      <c r="BK674" s="218">
        <f>ROUND(I674*H674,2)</f>
        <v>0</v>
      </c>
      <c r="BL674" s="19" t="s">
        <v>203</v>
      </c>
      <c r="BM674" s="217" t="s">
        <v>1062</v>
      </c>
    </row>
    <row r="675" s="2" customFormat="1">
      <c r="A675" s="40"/>
      <c r="B675" s="41"/>
      <c r="C675" s="42"/>
      <c r="D675" s="219" t="s">
        <v>123</v>
      </c>
      <c r="E675" s="42"/>
      <c r="F675" s="220" t="s">
        <v>1061</v>
      </c>
      <c r="G675" s="42"/>
      <c r="H675" s="42"/>
      <c r="I675" s="221"/>
      <c r="J675" s="42"/>
      <c r="K675" s="42"/>
      <c r="L675" s="46"/>
      <c r="M675" s="222"/>
      <c r="N675" s="223"/>
      <c r="O675" s="86"/>
      <c r="P675" s="86"/>
      <c r="Q675" s="86"/>
      <c r="R675" s="86"/>
      <c r="S675" s="86"/>
      <c r="T675" s="87"/>
      <c r="U675" s="40"/>
      <c r="V675" s="40"/>
      <c r="W675" s="40"/>
      <c r="X675" s="40"/>
      <c r="Y675" s="40"/>
      <c r="Z675" s="40"/>
      <c r="AA675" s="40"/>
      <c r="AB675" s="40"/>
      <c r="AC675" s="40"/>
      <c r="AD675" s="40"/>
      <c r="AE675" s="40"/>
      <c r="AT675" s="19" t="s">
        <v>123</v>
      </c>
      <c r="AU675" s="19" t="s">
        <v>83</v>
      </c>
    </row>
    <row r="676" s="2" customFormat="1">
      <c r="A676" s="40"/>
      <c r="B676" s="41"/>
      <c r="C676" s="42"/>
      <c r="D676" s="224" t="s">
        <v>124</v>
      </c>
      <c r="E676" s="42"/>
      <c r="F676" s="225" t="s">
        <v>1063</v>
      </c>
      <c r="G676" s="42"/>
      <c r="H676" s="42"/>
      <c r="I676" s="221"/>
      <c r="J676" s="42"/>
      <c r="K676" s="42"/>
      <c r="L676" s="46"/>
      <c r="M676" s="222"/>
      <c r="N676" s="223"/>
      <c r="O676" s="86"/>
      <c r="P676" s="86"/>
      <c r="Q676" s="86"/>
      <c r="R676" s="86"/>
      <c r="S676" s="86"/>
      <c r="T676" s="87"/>
      <c r="U676" s="40"/>
      <c r="V676" s="40"/>
      <c r="W676" s="40"/>
      <c r="X676" s="40"/>
      <c r="Y676" s="40"/>
      <c r="Z676" s="40"/>
      <c r="AA676" s="40"/>
      <c r="AB676" s="40"/>
      <c r="AC676" s="40"/>
      <c r="AD676" s="40"/>
      <c r="AE676" s="40"/>
      <c r="AT676" s="19" t="s">
        <v>124</v>
      </c>
      <c r="AU676" s="19" t="s">
        <v>83</v>
      </c>
    </row>
    <row r="677" s="2" customFormat="1" ht="16.5" customHeight="1">
      <c r="A677" s="40"/>
      <c r="B677" s="41"/>
      <c r="C677" s="248" t="s">
        <v>1064</v>
      </c>
      <c r="D677" s="248" t="s">
        <v>191</v>
      </c>
      <c r="E677" s="249" t="s">
        <v>1065</v>
      </c>
      <c r="F677" s="250" t="s">
        <v>1066</v>
      </c>
      <c r="G677" s="251" t="s">
        <v>583</v>
      </c>
      <c r="H677" s="252">
        <v>2</v>
      </c>
      <c r="I677" s="253"/>
      <c r="J677" s="254">
        <f>ROUND(I677*H677,2)</f>
        <v>0</v>
      </c>
      <c r="K677" s="250" t="s">
        <v>120</v>
      </c>
      <c r="L677" s="255"/>
      <c r="M677" s="256" t="s">
        <v>19</v>
      </c>
      <c r="N677" s="257" t="s">
        <v>44</v>
      </c>
      <c r="O677" s="86"/>
      <c r="P677" s="215">
        <f>O677*H677</f>
        <v>0</v>
      </c>
      <c r="Q677" s="215">
        <v>0.001</v>
      </c>
      <c r="R677" s="215">
        <f>Q677*H677</f>
        <v>0.002</v>
      </c>
      <c r="S677" s="215">
        <v>0</v>
      </c>
      <c r="T677" s="216">
        <f>S677*H677</f>
        <v>0</v>
      </c>
      <c r="U677" s="40"/>
      <c r="V677" s="40"/>
      <c r="W677" s="40"/>
      <c r="X677" s="40"/>
      <c r="Y677" s="40"/>
      <c r="Z677" s="40"/>
      <c r="AA677" s="40"/>
      <c r="AB677" s="40"/>
      <c r="AC677" s="40"/>
      <c r="AD677" s="40"/>
      <c r="AE677" s="40"/>
      <c r="AR677" s="217" t="s">
        <v>306</v>
      </c>
      <c r="AT677" s="217" t="s">
        <v>191</v>
      </c>
      <c r="AU677" s="217" t="s">
        <v>83</v>
      </c>
      <c r="AY677" s="19" t="s">
        <v>114</v>
      </c>
      <c r="BE677" s="218">
        <f>IF(N677="základní",J677,0)</f>
        <v>0</v>
      </c>
      <c r="BF677" s="218">
        <f>IF(N677="snížená",J677,0)</f>
        <v>0</v>
      </c>
      <c r="BG677" s="218">
        <f>IF(N677="zákl. přenesená",J677,0)</f>
        <v>0</v>
      </c>
      <c r="BH677" s="218">
        <f>IF(N677="sníž. přenesená",J677,0)</f>
        <v>0</v>
      </c>
      <c r="BI677" s="218">
        <f>IF(N677="nulová",J677,0)</f>
        <v>0</v>
      </c>
      <c r="BJ677" s="19" t="s">
        <v>81</v>
      </c>
      <c r="BK677" s="218">
        <f>ROUND(I677*H677,2)</f>
        <v>0</v>
      </c>
      <c r="BL677" s="19" t="s">
        <v>203</v>
      </c>
      <c r="BM677" s="217" t="s">
        <v>1067</v>
      </c>
    </row>
    <row r="678" s="2" customFormat="1">
      <c r="A678" s="40"/>
      <c r="B678" s="41"/>
      <c r="C678" s="42"/>
      <c r="D678" s="219" t="s">
        <v>123</v>
      </c>
      <c r="E678" s="42"/>
      <c r="F678" s="220" t="s">
        <v>1066</v>
      </c>
      <c r="G678" s="42"/>
      <c r="H678" s="42"/>
      <c r="I678" s="221"/>
      <c r="J678" s="42"/>
      <c r="K678" s="42"/>
      <c r="L678" s="46"/>
      <c r="M678" s="222"/>
      <c r="N678" s="223"/>
      <c r="O678" s="86"/>
      <c r="P678" s="86"/>
      <c r="Q678" s="86"/>
      <c r="R678" s="86"/>
      <c r="S678" s="86"/>
      <c r="T678" s="87"/>
      <c r="U678" s="40"/>
      <c r="V678" s="40"/>
      <c r="W678" s="40"/>
      <c r="X678" s="40"/>
      <c r="Y678" s="40"/>
      <c r="Z678" s="40"/>
      <c r="AA678" s="40"/>
      <c r="AB678" s="40"/>
      <c r="AC678" s="40"/>
      <c r="AD678" s="40"/>
      <c r="AE678" s="40"/>
      <c r="AT678" s="19" t="s">
        <v>123</v>
      </c>
      <c r="AU678" s="19" t="s">
        <v>83</v>
      </c>
    </row>
    <row r="679" s="2" customFormat="1" ht="16.5" customHeight="1">
      <c r="A679" s="40"/>
      <c r="B679" s="41"/>
      <c r="C679" s="206" t="s">
        <v>1068</v>
      </c>
      <c r="D679" s="206" t="s">
        <v>116</v>
      </c>
      <c r="E679" s="207" t="s">
        <v>1069</v>
      </c>
      <c r="F679" s="208" t="s">
        <v>1070</v>
      </c>
      <c r="G679" s="209" t="s">
        <v>133</v>
      </c>
      <c r="H679" s="210">
        <v>1</v>
      </c>
      <c r="I679" s="211"/>
      <c r="J679" s="212">
        <f>ROUND(I679*H679,2)</f>
        <v>0</v>
      </c>
      <c r="K679" s="208" t="s">
        <v>19</v>
      </c>
      <c r="L679" s="46"/>
      <c r="M679" s="213" t="s">
        <v>19</v>
      </c>
      <c r="N679" s="214" t="s">
        <v>44</v>
      </c>
      <c r="O679" s="86"/>
      <c r="P679" s="215">
        <f>O679*H679</f>
        <v>0</v>
      </c>
      <c r="Q679" s="215">
        <v>1.29291</v>
      </c>
      <c r="R679" s="215">
        <f>Q679*H679</f>
        <v>1.29291</v>
      </c>
      <c r="S679" s="215">
        <v>0</v>
      </c>
      <c r="T679" s="216">
        <f>S679*H679</f>
        <v>0</v>
      </c>
      <c r="U679" s="40"/>
      <c r="V679" s="40"/>
      <c r="W679" s="40"/>
      <c r="X679" s="40"/>
      <c r="Y679" s="40"/>
      <c r="Z679" s="40"/>
      <c r="AA679" s="40"/>
      <c r="AB679" s="40"/>
      <c r="AC679" s="40"/>
      <c r="AD679" s="40"/>
      <c r="AE679" s="40"/>
      <c r="AR679" s="217" t="s">
        <v>121</v>
      </c>
      <c r="AT679" s="217" t="s">
        <v>116</v>
      </c>
      <c r="AU679" s="217" t="s">
        <v>83</v>
      </c>
      <c r="AY679" s="19" t="s">
        <v>114</v>
      </c>
      <c r="BE679" s="218">
        <f>IF(N679="základní",J679,0)</f>
        <v>0</v>
      </c>
      <c r="BF679" s="218">
        <f>IF(N679="snížená",J679,0)</f>
        <v>0</v>
      </c>
      <c r="BG679" s="218">
        <f>IF(N679="zákl. přenesená",J679,0)</f>
        <v>0</v>
      </c>
      <c r="BH679" s="218">
        <f>IF(N679="sníž. přenesená",J679,0)</f>
        <v>0</v>
      </c>
      <c r="BI679" s="218">
        <f>IF(N679="nulová",J679,0)</f>
        <v>0</v>
      </c>
      <c r="BJ679" s="19" t="s">
        <v>81</v>
      </c>
      <c r="BK679" s="218">
        <f>ROUND(I679*H679,2)</f>
        <v>0</v>
      </c>
      <c r="BL679" s="19" t="s">
        <v>121</v>
      </c>
      <c r="BM679" s="217" t="s">
        <v>1071</v>
      </c>
    </row>
    <row r="680" s="2" customFormat="1">
      <c r="A680" s="40"/>
      <c r="B680" s="41"/>
      <c r="C680" s="42"/>
      <c r="D680" s="219" t="s">
        <v>123</v>
      </c>
      <c r="E680" s="42"/>
      <c r="F680" s="220" t="s">
        <v>1070</v>
      </c>
      <c r="G680" s="42"/>
      <c r="H680" s="42"/>
      <c r="I680" s="221"/>
      <c r="J680" s="42"/>
      <c r="K680" s="42"/>
      <c r="L680" s="46"/>
      <c r="M680" s="222"/>
      <c r="N680" s="223"/>
      <c r="O680" s="86"/>
      <c r="P680" s="86"/>
      <c r="Q680" s="86"/>
      <c r="R680" s="86"/>
      <c r="S680" s="86"/>
      <c r="T680" s="87"/>
      <c r="U680" s="40"/>
      <c r="V680" s="40"/>
      <c r="W680" s="40"/>
      <c r="X680" s="40"/>
      <c r="Y680" s="40"/>
      <c r="Z680" s="40"/>
      <c r="AA680" s="40"/>
      <c r="AB680" s="40"/>
      <c r="AC680" s="40"/>
      <c r="AD680" s="40"/>
      <c r="AE680" s="40"/>
      <c r="AT680" s="19" t="s">
        <v>123</v>
      </c>
      <c r="AU680" s="19" t="s">
        <v>83</v>
      </c>
    </row>
    <row r="681" s="2" customFormat="1" ht="16.5" customHeight="1">
      <c r="A681" s="40"/>
      <c r="B681" s="41"/>
      <c r="C681" s="248" t="s">
        <v>1072</v>
      </c>
      <c r="D681" s="248" t="s">
        <v>191</v>
      </c>
      <c r="E681" s="249" t="s">
        <v>1073</v>
      </c>
      <c r="F681" s="250" t="s">
        <v>1074</v>
      </c>
      <c r="G681" s="251" t="s">
        <v>194</v>
      </c>
      <c r="H681" s="252">
        <v>0.25</v>
      </c>
      <c r="I681" s="253"/>
      <c r="J681" s="254">
        <f>ROUND(I681*H681,2)</f>
        <v>0</v>
      </c>
      <c r="K681" s="250" t="s">
        <v>19</v>
      </c>
      <c r="L681" s="255"/>
      <c r="M681" s="256" t="s">
        <v>19</v>
      </c>
      <c r="N681" s="257" t="s">
        <v>44</v>
      </c>
      <c r="O681" s="86"/>
      <c r="P681" s="215">
        <f>O681*H681</f>
        <v>0</v>
      </c>
      <c r="Q681" s="215">
        <v>1</v>
      </c>
      <c r="R681" s="215">
        <f>Q681*H681</f>
        <v>0.25</v>
      </c>
      <c r="S681" s="215">
        <v>0</v>
      </c>
      <c r="T681" s="216">
        <f>S681*H681</f>
        <v>0</v>
      </c>
      <c r="U681" s="40"/>
      <c r="V681" s="40"/>
      <c r="W681" s="40"/>
      <c r="X681" s="40"/>
      <c r="Y681" s="40"/>
      <c r="Z681" s="40"/>
      <c r="AA681" s="40"/>
      <c r="AB681" s="40"/>
      <c r="AC681" s="40"/>
      <c r="AD681" s="40"/>
      <c r="AE681" s="40"/>
      <c r="AR681" s="217" t="s">
        <v>155</v>
      </c>
      <c r="AT681" s="217" t="s">
        <v>191</v>
      </c>
      <c r="AU681" s="217" t="s">
        <v>83</v>
      </c>
      <c r="AY681" s="19" t="s">
        <v>114</v>
      </c>
      <c r="BE681" s="218">
        <f>IF(N681="základní",J681,0)</f>
        <v>0</v>
      </c>
      <c r="BF681" s="218">
        <f>IF(N681="snížená",J681,0)</f>
        <v>0</v>
      </c>
      <c r="BG681" s="218">
        <f>IF(N681="zákl. přenesená",J681,0)</f>
        <v>0</v>
      </c>
      <c r="BH681" s="218">
        <f>IF(N681="sníž. přenesená",J681,0)</f>
        <v>0</v>
      </c>
      <c r="BI681" s="218">
        <f>IF(N681="nulová",J681,0)</f>
        <v>0</v>
      </c>
      <c r="BJ681" s="19" t="s">
        <v>81</v>
      </c>
      <c r="BK681" s="218">
        <f>ROUND(I681*H681,2)</f>
        <v>0</v>
      </c>
      <c r="BL681" s="19" t="s">
        <v>121</v>
      </c>
      <c r="BM681" s="217" t="s">
        <v>1075</v>
      </c>
    </row>
    <row r="682" s="2" customFormat="1">
      <c r="A682" s="40"/>
      <c r="B682" s="41"/>
      <c r="C682" s="42"/>
      <c r="D682" s="219" t="s">
        <v>123</v>
      </c>
      <c r="E682" s="42"/>
      <c r="F682" s="220" t="s">
        <v>1074</v>
      </c>
      <c r="G682" s="42"/>
      <c r="H682" s="42"/>
      <c r="I682" s="221"/>
      <c r="J682" s="42"/>
      <c r="K682" s="42"/>
      <c r="L682" s="46"/>
      <c r="M682" s="222"/>
      <c r="N682" s="223"/>
      <c r="O682" s="86"/>
      <c r="P682" s="86"/>
      <c r="Q682" s="86"/>
      <c r="R682" s="86"/>
      <c r="S682" s="86"/>
      <c r="T682" s="87"/>
      <c r="U682" s="40"/>
      <c r="V682" s="40"/>
      <c r="W682" s="40"/>
      <c r="X682" s="40"/>
      <c r="Y682" s="40"/>
      <c r="Z682" s="40"/>
      <c r="AA682" s="40"/>
      <c r="AB682" s="40"/>
      <c r="AC682" s="40"/>
      <c r="AD682" s="40"/>
      <c r="AE682" s="40"/>
      <c r="AT682" s="19" t="s">
        <v>123</v>
      </c>
      <c r="AU682" s="19" t="s">
        <v>83</v>
      </c>
    </row>
    <row r="683" s="15" customFormat="1">
      <c r="A683" s="15"/>
      <c r="B683" s="259"/>
      <c r="C683" s="260"/>
      <c r="D683" s="219" t="s">
        <v>160</v>
      </c>
      <c r="E683" s="261" t="s">
        <v>19</v>
      </c>
      <c r="F683" s="262" t="s">
        <v>880</v>
      </c>
      <c r="G683" s="260"/>
      <c r="H683" s="261" t="s">
        <v>19</v>
      </c>
      <c r="I683" s="263"/>
      <c r="J683" s="260"/>
      <c r="K683" s="260"/>
      <c r="L683" s="264"/>
      <c r="M683" s="265"/>
      <c r="N683" s="266"/>
      <c r="O683" s="266"/>
      <c r="P683" s="266"/>
      <c r="Q683" s="266"/>
      <c r="R683" s="266"/>
      <c r="S683" s="266"/>
      <c r="T683" s="267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T683" s="268" t="s">
        <v>160</v>
      </c>
      <c r="AU683" s="268" t="s">
        <v>83</v>
      </c>
      <c r="AV683" s="15" t="s">
        <v>81</v>
      </c>
      <c r="AW683" s="15" t="s">
        <v>32</v>
      </c>
      <c r="AX683" s="15" t="s">
        <v>73</v>
      </c>
      <c r="AY683" s="268" t="s">
        <v>114</v>
      </c>
    </row>
    <row r="684" s="13" customFormat="1">
      <c r="A684" s="13"/>
      <c r="B684" s="226"/>
      <c r="C684" s="227"/>
      <c r="D684" s="219" t="s">
        <v>160</v>
      </c>
      <c r="E684" s="228" t="s">
        <v>19</v>
      </c>
      <c r="F684" s="229" t="s">
        <v>1076</v>
      </c>
      <c r="G684" s="227"/>
      <c r="H684" s="230">
        <v>0.25</v>
      </c>
      <c r="I684" s="231"/>
      <c r="J684" s="227"/>
      <c r="K684" s="227"/>
      <c r="L684" s="232"/>
      <c r="M684" s="233"/>
      <c r="N684" s="234"/>
      <c r="O684" s="234"/>
      <c r="P684" s="234"/>
      <c r="Q684" s="234"/>
      <c r="R684" s="234"/>
      <c r="S684" s="234"/>
      <c r="T684" s="235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T684" s="236" t="s">
        <v>160</v>
      </c>
      <c r="AU684" s="236" t="s">
        <v>83</v>
      </c>
      <c r="AV684" s="13" t="s">
        <v>83</v>
      </c>
      <c r="AW684" s="13" t="s">
        <v>32</v>
      </c>
      <c r="AX684" s="13" t="s">
        <v>73</v>
      </c>
      <c r="AY684" s="236" t="s">
        <v>114</v>
      </c>
    </row>
    <row r="685" s="14" customFormat="1">
      <c r="A685" s="14"/>
      <c r="B685" s="237"/>
      <c r="C685" s="238"/>
      <c r="D685" s="219" t="s">
        <v>160</v>
      </c>
      <c r="E685" s="239" t="s">
        <v>19</v>
      </c>
      <c r="F685" s="240" t="s">
        <v>162</v>
      </c>
      <c r="G685" s="238"/>
      <c r="H685" s="241">
        <v>0.25</v>
      </c>
      <c r="I685" s="242"/>
      <c r="J685" s="238"/>
      <c r="K685" s="238"/>
      <c r="L685" s="243"/>
      <c r="M685" s="244"/>
      <c r="N685" s="245"/>
      <c r="O685" s="245"/>
      <c r="P685" s="245"/>
      <c r="Q685" s="245"/>
      <c r="R685" s="245"/>
      <c r="S685" s="245"/>
      <c r="T685" s="246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T685" s="247" t="s">
        <v>160</v>
      </c>
      <c r="AU685" s="247" t="s">
        <v>83</v>
      </c>
      <c r="AV685" s="14" t="s">
        <v>121</v>
      </c>
      <c r="AW685" s="14" t="s">
        <v>32</v>
      </c>
      <c r="AX685" s="14" t="s">
        <v>81</v>
      </c>
      <c r="AY685" s="247" t="s">
        <v>114</v>
      </c>
    </row>
    <row r="686" s="12" customFormat="1" ht="22.8" customHeight="1">
      <c r="A686" s="12"/>
      <c r="B686" s="190"/>
      <c r="C686" s="191"/>
      <c r="D686" s="192" t="s">
        <v>72</v>
      </c>
      <c r="E686" s="204" t="s">
        <v>163</v>
      </c>
      <c r="F686" s="204" t="s">
        <v>1077</v>
      </c>
      <c r="G686" s="191"/>
      <c r="H686" s="191"/>
      <c r="I686" s="194"/>
      <c r="J686" s="205">
        <f>BK686</f>
        <v>0</v>
      </c>
      <c r="K686" s="191"/>
      <c r="L686" s="196"/>
      <c r="M686" s="197"/>
      <c r="N686" s="198"/>
      <c r="O686" s="198"/>
      <c r="P686" s="199">
        <f>P687+SUM(P688:P737)+P782+P793+P853+P860+P912</f>
        <v>0</v>
      </c>
      <c r="Q686" s="198"/>
      <c r="R686" s="199">
        <f>R687+SUM(R688:R737)+R782+R793+R853+R860+R912</f>
        <v>1070.20332525</v>
      </c>
      <c r="S686" s="198"/>
      <c r="T686" s="200">
        <f>T687+SUM(T688:T737)+T782+T793+T853+T860+T912</f>
        <v>0</v>
      </c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R686" s="201" t="s">
        <v>81</v>
      </c>
      <c r="AT686" s="202" t="s">
        <v>72</v>
      </c>
      <c r="AU686" s="202" t="s">
        <v>81</v>
      </c>
      <c r="AY686" s="201" t="s">
        <v>114</v>
      </c>
      <c r="BK686" s="203">
        <f>BK687+SUM(BK688:BK737)+BK782+BK793+BK853+BK860+BK912</f>
        <v>0</v>
      </c>
    </row>
    <row r="687" s="2" customFormat="1" ht="24.15" customHeight="1">
      <c r="A687" s="40"/>
      <c r="B687" s="41"/>
      <c r="C687" s="206" t="s">
        <v>1078</v>
      </c>
      <c r="D687" s="206" t="s">
        <v>116</v>
      </c>
      <c r="E687" s="207" t="s">
        <v>693</v>
      </c>
      <c r="F687" s="208" t="s">
        <v>694</v>
      </c>
      <c r="G687" s="209" t="s">
        <v>237</v>
      </c>
      <c r="H687" s="210">
        <v>5.625</v>
      </c>
      <c r="I687" s="211"/>
      <c r="J687" s="212">
        <f>ROUND(I687*H687,2)</f>
        <v>0</v>
      </c>
      <c r="K687" s="208" t="s">
        <v>120</v>
      </c>
      <c r="L687" s="46"/>
      <c r="M687" s="213" t="s">
        <v>19</v>
      </c>
      <c r="N687" s="214" t="s">
        <v>44</v>
      </c>
      <c r="O687" s="86"/>
      <c r="P687" s="215">
        <f>O687*H687</f>
        <v>0</v>
      </c>
      <c r="Q687" s="215">
        <v>0</v>
      </c>
      <c r="R687" s="215">
        <f>Q687*H687</f>
        <v>0</v>
      </c>
      <c r="S687" s="215">
        <v>0</v>
      </c>
      <c r="T687" s="216">
        <f>S687*H687</f>
        <v>0</v>
      </c>
      <c r="U687" s="40"/>
      <c r="V687" s="40"/>
      <c r="W687" s="40"/>
      <c r="X687" s="40"/>
      <c r="Y687" s="40"/>
      <c r="Z687" s="40"/>
      <c r="AA687" s="40"/>
      <c r="AB687" s="40"/>
      <c r="AC687" s="40"/>
      <c r="AD687" s="40"/>
      <c r="AE687" s="40"/>
      <c r="AR687" s="217" t="s">
        <v>121</v>
      </c>
      <c r="AT687" s="217" t="s">
        <v>116</v>
      </c>
      <c r="AU687" s="217" t="s">
        <v>83</v>
      </c>
      <c r="AY687" s="19" t="s">
        <v>114</v>
      </c>
      <c r="BE687" s="218">
        <f>IF(N687="základní",J687,0)</f>
        <v>0</v>
      </c>
      <c r="BF687" s="218">
        <f>IF(N687="snížená",J687,0)</f>
        <v>0</v>
      </c>
      <c r="BG687" s="218">
        <f>IF(N687="zákl. přenesená",J687,0)</f>
        <v>0</v>
      </c>
      <c r="BH687" s="218">
        <f>IF(N687="sníž. přenesená",J687,0)</f>
        <v>0</v>
      </c>
      <c r="BI687" s="218">
        <f>IF(N687="nulová",J687,0)</f>
        <v>0</v>
      </c>
      <c r="BJ687" s="19" t="s">
        <v>81</v>
      </c>
      <c r="BK687" s="218">
        <f>ROUND(I687*H687,2)</f>
        <v>0</v>
      </c>
      <c r="BL687" s="19" t="s">
        <v>121</v>
      </c>
      <c r="BM687" s="217" t="s">
        <v>1079</v>
      </c>
    </row>
    <row r="688" s="2" customFormat="1">
      <c r="A688" s="40"/>
      <c r="B688" s="41"/>
      <c r="C688" s="42"/>
      <c r="D688" s="219" t="s">
        <v>123</v>
      </c>
      <c r="E688" s="42"/>
      <c r="F688" s="220" t="s">
        <v>694</v>
      </c>
      <c r="G688" s="42"/>
      <c r="H688" s="42"/>
      <c r="I688" s="221"/>
      <c r="J688" s="42"/>
      <c r="K688" s="42"/>
      <c r="L688" s="46"/>
      <c r="M688" s="222"/>
      <c r="N688" s="223"/>
      <c r="O688" s="86"/>
      <c r="P688" s="86"/>
      <c r="Q688" s="86"/>
      <c r="R688" s="86"/>
      <c r="S688" s="86"/>
      <c r="T688" s="87"/>
      <c r="U688" s="40"/>
      <c r="V688" s="40"/>
      <c r="W688" s="40"/>
      <c r="X688" s="40"/>
      <c r="Y688" s="40"/>
      <c r="Z688" s="40"/>
      <c r="AA688" s="40"/>
      <c r="AB688" s="40"/>
      <c r="AC688" s="40"/>
      <c r="AD688" s="40"/>
      <c r="AE688" s="40"/>
      <c r="AT688" s="19" t="s">
        <v>123</v>
      </c>
      <c r="AU688" s="19" t="s">
        <v>83</v>
      </c>
    </row>
    <row r="689" s="2" customFormat="1">
      <c r="A689" s="40"/>
      <c r="B689" s="41"/>
      <c r="C689" s="42"/>
      <c r="D689" s="224" t="s">
        <v>124</v>
      </c>
      <c r="E689" s="42"/>
      <c r="F689" s="225" t="s">
        <v>696</v>
      </c>
      <c r="G689" s="42"/>
      <c r="H689" s="42"/>
      <c r="I689" s="221"/>
      <c r="J689" s="42"/>
      <c r="K689" s="42"/>
      <c r="L689" s="46"/>
      <c r="M689" s="222"/>
      <c r="N689" s="223"/>
      <c r="O689" s="86"/>
      <c r="P689" s="86"/>
      <c r="Q689" s="86"/>
      <c r="R689" s="86"/>
      <c r="S689" s="86"/>
      <c r="T689" s="87"/>
      <c r="U689" s="40"/>
      <c r="V689" s="40"/>
      <c r="W689" s="40"/>
      <c r="X689" s="40"/>
      <c r="Y689" s="40"/>
      <c r="Z689" s="40"/>
      <c r="AA689" s="40"/>
      <c r="AB689" s="40"/>
      <c r="AC689" s="40"/>
      <c r="AD689" s="40"/>
      <c r="AE689" s="40"/>
      <c r="AT689" s="19" t="s">
        <v>124</v>
      </c>
      <c r="AU689" s="19" t="s">
        <v>83</v>
      </c>
    </row>
    <row r="690" s="15" customFormat="1">
      <c r="A690" s="15"/>
      <c r="B690" s="259"/>
      <c r="C690" s="260"/>
      <c r="D690" s="219" t="s">
        <v>160</v>
      </c>
      <c r="E690" s="261" t="s">
        <v>19</v>
      </c>
      <c r="F690" s="262" t="s">
        <v>1080</v>
      </c>
      <c r="G690" s="260"/>
      <c r="H690" s="261" t="s">
        <v>19</v>
      </c>
      <c r="I690" s="263"/>
      <c r="J690" s="260"/>
      <c r="K690" s="260"/>
      <c r="L690" s="264"/>
      <c r="M690" s="265"/>
      <c r="N690" s="266"/>
      <c r="O690" s="266"/>
      <c r="P690" s="266"/>
      <c r="Q690" s="266"/>
      <c r="R690" s="266"/>
      <c r="S690" s="266"/>
      <c r="T690" s="267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T690" s="268" t="s">
        <v>160</v>
      </c>
      <c r="AU690" s="268" t="s">
        <v>83</v>
      </c>
      <c r="AV690" s="15" t="s">
        <v>81</v>
      </c>
      <c r="AW690" s="15" t="s">
        <v>32</v>
      </c>
      <c r="AX690" s="15" t="s">
        <v>73</v>
      </c>
      <c r="AY690" s="268" t="s">
        <v>114</v>
      </c>
    </row>
    <row r="691" s="13" customFormat="1">
      <c r="A691" s="13"/>
      <c r="B691" s="226"/>
      <c r="C691" s="227"/>
      <c r="D691" s="219" t="s">
        <v>160</v>
      </c>
      <c r="E691" s="228" t="s">
        <v>19</v>
      </c>
      <c r="F691" s="229" t="s">
        <v>1081</v>
      </c>
      <c r="G691" s="227"/>
      <c r="H691" s="230">
        <v>5.625</v>
      </c>
      <c r="I691" s="231"/>
      <c r="J691" s="227"/>
      <c r="K691" s="227"/>
      <c r="L691" s="232"/>
      <c r="M691" s="233"/>
      <c r="N691" s="234"/>
      <c r="O691" s="234"/>
      <c r="P691" s="234"/>
      <c r="Q691" s="234"/>
      <c r="R691" s="234"/>
      <c r="S691" s="234"/>
      <c r="T691" s="235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T691" s="236" t="s">
        <v>160</v>
      </c>
      <c r="AU691" s="236" t="s">
        <v>83</v>
      </c>
      <c r="AV691" s="13" t="s">
        <v>83</v>
      </c>
      <c r="AW691" s="13" t="s">
        <v>32</v>
      </c>
      <c r="AX691" s="13" t="s">
        <v>73</v>
      </c>
      <c r="AY691" s="236" t="s">
        <v>114</v>
      </c>
    </row>
    <row r="692" s="14" customFormat="1">
      <c r="A692" s="14"/>
      <c r="B692" s="237"/>
      <c r="C692" s="238"/>
      <c r="D692" s="219" t="s">
        <v>160</v>
      </c>
      <c r="E692" s="239" t="s">
        <v>19</v>
      </c>
      <c r="F692" s="240" t="s">
        <v>162</v>
      </c>
      <c r="G692" s="238"/>
      <c r="H692" s="241">
        <v>5.625</v>
      </c>
      <c r="I692" s="242"/>
      <c r="J692" s="238"/>
      <c r="K692" s="238"/>
      <c r="L692" s="243"/>
      <c r="M692" s="244"/>
      <c r="N692" s="245"/>
      <c r="O692" s="245"/>
      <c r="P692" s="245"/>
      <c r="Q692" s="245"/>
      <c r="R692" s="245"/>
      <c r="S692" s="245"/>
      <c r="T692" s="246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T692" s="247" t="s">
        <v>160</v>
      </c>
      <c r="AU692" s="247" t="s">
        <v>83</v>
      </c>
      <c r="AV692" s="14" t="s">
        <v>121</v>
      </c>
      <c r="AW692" s="14" t="s">
        <v>32</v>
      </c>
      <c r="AX692" s="14" t="s">
        <v>81</v>
      </c>
      <c r="AY692" s="247" t="s">
        <v>114</v>
      </c>
    </row>
    <row r="693" s="2" customFormat="1" ht="24.15" customHeight="1">
      <c r="A693" s="40"/>
      <c r="B693" s="41"/>
      <c r="C693" s="206" t="s">
        <v>664</v>
      </c>
      <c r="D693" s="206" t="s">
        <v>116</v>
      </c>
      <c r="E693" s="207" t="s">
        <v>895</v>
      </c>
      <c r="F693" s="208" t="s">
        <v>896</v>
      </c>
      <c r="G693" s="209" t="s">
        <v>237</v>
      </c>
      <c r="H693" s="210">
        <v>5.625</v>
      </c>
      <c r="I693" s="211"/>
      <c r="J693" s="212">
        <f>ROUND(I693*H693,2)</f>
        <v>0</v>
      </c>
      <c r="K693" s="208" t="s">
        <v>120</v>
      </c>
      <c r="L693" s="46"/>
      <c r="M693" s="213" t="s">
        <v>19</v>
      </c>
      <c r="N693" s="214" t="s">
        <v>44</v>
      </c>
      <c r="O693" s="86"/>
      <c r="P693" s="215">
        <f>O693*H693</f>
        <v>0</v>
      </c>
      <c r="Q693" s="215">
        <v>2.5018699999999998</v>
      </c>
      <c r="R693" s="215">
        <f>Q693*H693</f>
        <v>14.073018749999999</v>
      </c>
      <c r="S693" s="215">
        <v>0</v>
      </c>
      <c r="T693" s="216">
        <f>S693*H693</f>
        <v>0</v>
      </c>
      <c r="U693" s="40"/>
      <c r="V693" s="40"/>
      <c r="W693" s="40"/>
      <c r="X693" s="40"/>
      <c r="Y693" s="40"/>
      <c r="Z693" s="40"/>
      <c r="AA693" s="40"/>
      <c r="AB693" s="40"/>
      <c r="AC693" s="40"/>
      <c r="AD693" s="40"/>
      <c r="AE693" s="40"/>
      <c r="AR693" s="217" t="s">
        <v>121</v>
      </c>
      <c r="AT693" s="217" t="s">
        <v>116</v>
      </c>
      <c r="AU693" s="217" t="s">
        <v>83</v>
      </c>
      <c r="AY693" s="19" t="s">
        <v>114</v>
      </c>
      <c r="BE693" s="218">
        <f>IF(N693="základní",J693,0)</f>
        <v>0</v>
      </c>
      <c r="BF693" s="218">
        <f>IF(N693="snížená",J693,0)</f>
        <v>0</v>
      </c>
      <c r="BG693" s="218">
        <f>IF(N693="zákl. přenesená",J693,0)</f>
        <v>0</v>
      </c>
      <c r="BH693" s="218">
        <f>IF(N693="sníž. přenesená",J693,0)</f>
        <v>0</v>
      </c>
      <c r="BI693" s="218">
        <f>IF(N693="nulová",J693,0)</f>
        <v>0</v>
      </c>
      <c r="BJ693" s="19" t="s">
        <v>81</v>
      </c>
      <c r="BK693" s="218">
        <f>ROUND(I693*H693,2)</f>
        <v>0</v>
      </c>
      <c r="BL693" s="19" t="s">
        <v>121</v>
      </c>
      <c r="BM693" s="217" t="s">
        <v>1082</v>
      </c>
    </row>
    <row r="694" s="2" customFormat="1">
      <c r="A694" s="40"/>
      <c r="B694" s="41"/>
      <c r="C694" s="42"/>
      <c r="D694" s="219" t="s">
        <v>123</v>
      </c>
      <c r="E694" s="42"/>
      <c r="F694" s="220" t="s">
        <v>896</v>
      </c>
      <c r="G694" s="42"/>
      <c r="H694" s="42"/>
      <c r="I694" s="221"/>
      <c r="J694" s="42"/>
      <c r="K694" s="42"/>
      <c r="L694" s="46"/>
      <c r="M694" s="222"/>
      <c r="N694" s="223"/>
      <c r="O694" s="86"/>
      <c r="P694" s="86"/>
      <c r="Q694" s="86"/>
      <c r="R694" s="86"/>
      <c r="S694" s="86"/>
      <c r="T694" s="87"/>
      <c r="U694" s="40"/>
      <c r="V694" s="40"/>
      <c r="W694" s="40"/>
      <c r="X694" s="40"/>
      <c r="Y694" s="40"/>
      <c r="Z694" s="40"/>
      <c r="AA694" s="40"/>
      <c r="AB694" s="40"/>
      <c r="AC694" s="40"/>
      <c r="AD694" s="40"/>
      <c r="AE694" s="40"/>
      <c r="AT694" s="19" t="s">
        <v>123</v>
      </c>
      <c r="AU694" s="19" t="s">
        <v>83</v>
      </c>
    </row>
    <row r="695" s="2" customFormat="1">
      <c r="A695" s="40"/>
      <c r="B695" s="41"/>
      <c r="C695" s="42"/>
      <c r="D695" s="224" t="s">
        <v>124</v>
      </c>
      <c r="E695" s="42"/>
      <c r="F695" s="225" t="s">
        <v>898</v>
      </c>
      <c r="G695" s="42"/>
      <c r="H695" s="42"/>
      <c r="I695" s="221"/>
      <c r="J695" s="42"/>
      <c r="K695" s="42"/>
      <c r="L695" s="46"/>
      <c r="M695" s="222"/>
      <c r="N695" s="223"/>
      <c r="O695" s="86"/>
      <c r="P695" s="86"/>
      <c r="Q695" s="86"/>
      <c r="R695" s="86"/>
      <c r="S695" s="86"/>
      <c r="T695" s="87"/>
      <c r="U695" s="40"/>
      <c r="V695" s="40"/>
      <c r="W695" s="40"/>
      <c r="X695" s="40"/>
      <c r="Y695" s="40"/>
      <c r="Z695" s="40"/>
      <c r="AA695" s="40"/>
      <c r="AB695" s="40"/>
      <c r="AC695" s="40"/>
      <c r="AD695" s="40"/>
      <c r="AE695" s="40"/>
      <c r="AT695" s="19" t="s">
        <v>124</v>
      </c>
      <c r="AU695" s="19" t="s">
        <v>83</v>
      </c>
    </row>
    <row r="696" s="15" customFormat="1">
      <c r="A696" s="15"/>
      <c r="B696" s="259"/>
      <c r="C696" s="260"/>
      <c r="D696" s="219" t="s">
        <v>160</v>
      </c>
      <c r="E696" s="261" t="s">
        <v>19</v>
      </c>
      <c r="F696" s="262" t="s">
        <v>1083</v>
      </c>
      <c r="G696" s="260"/>
      <c r="H696" s="261" t="s">
        <v>19</v>
      </c>
      <c r="I696" s="263"/>
      <c r="J696" s="260"/>
      <c r="K696" s="260"/>
      <c r="L696" s="264"/>
      <c r="M696" s="265"/>
      <c r="N696" s="266"/>
      <c r="O696" s="266"/>
      <c r="P696" s="266"/>
      <c r="Q696" s="266"/>
      <c r="R696" s="266"/>
      <c r="S696" s="266"/>
      <c r="T696" s="267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T696" s="268" t="s">
        <v>160</v>
      </c>
      <c r="AU696" s="268" t="s">
        <v>83</v>
      </c>
      <c r="AV696" s="15" t="s">
        <v>81</v>
      </c>
      <c r="AW696" s="15" t="s">
        <v>32</v>
      </c>
      <c r="AX696" s="15" t="s">
        <v>73</v>
      </c>
      <c r="AY696" s="268" t="s">
        <v>114</v>
      </c>
    </row>
    <row r="697" s="13" customFormat="1">
      <c r="A697" s="13"/>
      <c r="B697" s="226"/>
      <c r="C697" s="227"/>
      <c r="D697" s="219" t="s">
        <v>160</v>
      </c>
      <c r="E697" s="228" t="s">
        <v>19</v>
      </c>
      <c r="F697" s="229" t="s">
        <v>920</v>
      </c>
      <c r="G697" s="227"/>
      <c r="H697" s="230">
        <v>0.125</v>
      </c>
      <c r="I697" s="231"/>
      <c r="J697" s="227"/>
      <c r="K697" s="227"/>
      <c r="L697" s="232"/>
      <c r="M697" s="233"/>
      <c r="N697" s="234"/>
      <c r="O697" s="234"/>
      <c r="P697" s="234"/>
      <c r="Q697" s="234"/>
      <c r="R697" s="234"/>
      <c r="S697" s="234"/>
      <c r="T697" s="235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236" t="s">
        <v>160</v>
      </c>
      <c r="AU697" s="236" t="s">
        <v>83</v>
      </c>
      <c r="AV697" s="13" t="s">
        <v>83</v>
      </c>
      <c r="AW697" s="13" t="s">
        <v>32</v>
      </c>
      <c r="AX697" s="13" t="s">
        <v>73</v>
      </c>
      <c r="AY697" s="236" t="s">
        <v>114</v>
      </c>
    </row>
    <row r="698" s="15" customFormat="1">
      <c r="A698" s="15"/>
      <c r="B698" s="259"/>
      <c r="C698" s="260"/>
      <c r="D698" s="219" t="s">
        <v>160</v>
      </c>
      <c r="E698" s="261" t="s">
        <v>19</v>
      </c>
      <c r="F698" s="262" t="s">
        <v>1084</v>
      </c>
      <c r="G698" s="260"/>
      <c r="H698" s="261" t="s">
        <v>19</v>
      </c>
      <c r="I698" s="263"/>
      <c r="J698" s="260"/>
      <c r="K698" s="260"/>
      <c r="L698" s="264"/>
      <c r="M698" s="265"/>
      <c r="N698" s="266"/>
      <c r="O698" s="266"/>
      <c r="P698" s="266"/>
      <c r="Q698" s="266"/>
      <c r="R698" s="266"/>
      <c r="S698" s="266"/>
      <c r="T698" s="267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T698" s="268" t="s">
        <v>160</v>
      </c>
      <c r="AU698" s="268" t="s">
        <v>83</v>
      </c>
      <c r="AV698" s="15" t="s">
        <v>81</v>
      </c>
      <c r="AW698" s="15" t="s">
        <v>32</v>
      </c>
      <c r="AX698" s="15" t="s">
        <v>73</v>
      </c>
      <c r="AY698" s="268" t="s">
        <v>114</v>
      </c>
    </row>
    <row r="699" s="13" customFormat="1">
      <c r="A699" s="13"/>
      <c r="B699" s="226"/>
      <c r="C699" s="227"/>
      <c r="D699" s="219" t="s">
        <v>160</v>
      </c>
      <c r="E699" s="228" t="s">
        <v>19</v>
      </c>
      <c r="F699" s="229" t="s">
        <v>920</v>
      </c>
      <c r="G699" s="227"/>
      <c r="H699" s="230">
        <v>0.125</v>
      </c>
      <c r="I699" s="231"/>
      <c r="J699" s="227"/>
      <c r="K699" s="227"/>
      <c r="L699" s="232"/>
      <c r="M699" s="233"/>
      <c r="N699" s="234"/>
      <c r="O699" s="234"/>
      <c r="P699" s="234"/>
      <c r="Q699" s="234"/>
      <c r="R699" s="234"/>
      <c r="S699" s="234"/>
      <c r="T699" s="235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T699" s="236" t="s">
        <v>160</v>
      </c>
      <c r="AU699" s="236" t="s">
        <v>83</v>
      </c>
      <c r="AV699" s="13" t="s">
        <v>83</v>
      </c>
      <c r="AW699" s="13" t="s">
        <v>32</v>
      </c>
      <c r="AX699" s="13" t="s">
        <v>73</v>
      </c>
      <c r="AY699" s="236" t="s">
        <v>114</v>
      </c>
    </row>
    <row r="700" s="15" customFormat="1">
      <c r="A700" s="15"/>
      <c r="B700" s="259"/>
      <c r="C700" s="260"/>
      <c r="D700" s="219" t="s">
        <v>160</v>
      </c>
      <c r="E700" s="261" t="s">
        <v>19</v>
      </c>
      <c r="F700" s="262" t="s">
        <v>1085</v>
      </c>
      <c r="G700" s="260"/>
      <c r="H700" s="261" t="s">
        <v>19</v>
      </c>
      <c r="I700" s="263"/>
      <c r="J700" s="260"/>
      <c r="K700" s="260"/>
      <c r="L700" s="264"/>
      <c r="M700" s="265"/>
      <c r="N700" s="266"/>
      <c r="O700" s="266"/>
      <c r="P700" s="266"/>
      <c r="Q700" s="266"/>
      <c r="R700" s="266"/>
      <c r="S700" s="266"/>
      <c r="T700" s="267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T700" s="268" t="s">
        <v>160</v>
      </c>
      <c r="AU700" s="268" t="s">
        <v>83</v>
      </c>
      <c r="AV700" s="15" t="s">
        <v>81</v>
      </c>
      <c r="AW700" s="15" t="s">
        <v>32</v>
      </c>
      <c r="AX700" s="15" t="s">
        <v>73</v>
      </c>
      <c r="AY700" s="268" t="s">
        <v>114</v>
      </c>
    </row>
    <row r="701" s="13" customFormat="1">
      <c r="A701" s="13"/>
      <c r="B701" s="226"/>
      <c r="C701" s="227"/>
      <c r="D701" s="219" t="s">
        <v>160</v>
      </c>
      <c r="E701" s="228" t="s">
        <v>19</v>
      </c>
      <c r="F701" s="229" t="s">
        <v>1086</v>
      </c>
      <c r="G701" s="227"/>
      <c r="H701" s="230">
        <v>0.25</v>
      </c>
      <c r="I701" s="231"/>
      <c r="J701" s="227"/>
      <c r="K701" s="227"/>
      <c r="L701" s="232"/>
      <c r="M701" s="233"/>
      <c r="N701" s="234"/>
      <c r="O701" s="234"/>
      <c r="P701" s="234"/>
      <c r="Q701" s="234"/>
      <c r="R701" s="234"/>
      <c r="S701" s="234"/>
      <c r="T701" s="235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236" t="s">
        <v>160</v>
      </c>
      <c r="AU701" s="236" t="s">
        <v>83</v>
      </c>
      <c r="AV701" s="13" t="s">
        <v>83</v>
      </c>
      <c r="AW701" s="13" t="s">
        <v>32</v>
      </c>
      <c r="AX701" s="13" t="s">
        <v>73</v>
      </c>
      <c r="AY701" s="236" t="s">
        <v>114</v>
      </c>
    </row>
    <row r="702" s="15" customFormat="1">
      <c r="A702" s="15"/>
      <c r="B702" s="259"/>
      <c r="C702" s="260"/>
      <c r="D702" s="219" t="s">
        <v>160</v>
      </c>
      <c r="E702" s="261" t="s">
        <v>19</v>
      </c>
      <c r="F702" s="262" t="s">
        <v>1087</v>
      </c>
      <c r="G702" s="260"/>
      <c r="H702" s="261" t="s">
        <v>19</v>
      </c>
      <c r="I702" s="263"/>
      <c r="J702" s="260"/>
      <c r="K702" s="260"/>
      <c r="L702" s="264"/>
      <c r="M702" s="265"/>
      <c r="N702" s="266"/>
      <c r="O702" s="266"/>
      <c r="P702" s="266"/>
      <c r="Q702" s="266"/>
      <c r="R702" s="266"/>
      <c r="S702" s="266"/>
      <c r="T702" s="267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T702" s="268" t="s">
        <v>160</v>
      </c>
      <c r="AU702" s="268" t="s">
        <v>83</v>
      </c>
      <c r="AV702" s="15" t="s">
        <v>81</v>
      </c>
      <c r="AW702" s="15" t="s">
        <v>32</v>
      </c>
      <c r="AX702" s="15" t="s">
        <v>73</v>
      </c>
      <c r="AY702" s="268" t="s">
        <v>114</v>
      </c>
    </row>
    <row r="703" s="13" customFormat="1">
      <c r="A703" s="13"/>
      <c r="B703" s="226"/>
      <c r="C703" s="227"/>
      <c r="D703" s="219" t="s">
        <v>160</v>
      </c>
      <c r="E703" s="228" t="s">
        <v>19</v>
      </c>
      <c r="F703" s="229" t="s">
        <v>908</v>
      </c>
      <c r="G703" s="227"/>
      <c r="H703" s="230">
        <v>0.5</v>
      </c>
      <c r="I703" s="231"/>
      <c r="J703" s="227"/>
      <c r="K703" s="227"/>
      <c r="L703" s="232"/>
      <c r="M703" s="233"/>
      <c r="N703" s="234"/>
      <c r="O703" s="234"/>
      <c r="P703" s="234"/>
      <c r="Q703" s="234"/>
      <c r="R703" s="234"/>
      <c r="S703" s="234"/>
      <c r="T703" s="235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36" t="s">
        <v>160</v>
      </c>
      <c r="AU703" s="236" t="s">
        <v>83</v>
      </c>
      <c r="AV703" s="13" t="s">
        <v>83</v>
      </c>
      <c r="AW703" s="13" t="s">
        <v>32</v>
      </c>
      <c r="AX703" s="13" t="s">
        <v>73</v>
      </c>
      <c r="AY703" s="236" t="s">
        <v>114</v>
      </c>
    </row>
    <row r="704" s="15" customFormat="1">
      <c r="A704" s="15"/>
      <c r="B704" s="259"/>
      <c r="C704" s="260"/>
      <c r="D704" s="219" t="s">
        <v>160</v>
      </c>
      <c r="E704" s="261" t="s">
        <v>19</v>
      </c>
      <c r="F704" s="262" t="s">
        <v>1088</v>
      </c>
      <c r="G704" s="260"/>
      <c r="H704" s="261" t="s">
        <v>19</v>
      </c>
      <c r="I704" s="263"/>
      <c r="J704" s="260"/>
      <c r="K704" s="260"/>
      <c r="L704" s="264"/>
      <c r="M704" s="265"/>
      <c r="N704" s="266"/>
      <c r="O704" s="266"/>
      <c r="P704" s="266"/>
      <c r="Q704" s="266"/>
      <c r="R704" s="266"/>
      <c r="S704" s="266"/>
      <c r="T704" s="267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T704" s="268" t="s">
        <v>160</v>
      </c>
      <c r="AU704" s="268" t="s">
        <v>83</v>
      </c>
      <c r="AV704" s="15" t="s">
        <v>81</v>
      </c>
      <c r="AW704" s="15" t="s">
        <v>32</v>
      </c>
      <c r="AX704" s="15" t="s">
        <v>73</v>
      </c>
      <c r="AY704" s="268" t="s">
        <v>114</v>
      </c>
    </row>
    <row r="705" s="13" customFormat="1">
      <c r="A705" s="13"/>
      <c r="B705" s="226"/>
      <c r="C705" s="227"/>
      <c r="D705" s="219" t="s">
        <v>160</v>
      </c>
      <c r="E705" s="228" t="s">
        <v>19</v>
      </c>
      <c r="F705" s="229" t="s">
        <v>908</v>
      </c>
      <c r="G705" s="227"/>
      <c r="H705" s="230">
        <v>0.5</v>
      </c>
      <c r="I705" s="231"/>
      <c r="J705" s="227"/>
      <c r="K705" s="227"/>
      <c r="L705" s="232"/>
      <c r="M705" s="233"/>
      <c r="N705" s="234"/>
      <c r="O705" s="234"/>
      <c r="P705" s="234"/>
      <c r="Q705" s="234"/>
      <c r="R705" s="234"/>
      <c r="S705" s="234"/>
      <c r="T705" s="235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T705" s="236" t="s">
        <v>160</v>
      </c>
      <c r="AU705" s="236" t="s">
        <v>83</v>
      </c>
      <c r="AV705" s="13" t="s">
        <v>83</v>
      </c>
      <c r="AW705" s="13" t="s">
        <v>32</v>
      </c>
      <c r="AX705" s="13" t="s">
        <v>73</v>
      </c>
      <c r="AY705" s="236" t="s">
        <v>114</v>
      </c>
    </row>
    <row r="706" s="15" customFormat="1">
      <c r="A706" s="15"/>
      <c r="B706" s="259"/>
      <c r="C706" s="260"/>
      <c r="D706" s="219" t="s">
        <v>160</v>
      </c>
      <c r="E706" s="261" t="s">
        <v>19</v>
      </c>
      <c r="F706" s="262" t="s">
        <v>1089</v>
      </c>
      <c r="G706" s="260"/>
      <c r="H706" s="261" t="s">
        <v>19</v>
      </c>
      <c r="I706" s="263"/>
      <c r="J706" s="260"/>
      <c r="K706" s="260"/>
      <c r="L706" s="264"/>
      <c r="M706" s="265"/>
      <c r="N706" s="266"/>
      <c r="O706" s="266"/>
      <c r="P706" s="266"/>
      <c r="Q706" s="266"/>
      <c r="R706" s="266"/>
      <c r="S706" s="266"/>
      <c r="T706" s="267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T706" s="268" t="s">
        <v>160</v>
      </c>
      <c r="AU706" s="268" t="s">
        <v>83</v>
      </c>
      <c r="AV706" s="15" t="s">
        <v>81</v>
      </c>
      <c r="AW706" s="15" t="s">
        <v>32</v>
      </c>
      <c r="AX706" s="15" t="s">
        <v>73</v>
      </c>
      <c r="AY706" s="268" t="s">
        <v>114</v>
      </c>
    </row>
    <row r="707" s="13" customFormat="1">
      <c r="A707" s="13"/>
      <c r="B707" s="226"/>
      <c r="C707" s="227"/>
      <c r="D707" s="219" t="s">
        <v>160</v>
      </c>
      <c r="E707" s="228" t="s">
        <v>19</v>
      </c>
      <c r="F707" s="229" t="s">
        <v>1090</v>
      </c>
      <c r="G707" s="227"/>
      <c r="H707" s="230">
        <v>1.25</v>
      </c>
      <c r="I707" s="231"/>
      <c r="J707" s="227"/>
      <c r="K707" s="227"/>
      <c r="L707" s="232"/>
      <c r="M707" s="233"/>
      <c r="N707" s="234"/>
      <c r="O707" s="234"/>
      <c r="P707" s="234"/>
      <c r="Q707" s="234"/>
      <c r="R707" s="234"/>
      <c r="S707" s="234"/>
      <c r="T707" s="235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36" t="s">
        <v>160</v>
      </c>
      <c r="AU707" s="236" t="s">
        <v>83</v>
      </c>
      <c r="AV707" s="13" t="s">
        <v>83</v>
      </c>
      <c r="AW707" s="13" t="s">
        <v>32</v>
      </c>
      <c r="AX707" s="13" t="s">
        <v>73</v>
      </c>
      <c r="AY707" s="236" t="s">
        <v>114</v>
      </c>
    </row>
    <row r="708" s="15" customFormat="1">
      <c r="A708" s="15"/>
      <c r="B708" s="259"/>
      <c r="C708" s="260"/>
      <c r="D708" s="219" t="s">
        <v>160</v>
      </c>
      <c r="E708" s="261" t="s">
        <v>19</v>
      </c>
      <c r="F708" s="262" t="s">
        <v>1091</v>
      </c>
      <c r="G708" s="260"/>
      <c r="H708" s="261" t="s">
        <v>19</v>
      </c>
      <c r="I708" s="263"/>
      <c r="J708" s="260"/>
      <c r="K708" s="260"/>
      <c r="L708" s="264"/>
      <c r="M708" s="265"/>
      <c r="N708" s="266"/>
      <c r="O708" s="266"/>
      <c r="P708" s="266"/>
      <c r="Q708" s="266"/>
      <c r="R708" s="266"/>
      <c r="S708" s="266"/>
      <c r="T708" s="267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T708" s="268" t="s">
        <v>160</v>
      </c>
      <c r="AU708" s="268" t="s">
        <v>83</v>
      </c>
      <c r="AV708" s="15" t="s">
        <v>81</v>
      </c>
      <c r="AW708" s="15" t="s">
        <v>32</v>
      </c>
      <c r="AX708" s="15" t="s">
        <v>73</v>
      </c>
      <c r="AY708" s="268" t="s">
        <v>114</v>
      </c>
    </row>
    <row r="709" s="13" customFormat="1">
      <c r="A709" s="13"/>
      <c r="B709" s="226"/>
      <c r="C709" s="227"/>
      <c r="D709" s="219" t="s">
        <v>160</v>
      </c>
      <c r="E709" s="228" t="s">
        <v>19</v>
      </c>
      <c r="F709" s="229" t="s">
        <v>1092</v>
      </c>
      <c r="G709" s="227"/>
      <c r="H709" s="230">
        <v>1.125</v>
      </c>
      <c r="I709" s="231"/>
      <c r="J709" s="227"/>
      <c r="K709" s="227"/>
      <c r="L709" s="232"/>
      <c r="M709" s="233"/>
      <c r="N709" s="234"/>
      <c r="O709" s="234"/>
      <c r="P709" s="234"/>
      <c r="Q709" s="234"/>
      <c r="R709" s="234"/>
      <c r="S709" s="234"/>
      <c r="T709" s="235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36" t="s">
        <v>160</v>
      </c>
      <c r="AU709" s="236" t="s">
        <v>83</v>
      </c>
      <c r="AV709" s="13" t="s">
        <v>83</v>
      </c>
      <c r="AW709" s="13" t="s">
        <v>32</v>
      </c>
      <c r="AX709" s="13" t="s">
        <v>73</v>
      </c>
      <c r="AY709" s="236" t="s">
        <v>114</v>
      </c>
    </row>
    <row r="710" s="15" customFormat="1">
      <c r="A710" s="15"/>
      <c r="B710" s="259"/>
      <c r="C710" s="260"/>
      <c r="D710" s="219" t="s">
        <v>160</v>
      </c>
      <c r="E710" s="261" t="s">
        <v>19</v>
      </c>
      <c r="F710" s="262" t="s">
        <v>1093</v>
      </c>
      <c r="G710" s="260"/>
      <c r="H710" s="261" t="s">
        <v>19</v>
      </c>
      <c r="I710" s="263"/>
      <c r="J710" s="260"/>
      <c r="K710" s="260"/>
      <c r="L710" s="264"/>
      <c r="M710" s="265"/>
      <c r="N710" s="266"/>
      <c r="O710" s="266"/>
      <c r="P710" s="266"/>
      <c r="Q710" s="266"/>
      <c r="R710" s="266"/>
      <c r="S710" s="266"/>
      <c r="T710" s="267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T710" s="268" t="s">
        <v>160</v>
      </c>
      <c r="AU710" s="268" t="s">
        <v>83</v>
      </c>
      <c r="AV710" s="15" t="s">
        <v>81</v>
      </c>
      <c r="AW710" s="15" t="s">
        <v>32</v>
      </c>
      <c r="AX710" s="15" t="s">
        <v>73</v>
      </c>
      <c r="AY710" s="268" t="s">
        <v>114</v>
      </c>
    </row>
    <row r="711" s="13" customFormat="1">
      <c r="A711" s="13"/>
      <c r="B711" s="226"/>
      <c r="C711" s="227"/>
      <c r="D711" s="219" t="s">
        <v>160</v>
      </c>
      <c r="E711" s="228" t="s">
        <v>19</v>
      </c>
      <c r="F711" s="229" t="s">
        <v>920</v>
      </c>
      <c r="G711" s="227"/>
      <c r="H711" s="230">
        <v>0.125</v>
      </c>
      <c r="I711" s="231"/>
      <c r="J711" s="227"/>
      <c r="K711" s="227"/>
      <c r="L711" s="232"/>
      <c r="M711" s="233"/>
      <c r="N711" s="234"/>
      <c r="O711" s="234"/>
      <c r="P711" s="234"/>
      <c r="Q711" s="234"/>
      <c r="R711" s="234"/>
      <c r="S711" s="234"/>
      <c r="T711" s="235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T711" s="236" t="s">
        <v>160</v>
      </c>
      <c r="AU711" s="236" t="s">
        <v>83</v>
      </c>
      <c r="AV711" s="13" t="s">
        <v>83</v>
      </c>
      <c r="AW711" s="13" t="s">
        <v>32</v>
      </c>
      <c r="AX711" s="13" t="s">
        <v>73</v>
      </c>
      <c r="AY711" s="236" t="s">
        <v>114</v>
      </c>
    </row>
    <row r="712" s="15" customFormat="1">
      <c r="A712" s="15"/>
      <c r="B712" s="259"/>
      <c r="C712" s="260"/>
      <c r="D712" s="219" t="s">
        <v>160</v>
      </c>
      <c r="E712" s="261" t="s">
        <v>19</v>
      </c>
      <c r="F712" s="262" t="s">
        <v>1094</v>
      </c>
      <c r="G712" s="260"/>
      <c r="H712" s="261" t="s">
        <v>19</v>
      </c>
      <c r="I712" s="263"/>
      <c r="J712" s="260"/>
      <c r="K712" s="260"/>
      <c r="L712" s="264"/>
      <c r="M712" s="265"/>
      <c r="N712" s="266"/>
      <c r="O712" s="266"/>
      <c r="P712" s="266"/>
      <c r="Q712" s="266"/>
      <c r="R712" s="266"/>
      <c r="S712" s="266"/>
      <c r="T712" s="267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T712" s="268" t="s">
        <v>160</v>
      </c>
      <c r="AU712" s="268" t="s">
        <v>83</v>
      </c>
      <c r="AV712" s="15" t="s">
        <v>81</v>
      </c>
      <c r="AW712" s="15" t="s">
        <v>32</v>
      </c>
      <c r="AX712" s="15" t="s">
        <v>73</v>
      </c>
      <c r="AY712" s="268" t="s">
        <v>114</v>
      </c>
    </row>
    <row r="713" s="13" customFormat="1">
      <c r="A713" s="13"/>
      <c r="B713" s="226"/>
      <c r="C713" s="227"/>
      <c r="D713" s="219" t="s">
        <v>160</v>
      </c>
      <c r="E713" s="228" t="s">
        <v>19</v>
      </c>
      <c r="F713" s="229" t="s">
        <v>908</v>
      </c>
      <c r="G713" s="227"/>
      <c r="H713" s="230">
        <v>0.5</v>
      </c>
      <c r="I713" s="231"/>
      <c r="J713" s="227"/>
      <c r="K713" s="227"/>
      <c r="L713" s="232"/>
      <c r="M713" s="233"/>
      <c r="N713" s="234"/>
      <c r="O713" s="234"/>
      <c r="P713" s="234"/>
      <c r="Q713" s="234"/>
      <c r="R713" s="234"/>
      <c r="S713" s="234"/>
      <c r="T713" s="235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T713" s="236" t="s">
        <v>160</v>
      </c>
      <c r="AU713" s="236" t="s">
        <v>83</v>
      </c>
      <c r="AV713" s="13" t="s">
        <v>83</v>
      </c>
      <c r="AW713" s="13" t="s">
        <v>32</v>
      </c>
      <c r="AX713" s="13" t="s">
        <v>73</v>
      </c>
      <c r="AY713" s="236" t="s">
        <v>114</v>
      </c>
    </row>
    <row r="714" s="15" customFormat="1">
      <c r="A714" s="15"/>
      <c r="B714" s="259"/>
      <c r="C714" s="260"/>
      <c r="D714" s="219" t="s">
        <v>160</v>
      </c>
      <c r="E714" s="261" t="s">
        <v>19</v>
      </c>
      <c r="F714" s="262" t="s">
        <v>1095</v>
      </c>
      <c r="G714" s="260"/>
      <c r="H714" s="261" t="s">
        <v>19</v>
      </c>
      <c r="I714" s="263"/>
      <c r="J714" s="260"/>
      <c r="K714" s="260"/>
      <c r="L714" s="264"/>
      <c r="M714" s="265"/>
      <c r="N714" s="266"/>
      <c r="O714" s="266"/>
      <c r="P714" s="266"/>
      <c r="Q714" s="266"/>
      <c r="R714" s="266"/>
      <c r="S714" s="266"/>
      <c r="T714" s="267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T714" s="268" t="s">
        <v>160</v>
      </c>
      <c r="AU714" s="268" t="s">
        <v>83</v>
      </c>
      <c r="AV714" s="15" t="s">
        <v>81</v>
      </c>
      <c r="AW714" s="15" t="s">
        <v>32</v>
      </c>
      <c r="AX714" s="15" t="s">
        <v>73</v>
      </c>
      <c r="AY714" s="268" t="s">
        <v>114</v>
      </c>
    </row>
    <row r="715" s="13" customFormat="1">
      <c r="A715" s="13"/>
      <c r="B715" s="226"/>
      <c r="C715" s="227"/>
      <c r="D715" s="219" t="s">
        <v>160</v>
      </c>
      <c r="E715" s="228" t="s">
        <v>19</v>
      </c>
      <c r="F715" s="229" t="s">
        <v>908</v>
      </c>
      <c r="G715" s="227"/>
      <c r="H715" s="230">
        <v>0.5</v>
      </c>
      <c r="I715" s="231"/>
      <c r="J715" s="227"/>
      <c r="K715" s="227"/>
      <c r="L715" s="232"/>
      <c r="M715" s="233"/>
      <c r="N715" s="234"/>
      <c r="O715" s="234"/>
      <c r="P715" s="234"/>
      <c r="Q715" s="234"/>
      <c r="R715" s="234"/>
      <c r="S715" s="234"/>
      <c r="T715" s="235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T715" s="236" t="s">
        <v>160</v>
      </c>
      <c r="AU715" s="236" t="s">
        <v>83</v>
      </c>
      <c r="AV715" s="13" t="s">
        <v>83</v>
      </c>
      <c r="AW715" s="13" t="s">
        <v>32</v>
      </c>
      <c r="AX715" s="13" t="s">
        <v>73</v>
      </c>
      <c r="AY715" s="236" t="s">
        <v>114</v>
      </c>
    </row>
    <row r="716" s="15" customFormat="1">
      <c r="A716" s="15"/>
      <c r="B716" s="259"/>
      <c r="C716" s="260"/>
      <c r="D716" s="219" t="s">
        <v>160</v>
      </c>
      <c r="E716" s="261" t="s">
        <v>19</v>
      </c>
      <c r="F716" s="262" t="s">
        <v>1096</v>
      </c>
      <c r="G716" s="260"/>
      <c r="H716" s="261" t="s">
        <v>19</v>
      </c>
      <c r="I716" s="263"/>
      <c r="J716" s="260"/>
      <c r="K716" s="260"/>
      <c r="L716" s="264"/>
      <c r="M716" s="265"/>
      <c r="N716" s="266"/>
      <c r="O716" s="266"/>
      <c r="P716" s="266"/>
      <c r="Q716" s="266"/>
      <c r="R716" s="266"/>
      <c r="S716" s="266"/>
      <c r="T716" s="267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T716" s="268" t="s">
        <v>160</v>
      </c>
      <c r="AU716" s="268" t="s">
        <v>83</v>
      </c>
      <c r="AV716" s="15" t="s">
        <v>81</v>
      </c>
      <c r="AW716" s="15" t="s">
        <v>32</v>
      </c>
      <c r="AX716" s="15" t="s">
        <v>73</v>
      </c>
      <c r="AY716" s="268" t="s">
        <v>114</v>
      </c>
    </row>
    <row r="717" s="13" customFormat="1">
      <c r="A717" s="13"/>
      <c r="B717" s="226"/>
      <c r="C717" s="227"/>
      <c r="D717" s="219" t="s">
        <v>160</v>
      </c>
      <c r="E717" s="228" t="s">
        <v>19</v>
      </c>
      <c r="F717" s="229" t="s">
        <v>920</v>
      </c>
      <c r="G717" s="227"/>
      <c r="H717" s="230">
        <v>0.125</v>
      </c>
      <c r="I717" s="231"/>
      <c r="J717" s="227"/>
      <c r="K717" s="227"/>
      <c r="L717" s="232"/>
      <c r="M717" s="233"/>
      <c r="N717" s="234"/>
      <c r="O717" s="234"/>
      <c r="P717" s="234"/>
      <c r="Q717" s="234"/>
      <c r="R717" s="234"/>
      <c r="S717" s="234"/>
      <c r="T717" s="235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T717" s="236" t="s">
        <v>160</v>
      </c>
      <c r="AU717" s="236" t="s">
        <v>83</v>
      </c>
      <c r="AV717" s="13" t="s">
        <v>83</v>
      </c>
      <c r="AW717" s="13" t="s">
        <v>32</v>
      </c>
      <c r="AX717" s="13" t="s">
        <v>73</v>
      </c>
      <c r="AY717" s="236" t="s">
        <v>114</v>
      </c>
    </row>
    <row r="718" s="15" customFormat="1">
      <c r="A718" s="15"/>
      <c r="B718" s="259"/>
      <c r="C718" s="260"/>
      <c r="D718" s="219" t="s">
        <v>160</v>
      </c>
      <c r="E718" s="261" t="s">
        <v>19</v>
      </c>
      <c r="F718" s="262" t="s">
        <v>1097</v>
      </c>
      <c r="G718" s="260"/>
      <c r="H718" s="261" t="s">
        <v>19</v>
      </c>
      <c r="I718" s="263"/>
      <c r="J718" s="260"/>
      <c r="K718" s="260"/>
      <c r="L718" s="264"/>
      <c r="M718" s="265"/>
      <c r="N718" s="266"/>
      <c r="O718" s="266"/>
      <c r="P718" s="266"/>
      <c r="Q718" s="266"/>
      <c r="R718" s="266"/>
      <c r="S718" s="266"/>
      <c r="T718" s="267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T718" s="268" t="s">
        <v>160</v>
      </c>
      <c r="AU718" s="268" t="s">
        <v>83</v>
      </c>
      <c r="AV718" s="15" t="s">
        <v>81</v>
      </c>
      <c r="AW718" s="15" t="s">
        <v>32</v>
      </c>
      <c r="AX718" s="15" t="s">
        <v>73</v>
      </c>
      <c r="AY718" s="268" t="s">
        <v>114</v>
      </c>
    </row>
    <row r="719" s="13" customFormat="1">
      <c r="A719" s="13"/>
      <c r="B719" s="226"/>
      <c r="C719" s="227"/>
      <c r="D719" s="219" t="s">
        <v>160</v>
      </c>
      <c r="E719" s="228" t="s">
        <v>19</v>
      </c>
      <c r="F719" s="229" t="s">
        <v>916</v>
      </c>
      <c r="G719" s="227"/>
      <c r="H719" s="230">
        <v>0.5</v>
      </c>
      <c r="I719" s="231"/>
      <c r="J719" s="227"/>
      <c r="K719" s="227"/>
      <c r="L719" s="232"/>
      <c r="M719" s="233"/>
      <c r="N719" s="234"/>
      <c r="O719" s="234"/>
      <c r="P719" s="234"/>
      <c r="Q719" s="234"/>
      <c r="R719" s="234"/>
      <c r="S719" s="234"/>
      <c r="T719" s="235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T719" s="236" t="s">
        <v>160</v>
      </c>
      <c r="AU719" s="236" t="s">
        <v>83</v>
      </c>
      <c r="AV719" s="13" t="s">
        <v>83</v>
      </c>
      <c r="AW719" s="13" t="s">
        <v>32</v>
      </c>
      <c r="AX719" s="13" t="s">
        <v>73</v>
      </c>
      <c r="AY719" s="236" t="s">
        <v>114</v>
      </c>
    </row>
    <row r="720" s="14" customFormat="1">
      <c r="A720" s="14"/>
      <c r="B720" s="237"/>
      <c r="C720" s="238"/>
      <c r="D720" s="219" t="s">
        <v>160</v>
      </c>
      <c r="E720" s="239" t="s">
        <v>19</v>
      </c>
      <c r="F720" s="240" t="s">
        <v>162</v>
      </c>
      <c r="G720" s="238"/>
      <c r="H720" s="241">
        <v>5.625</v>
      </c>
      <c r="I720" s="242"/>
      <c r="J720" s="238"/>
      <c r="K720" s="238"/>
      <c r="L720" s="243"/>
      <c r="M720" s="244"/>
      <c r="N720" s="245"/>
      <c r="O720" s="245"/>
      <c r="P720" s="245"/>
      <c r="Q720" s="245"/>
      <c r="R720" s="245"/>
      <c r="S720" s="245"/>
      <c r="T720" s="246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T720" s="247" t="s">
        <v>160</v>
      </c>
      <c r="AU720" s="247" t="s">
        <v>83</v>
      </c>
      <c r="AV720" s="14" t="s">
        <v>121</v>
      </c>
      <c r="AW720" s="14" t="s">
        <v>32</v>
      </c>
      <c r="AX720" s="14" t="s">
        <v>81</v>
      </c>
      <c r="AY720" s="247" t="s">
        <v>114</v>
      </c>
    </row>
    <row r="721" s="2" customFormat="1" ht="24.15" customHeight="1">
      <c r="A721" s="40"/>
      <c r="B721" s="41"/>
      <c r="C721" s="248" t="s">
        <v>1098</v>
      </c>
      <c r="D721" s="248" t="s">
        <v>191</v>
      </c>
      <c r="E721" s="249" t="s">
        <v>922</v>
      </c>
      <c r="F721" s="250" t="s">
        <v>923</v>
      </c>
      <c r="G721" s="251" t="s">
        <v>237</v>
      </c>
      <c r="H721" s="252">
        <v>5.625</v>
      </c>
      <c r="I721" s="253"/>
      <c r="J721" s="254">
        <f>ROUND(I721*H721,2)</f>
        <v>0</v>
      </c>
      <c r="K721" s="250" t="s">
        <v>120</v>
      </c>
      <c r="L721" s="255"/>
      <c r="M721" s="256" t="s">
        <v>19</v>
      </c>
      <c r="N721" s="257" t="s">
        <v>44</v>
      </c>
      <c r="O721" s="86"/>
      <c r="P721" s="215">
        <f>O721*H721</f>
        <v>0</v>
      </c>
      <c r="Q721" s="215">
        <v>2.4289999999999998</v>
      </c>
      <c r="R721" s="215">
        <f>Q721*H721</f>
        <v>13.663124999999999</v>
      </c>
      <c r="S721" s="215">
        <v>0</v>
      </c>
      <c r="T721" s="216">
        <f>S721*H721</f>
        <v>0</v>
      </c>
      <c r="U721" s="40"/>
      <c r="V721" s="40"/>
      <c r="W721" s="40"/>
      <c r="X721" s="40"/>
      <c r="Y721" s="40"/>
      <c r="Z721" s="40"/>
      <c r="AA721" s="40"/>
      <c r="AB721" s="40"/>
      <c r="AC721" s="40"/>
      <c r="AD721" s="40"/>
      <c r="AE721" s="40"/>
      <c r="AR721" s="217" t="s">
        <v>155</v>
      </c>
      <c r="AT721" s="217" t="s">
        <v>191</v>
      </c>
      <c r="AU721" s="217" t="s">
        <v>83</v>
      </c>
      <c r="AY721" s="19" t="s">
        <v>114</v>
      </c>
      <c r="BE721" s="218">
        <f>IF(N721="základní",J721,0)</f>
        <v>0</v>
      </c>
      <c r="BF721" s="218">
        <f>IF(N721="snížená",J721,0)</f>
        <v>0</v>
      </c>
      <c r="BG721" s="218">
        <f>IF(N721="zákl. přenesená",J721,0)</f>
        <v>0</v>
      </c>
      <c r="BH721" s="218">
        <f>IF(N721="sníž. přenesená",J721,0)</f>
        <v>0</v>
      </c>
      <c r="BI721" s="218">
        <f>IF(N721="nulová",J721,0)</f>
        <v>0</v>
      </c>
      <c r="BJ721" s="19" t="s">
        <v>81</v>
      </c>
      <c r="BK721" s="218">
        <f>ROUND(I721*H721,2)</f>
        <v>0</v>
      </c>
      <c r="BL721" s="19" t="s">
        <v>121</v>
      </c>
      <c r="BM721" s="217" t="s">
        <v>1099</v>
      </c>
    </row>
    <row r="722" s="2" customFormat="1">
      <c r="A722" s="40"/>
      <c r="B722" s="41"/>
      <c r="C722" s="42"/>
      <c r="D722" s="219" t="s">
        <v>123</v>
      </c>
      <c r="E722" s="42"/>
      <c r="F722" s="220" t="s">
        <v>923</v>
      </c>
      <c r="G722" s="42"/>
      <c r="H722" s="42"/>
      <c r="I722" s="221"/>
      <c r="J722" s="42"/>
      <c r="K722" s="42"/>
      <c r="L722" s="46"/>
      <c r="M722" s="222"/>
      <c r="N722" s="223"/>
      <c r="O722" s="86"/>
      <c r="P722" s="86"/>
      <c r="Q722" s="86"/>
      <c r="R722" s="86"/>
      <c r="S722" s="86"/>
      <c r="T722" s="87"/>
      <c r="U722" s="40"/>
      <c r="V722" s="40"/>
      <c r="W722" s="40"/>
      <c r="X722" s="40"/>
      <c r="Y722" s="40"/>
      <c r="Z722" s="40"/>
      <c r="AA722" s="40"/>
      <c r="AB722" s="40"/>
      <c r="AC722" s="40"/>
      <c r="AD722" s="40"/>
      <c r="AE722" s="40"/>
      <c r="AT722" s="19" t="s">
        <v>123</v>
      </c>
      <c r="AU722" s="19" t="s">
        <v>83</v>
      </c>
    </row>
    <row r="723" s="2" customFormat="1" ht="62.7" customHeight="1">
      <c r="A723" s="40"/>
      <c r="B723" s="41"/>
      <c r="C723" s="206" t="s">
        <v>1100</v>
      </c>
      <c r="D723" s="206" t="s">
        <v>116</v>
      </c>
      <c r="E723" s="207" t="s">
        <v>681</v>
      </c>
      <c r="F723" s="208" t="s">
        <v>682</v>
      </c>
      <c r="G723" s="209" t="s">
        <v>237</v>
      </c>
      <c r="H723" s="210">
        <v>5.625</v>
      </c>
      <c r="I723" s="211"/>
      <c r="J723" s="212">
        <f>ROUND(I723*H723,2)</f>
        <v>0</v>
      </c>
      <c r="K723" s="208" t="s">
        <v>120</v>
      </c>
      <c r="L723" s="46"/>
      <c r="M723" s="213" t="s">
        <v>19</v>
      </c>
      <c r="N723" s="214" t="s">
        <v>44</v>
      </c>
      <c r="O723" s="86"/>
      <c r="P723" s="215">
        <f>O723*H723</f>
        <v>0</v>
      </c>
      <c r="Q723" s="215">
        <v>0</v>
      </c>
      <c r="R723" s="215">
        <f>Q723*H723</f>
        <v>0</v>
      </c>
      <c r="S723" s="215">
        <v>0</v>
      </c>
      <c r="T723" s="216">
        <f>S723*H723</f>
        <v>0</v>
      </c>
      <c r="U723" s="40"/>
      <c r="V723" s="40"/>
      <c r="W723" s="40"/>
      <c r="X723" s="40"/>
      <c r="Y723" s="40"/>
      <c r="Z723" s="40"/>
      <c r="AA723" s="40"/>
      <c r="AB723" s="40"/>
      <c r="AC723" s="40"/>
      <c r="AD723" s="40"/>
      <c r="AE723" s="40"/>
      <c r="AR723" s="217" t="s">
        <v>121</v>
      </c>
      <c r="AT723" s="217" t="s">
        <v>116</v>
      </c>
      <c r="AU723" s="217" t="s">
        <v>83</v>
      </c>
      <c r="AY723" s="19" t="s">
        <v>114</v>
      </c>
      <c r="BE723" s="218">
        <f>IF(N723="základní",J723,0)</f>
        <v>0</v>
      </c>
      <c r="BF723" s="218">
        <f>IF(N723="snížená",J723,0)</f>
        <v>0</v>
      </c>
      <c r="BG723" s="218">
        <f>IF(N723="zákl. přenesená",J723,0)</f>
        <v>0</v>
      </c>
      <c r="BH723" s="218">
        <f>IF(N723="sníž. přenesená",J723,0)</f>
        <v>0</v>
      </c>
      <c r="BI723" s="218">
        <f>IF(N723="nulová",J723,0)</f>
        <v>0</v>
      </c>
      <c r="BJ723" s="19" t="s">
        <v>81</v>
      </c>
      <c r="BK723" s="218">
        <f>ROUND(I723*H723,2)</f>
        <v>0</v>
      </c>
      <c r="BL723" s="19" t="s">
        <v>121</v>
      </c>
      <c r="BM723" s="217" t="s">
        <v>1101</v>
      </c>
    </row>
    <row r="724" s="2" customFormat="1">
      <c r="A724" s="40"/>
      <c r="B724" s="41"/>
      <c r="C724" s="42"/>
      <c r="D724" s="219" t="s">
        <v>123</v>
      </c>
      <c r="E724" s="42"/>
      <c r="F724" s="220" t="s">
        <v>682</v>
      </c>
      <c r="G724" s="42"/>
      <c r="H724" s="42"/>
      <c r="I724" s="221"/>
      <c r="J724" s="42"/>
      <c r="K724" s="42"/>
      <c r="L724" s="46"/>
      <c r="M724" s="222"/>
      <c r="N724" s="223"/>
      <c r="O724" s="86"/>
      <c r="P724" s="86"/>
      <c r="Q724" s="86"/>
      <c r="R724" s="86"/>
      <c r="S724" s="86"/>
      <c r="T724" s="87"/>
      <c r="U724" s="40"/>
      <c r="V724" s="40"/>
      <c r="W724" s="40"/>
      <c r="X724" s="40"/>
      <c r="Y724" s="40"/>
      <c r="Z724" s="40"/>
      <c r="AA724" s="40"/>
      <c r="AB724" s="40"/>
      <c r="AC724" s="40"/>
      <c r="AD724" s="40"/>
      <c r="AE724" s="40"/>
      <c r="AT724" s="19" t="s">
        <v>123</v>
      </c>
      <c r="AU724" s="19" t="s">
        <v>83</v>
      </c>
    </row>
    <row r="725" s="2" customFormat="1">
      <c r="A725" s="40"/>
      <c r="B725" s="41"/>
      <c r="C725" s="42"/>
      <c r="D725" s="224" t="s">
        <v>124</v>
      </c>
      <c r="E725" s="42"/>
      <c r="F725" s="225" t="s">
        <v>684</v>
      </c>
      <c r="G725" s="42"/>
      <c r="H725" s="42"/>
      <c r="I725" s="221"/>
      <c r="J725" s="42"/>
      <c r="K725" s="42"/>
      <c r="L725" s="46"/>
      <c r="M725" s="222"/>
      <c r="N725" s="223"/>
      <c r="O725" s="86"/>
      <c r="P725" s="86"/>
      <c r="Q725" s="86"/>
      <c r="R725" s="86"/>
      <c r="S725" s="86"/>
      <c r="T725" s="87"/>
      <c r="U725" s="40"/>
      <c r="V725" s="40"/>
      <c r="W725" s="40"/>
      <c r="X725" s="40"/>
      <c r="Y725" s="40"/>
      <c r="Z725" s="40"/>
      <c r="AA725" s="40"/>
      <c r="AB725" s="40"/>
      <c r="AC725" s="40"/>
      <c r="AD725" s="40"/>
      <c r="AE725" s="40"/>
      <c r="AT725" s="19" t="s">
        <v>124</v>
      </c>
      <c r="AU725" s="19" t="s">
        <v>83</v>
      </c>
    </row>
    <row r="726" s="15" customFormat="1">
      <c r="A726" s="15"/>
      <c r="B726" s="259"/>
      <c r="C726" s="260"/>
      <c r="D726" s="219" t="s">
        <v>160</v>
      </c>
      <c r="E726" s="261" t="s">
        <v>19</v>
      </c>
      <c r="F726" s="262" t="s">
        <v>736</v>
      </c>
      <c r="G726" s="260"/>
      <c r="H726" s="261" t="s">
        <v>19</v>
      </c>
      <c r="I726" s="263"/>
      <c r="J726" s="260"/>
      <c r="K726" s="260"/>
      <c r="L726" s="264"/>
      <c r="M726" s="265"/>
      <c r="N726" s="266"/>
      <c r="O726" s="266"/>
      <c r="P726" s="266"/>
      <c r="Q726" s="266"/>
      <c r="R726" s="266"/>
      <c r="S726" s="266"/>
      <c r="T726" s="267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T726" s="268" t="s">
        <v>160</v>
      </c>
      <c r="AU726" s="268" t="s">
        <v>83</v>
      </c>
      <c r="AV726" s="15" t="s">
        <v>81</v>
      </c>
      <c r="AW726" s="15" t="s">
        <v>32</v>
      </c>
      <c r="AX726" s="15" t="s">
        <v>73</v>
      </c>
      <c r="AY726" s="268" t="s">
        <v>114</v>
      </c>
    </row>
    <row r="727" s="13" customFormat="1">
      <c r="A727" s="13"/>
      <c r="B727" s="226"/>
      <c r="C727" s="227"/>
      <c r="D727" s="219" t="s">
        <v>160</v>
      </c>
      <c r="E727" s="228" t="s">
        <v>19</v>
      </c>
      <c r="F727" s="229" t="s">
        <v>1081</v>
      </c>
      <c r="G727" s="227"/>
      <c r="H727" s="230">
        <v>5.625</v>
      </c>
      <c r="I727" s="231"/>
      <c r="J727" s="227"/>
      <c r="K727" s="227"/>
      <c r="L727" s="232"/>
      <c r="M727" s="233"/>
      <c r="N727" s="234"/>
      <c r="O727" s="234"/>
      <c r="P727" s="234"/>
      <c r="Q727" s="234"/>
      <c r="R727" s="234"/>
      <c r="S727" s="234"/>
      <c r="T727" s="235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T727" s="236" t="s">
        <v>160</v>
      </c>
      <c r="AU727" s="236" t="s">
        <v>83</v>
      </c>
      <c r="AV727" s="13" t="s">
        <v>83</v>
      </c>
      <c r="AW727" s="13" t="s">
        <v>32</v>
      </c>
      <c r="AX727" s="13" t="s">
        <v>73</v>
      </c>
      <c r="AY727" s="236" t="s">
        <v>114</v>
      </c>
    </row>
    <row r="728" s="14" customFormat="1">
      <c r="A728" s="14"/>
      <c r="B728" s="237"/>
      <c r="C728" s="238"/>
      <c r="D728" s="219" t="s">
        <v>160</v>
      </c>
      <c r="E728" s="239" t="s">
        <v>19</v>
      </c>
      <c r="F728" s="240" t="s">
        <v>162</v>
      </c>
      <c r="G728" s="238"/>
      <c r="H728" s="241">
        <v>5.625</v>
      </c>
      <c r="I728" s="242"/>
      <c r="J728" s="238"/>
      <c r="K728" s="238"/>
      <c r="L728" s="243"/>
      <c r="M728" s="244"/>
      <c r="N728" s="245"/>
      <c r="O728" s="245"/>
      <c r="P728" s="245"/>
      <c r="Q728" s="245"/>
      <c r="R728" s="245"/>
      <c r="S728" s="245"/>
      <c r="T728" s="246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T728" s="247" t="s">
        <v>160</v>
      </c>
      <c r="AU728" s="247" t="s">
        <v>83</v>
      </c>
      <c r="AV728" s="14" t="s">
        <v>121</v>
      </c>
      <c r="AW728" s="14" t="s">
        <v>32</v>
      </c>
      <c r="AX728" s="14" t="s">
        <v>81</v>
      </c>
      <c r="AY728" s="247" t="s">
        <v>114</v>
      </c>
    </row>
    <row r="729" s="2" customFormat="1" ht="66.75" customHeight="1">
      <c r="A729" s="40"/>
      <c r="B729" s="41"/>
      <c r="C729" s="206" t="s">
        <v>1102</v>
      </c>
      <c r="D729" s="206" t="s">
        <v>116</v>
      </c>
      <c r="E729" s="207" t="s">
        <v>685</v>
      </c>
      <c r="F729" s="208" t="s">
        <v>686</v>
      </c>
      <c r="G729" s="209" t="s">
        <v>237</v>
      </c>
      <c r="H729" s="210">
        <v>56.25</v>
      </c>
      <c r="I729" s="211"/>
      <c r="J729" s="212">
        <f>ROUND(I729*H729,2)</f>
        <v>0</v>
      </c>
      <c r="K729" s="208" t="s">
        <v>120</v>
      </c>
      <c r="L729" s="46"/>
      <c r="M729" s="213" t="s">
        <v>19</v>
      </c>
      <c r="N729" s="214" t="s">
        <v>44</v>
      </c>
      <c r="O729" s="86"/>
      <c r="P729" s="215">
        <f>O729*H729</f>
        <v>0</v>
      </c>
      <c r="Q729" s="215">
        <v>0</v>
      </c>
      <c r="R729" s="215">
        <f>Q729*H729</f>
        <v>0</v>
      </c>
      <c r="S729" s="215">
        <v>0</v>
      </c>
      <c r="T729" s="216">
        <f>S729*H729</f>
        <v>0</v>
      </c>
      <c r="U729" s="40"/>
      <c r="V729" s="40"/>
      <c r="W729" s="40"/>
      <c r="X729" s="40"/>
      <c r="Y729" s="40"/>
      <c r="Z729" s="40"/>
      <c r="AA729" s="40"/>
      <c r="AB729" s="40"/>
      <c r="AC729" s="40"/>
      <c r="AD729" s="40"/>
      <c r="AE729" s="40"/>
      <c r="AR729" s="217" t="s">
        <v>121</v>
      </c>
      <c r="AT729" s="217" t="s">
        <v>116</v>
      </c>
      <c r="AU729" s="217" t="s">
        <v>83</v>
      </c>
      <c r="AY729" s="19" t="s">
        <v>114</v>
      </c>
      <c r="BE729" s="218">
        <f>IF(N729="základní",J729,0)</f>
        <v>0</v>
      </c>
      <c r="BF729" s="218">
        <f>IF(N729="snížená",J729,0)</f>
        <v>0</v>
      </c>
      <c r="BG729" s="218">
        <f>IF(N729="zákl. přenesená",J729,0)</f>
        <v>0</v>
      </c>
      <c r="BH729" s="218">
        <f>IF(N729="sníž. přenesená",J729,0)</f>
        <v>0</v>
      </c>
      <c r="BI729" s="218">
        <f>IF(N729="nulová",J729,0)</f>
        <v>0</v>
      </c>
      <c r="BJ729" s="19" t="s">
        <v>81</v>
      </c>
      <c r="BK729" s="218">
        <f>ROUND(I729*H729,2)</f>
        <v>0</v>
      </c>
      <c r="BL729" s="19" t="s">
        <v>121</v>
      </c>
      <c r="BM729" s="217" t="s">
        <v>1103</v>
      </c>
    </row>
    <row r="730" s="2" customFormat="1">
      <c r="A730" s="40"/>
      <c r="B730" s="41"/>
      <c r="C730" s="42"/>
      <c r="D730" s="219" t="s">
        <v>123</v>
      </c>
      <c r="E730" s="42"/>
      <c r="F730" s="220" t="s">
        <v>688</v>
      </c>
      <c r="G730" s="42"/>
      <c r="H730" s="42"/>
      <c r="I730" s="221"/>
      <c r="J730" s="42"/>
      <c r="K730" s="42"/>
      <c r="L730" s="46"/>
      <c r="M730" s="222"/>
      <c r="N730" s="223"/>
      <c r="O730" s="86"/>
      <c r="P730" s="86"/>
      <c r="Q730" s="86"/>
      <c r="R730" s="86"/>
      <c r="S730" s="86"/>
      <c r="T730" s="87"/>
      <c r="U730" s="40"/>
      <c r="V730" s="40"/>
      <c r="W730" s="40"/>
      <c r="X730" s="40"/>
      <c r="Y730" s="40"/>
      <c r="Z730" s="40"/>
      <c r="AA730" s="40"/>
      <c r="AB730" s="40"/>
      <c r="AC730" s="40"/>
      <c r="AD730" s="40"/>
      <c r="AE730" s="40"/>
      <c r="AT730" s="19" t="s">
        <v>123</v>
      </c>
      <c r="AU730" s="19" t="s">
        <v>83</v>
      </c>
    </row>
    <row r="731" s="2" customFormat="1">
      <c r="A731" s="40"/>
      <c r="B731" s="41"/>
      <c r="C731" s="42"/>
      <c r="D731" s="224" t="s">
        <v>124</v>
      </c>
      <c r="E731" s="42"/>
      <c r="F731" s="225" t="s">
        <v>689</v>
      </c>
      <c r="G731" s="42"/>
      <c r="H731" s="42"/>
      <c r="I731" s="221"/>
      <c r="J731" s="42"/>
      <c r="K731" s="42"/>
      <c r="L731" s="46"/>
      <c r="M731" s="222"/>
      <c r="N731" s="223"/>
      <c r="O731" s="86"/>
      <c r="P731" s="86"/>
      <c r="Q731" s="86"/>
      <c r="R731" s="86"/>
      <c r="S731" s="86"/>
      <c r="T731" s="87"/>
      <c r="U731" s="40"/>
      <c r="V731" s="40"/>
      <c r="W731" s="40"/>
      <c r="X731" s="40"/>
      <c r="Y731" s="40"/>
      <c r="Z731" s="40"/>
      <c r="AA731" s="40"/>
      <c r="AB731" s="40"/>
      <c r="AC731" s="40"/>
      <c r="AD731" s="40"/>
      <c r="AE731" s="40"/>
      <c r="AT731" s="19" t="s">
        <v>124</v>
      </c>
      <c r="AU731" s="19" t="s">
        <v>83</v>
      </c>
    </row>
    <row r="732" s="2" customFormat="1" ht="44.25" customHeight="1">
      <c r="A732" s="40"/>
      <c r="B732" s="41"/>
      <c r="C732" s="206" t="s">
        <v>1104</v>
      </c>
      <c r="D732" s="206" t="s">
        <v>116</v>
      </c>
      <c r="E732" s="207" t="s">
        <v>243</v>
      </c>
      <c r="F732" s="208" t="s">
        <v>244</v>
      </c>
      <c r="G732" s="209" t="s">
        <v>194</v>
      </c>
      <c r="H732" s="210">
        <v>9</v>
      </c>
      <c r="I732" s="211"/>
      <c r="J732" s="212">
        <f>ROUND(I732*H732,2)</f>
        <v>0</v>
      </c>
      <c r="K732" s="208" t="s">
        <v>120</v>
      </c>
      <c r="L732" s="46"/>
      <c r="M732" s="213" t="s">
        <v>19</v>
      </c>
      <c r="N732" s="214" t="s">
        <v>44</v>
      </c>
      <c r="O732" s="86"/>
      <c r="P732" s="215">
        <f>O732*H732</f>
        <v>0</v>
      </c>
      <c r="Q732" s="215">
        <v>0</v>
      </c>
      <c r="R732" s="215">
        <f>Q732*H732</f>
        <v>0</v>
      </c>
      <c r="S732" s="215">
        <v>0</v>
      </c>
      <c r="T732" s="216">
        <f>S732*H732</f>
        <v>0</v>
      </c>
      <c r="U732" s="40"/>
      <c r="V732" s="40"/>
      <c r="W732" s="40"/>
      <c r="X732" s="40"/>
      <c r="Y732" s="40"/>
      <c r="Z732" s="40"/>
      <c r="AA732" s="40"/>
      <c r="AB732" s="40"/>
      <c r="AC732" s="40"/>
      <c r="AD732" s="40"/>
      <c r="AE732" s="40"/>
      <c r="AR732" s="217" t="s">
        <v>121</v>
      </c>
      <c r="AT732" s="217" t="s">
        <v>116</v>
      </c>
      <c r="AU732" s="217" t="s">
        <v>83</v>
      </c>
      <c r="AY732" s="19" t="s">
        <v>114</v>
      </c>
      <c r="BE732" s="218">
        <f>IF(N732="základní",J732,0)</f>
        <v>0</v>
      </c>
      <c r="BF732" s="218">
        <f>IF(N732="snížená",J732,0)</f>
        <v>0</v>
      </c>
      <c r="BG732" s="218">
        <f>IF(N732="zákl. přenesená",J732,0)</f>
        <v>0</v>
      </c>
      <c r="BH732" s="218">
        <f>IF(N732="sníž. přenesená",J732,0)</f>
        <v>0</v>
      </c>
      <c r="BI732" s="218">
        <f>IF(N732="nulová",J732,0)</f>
        <v>0</v>
      </c>
      <c r="BJ732" s="19" t="s">
        <v>81</v>
      </c>
      <c r="BK732" s="218">
        <f>ROUND(I732*H732,2)</f>
        <v>0</v>
      </c>
      <c r="BL732" s="19" t="s">
        <v>121</v>
      </c>
      <c r="BM732" s="217" t="s">
        <v>1105</v>
      </c>
    </row>
    <row r="733" s="2" customFormat="1">
      <c r="A733" s="40"/>
      <c r="B733" s="41"/>
      <c r="C733" s="42"/>
      <c r="D733" s="219" t="s">
        <v>123</v>
      </c>
      <c r="E733" s="42"/>
      <c r="F733" s="220" t="s">
        <v>244</v>
      </c>
      <c r="G733" s="42"/>
      <c r="H733" s="42"/>
      <c r="I733" s="221"/>
      <c r="J733" s="42"/>
      <c r="K733" s="42"/>
      <c r="L733" s="46"/>
      <c r="M733" s="222"/>
      <c r="N733" s="223"/>
      <c r="O733" s="86"/>
      <c r="P733" s="86"/>
      <c r="Q733" s="86"/>
      <c r="R733" s="86"/>
      <c r="S733" s="86"/>
      <c r="T733" s="87"/>
      <c r="U733" s="40"/>
      <c r="V733" s="40"/>
      <c r="W733" s="40"/>
      <c r="X733" s="40"/>
      <c r="Y733" s="40"/>
      <c r="Z733" s="40"/>
      <c r="AA733" s="40"/>
      <c r="AB733" s="40"/>
      <c r="AC733" s="40"/>
      <c r="AD733" s="40"/>
      <c r="AE733" s="40"/>
      <c r="AT733" s="19" t="s">
        <v>123</v>
      </c>
      <c r="AU733" s="19" t="s">
        <v>83</v>
      </c>
    </row>
    <row r="734" s="2" customFormat="1">
      <c r="A734" s="40"/>
      <c r="B734" s="41"/>
      <c r="C734" s="42"/>
      <c r="D734" s="224" t="s">
        <v>124</v>
      </c>
      <c r="E734" s="42"/>
      <c r="F734" s="225" t="s">
        <v>246</v>
      </c>
      <c r="G734" s="42"/>
      <c r="H734" s="42"/>
      <c r="I734" s="221"/>
      <c r="J734" s="42"/>
      <c r="K734" s="42"/>
      <c r="L734" s="46"/>
      <c r="M734" s="222"/>
      <c r="N734" s="223"/>
      <c r="O734" s="86"/>
      <c r="P734" s="86"/>
      <c r="Q734" s="86"/>
      <c r="R734" s="86"/>
      <c r="S734" s="86"/>
      <c r="T734" s="87"/>
      <c r="U734" s="40"/>
      <c r="V734" s="40"/>
      <c r="W734" s="40"/>
      <c r="X734" s="40"/>
      <c r="Y734" s="40"/>
      <c r="Z734" s="40"/>
      <c r="AA734" s="40"/>
      <c r="AB734" s="40"/>
      <c r="AC734" s="40"/>
      <c r="AD734" s="40"/>
      <c r="AE734" s="40"/>
      <c r="AT734" s="19" t="s">
        <v>124</v>
      </c>
      <c r="AU734" s="19" t="s">
        <v>83</v>
      </c>
    </row>
    <row r="735" s="13" customFormat="1">
      <c r="A735" s="13"/>
      <c r="B735" s="226"/>
      <c r="C735" s="227"/>
      <c r="D735" s="219" t="s">
        <v>160</v>
      </c>
      <c r="E735" s="228" t="s">
        <v>19</v>
      </c>
      <c r="F735" s="229" t="s">
        <v>1106</v>
      </c>
      <c r="G735" s="227"/>
      <c r="H735" s="230">
        <v>9</v>
      </c>
      <c r="I735" s="231"/>
      <c r="J735" s="227"/>
      <c r="K735" s="227"/>
      <c r="L735" s="232"/>
      <c r="M735" s="233"/>
      <c r="N735" s="234"/>
      <c r="O735" s="234"/>
      <c r="P735" s="234"/>
      <c r="Q735" s="234"/>
      <c r="R735" s="234"/>
      <c r="S735" s="234"/>
      <c r="T735" s="235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T735" s="236" t="s">
        <v>160</v>
      </c>
      <c r="AU735" s="236" t="s">
        <v>83</v>
      </c>
      <c r="AV735" s="13" t="s">
        <v>83</v>
      </c>
      <c r="AW735" s="13" t="s">
        <v>32</v>
      </c>
      <c r="AX735" s="13" t="s">
        <v>73</v>
      </c>
      <c r="AY735" s="236" t="s">
        <v>114</v>
      </c>
    </row>
    <row r="736" s="14" customFormat="1">
      <c r="A736" s="14"/>
      <c r="B736" s="237"/>
      <c r="C736" s="238"/>
      <c r="D736" s="219" t="s">
        <v>160</v>
      </c>
      <c r="E736" s="239" t="s">
        <v>19</v>
      </c>
      <c r="F736" s="240" t="s">
        <v>162</v>
      </c>
      <c r="G736" s="238"/>
      <c r="H736" s="241">
        <v>9</v>
      </c>
      <c r="I736" s="242"/>
      <c r="J736" s="238"/>
      <c r="K736" s="238"/>
      <c r="L736" s="243"/>
      <c r="M736" s="244"/>
      <c r="N736" s="245"/>
      <c r="O736" s="245"/>
      <c r="P736" s="245"/>
      <c r="Q736" s="245"/>
      <c r="R736" s="245"/>
      <c r="S736" s="245"/>
      <c r="T736" s="246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T736" s="247" t="s">
        <v>160</v>
      </c>
      <c r="AU736" s="247" t="s">
        <v>83</v>
      </c>
      <c r="AV736" s="14" t="s">
        <v>121</v>
      </c>
      <c r="AW736" s="14" t="s">
        <v>32</v>
      </c>
      <c r="AX736" s="14" t="s">
        <v>81</v>
      </c>
      <c r="AY736" s="247" t="s">
        <v>114</v>
      </c>
    </row>
    <row r="737" s="12" customFormat="1" ht="20.88" customHeight="1">
      <c r="A737" s="12"/>
      <c r="B737" s="190"/>
      <c r="C737" s="191"/>
      <c r="D737" s="192" t="s">
        <v>72</v>
      </c>
      <c r="E737" s="204" t="s">
        <v>1107</v>
      </c>
      <c r="F737" s="204" t="s">
        <v>1108</v>
      </c>
      <c r="G737" s="191"/>
      <c r="H737" s="191"/>
      <c r="I737" s="194"/>
      <c r="J737" s="205">
        <f>BK737</f>
        <v>0</v>
      </c>
      <c r="K737" s="191"/>
      <c r="L737" s="196"/>
      <c r="M737" s="197"/>
      <c r="N737" s="198"/>
      <c r="O737" s="198"/>
      <c r="P737" s="199">
        <f>SUM(P738:P781)</f>
        <v>0</v>
      </c>
      <c r="Q737" s="198"/>
      <c r="R737" s="199">
        <f>SUM(R738:R781)</f>
        <v>121.76967999999999</v>
      </c>
      <c r="S737" s="198"/>
      <c r="T737" s="200">
        <f>SUM(T738:T781)</f>
        <v>0</v>
      </c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R737" s="201" t="s">
        <v>81</v>
      </c>
      <c r="AT737" s="202" t="s">
        <v>72</v>
      </c>
      <c r="AU737" s="202" t="s">
        <v>83</v>
      </c>
      <c r="AY737" s="201" t="s">
        <v>114</v>
      </c>
      <c r="BK737" s="203">
        <f>SUM(BK738:BK781)</f>
        <v>0</v>
      </c>
    </row>
    <row r="738" s="2" customFormat="1" ht="24.15" customHeight="1">
      <c r="A738" s="40"/>
      <c r="B738" s="41"/>
      <c r="C738" s="206" t="s">
        <v>1109</v>
      </c>
      <c r="D738" s="206" t="s">
        <v>116</v>
      </c>
      <c r="E738" s="207" t="s">
        <v>1110</v>
      </c>
      <c r="F738" s="208" t="s">
        <v>1111</v>
      </c>
      <c r="G738" s="209" t="s">
        <v>133</v>
      </c>
      <c r="H738" s="210">
        <v>5</v>
      </c>
      <c r="I738" s="211"/>
      <c r="J738" s="212">
        <f>ROUND(I738*H738,2)</f>
        <v>0</v>
      </c>
      <c r="K738" s="208" t="s">
        <v>19</v>
      </c>
      <c r="L738" s="46"/>
      <c r="M738" s="213" t="s">
        <v>19</v>
      </c>
      <c r="N738" s="214" t="s">
        <v>44</v>
      </c>
      <c r="O738" s="86"/>
      <c r="P738" s="215">
        <f>O738*H738</f>
        <v>0</v>
      </c>
      <c r="Q738" s="215">
        <v>0.39332</v>
      </c>
      <c r="R738" s="215">
        <f>Q738*H738</f>
        <v>1.9666000000000001</v>
      </c>
      <c r="S738" s="215">
        <v>0</v>
      </c>
      <c r="T738" s="216">
        <f>S738*H738</f>
        <v>0</v>
      </c>
      <c r="U738" s="40"/>
      <c r="V738" s="40"/>
      <c r="W738" s="40"/>
      <c r="X738" s="40"/>
      <c r="Y738" s="40"/>
      <c r="Z738" s="40"/>
      <c r="AA738" s="40"/>
      <c r="AB738" s="40"/>
      <c r="AC738" s="40"/>
      <c r="AD738" s="40"/>
      <c r="AE738" s="40"/>
      <c r="AR738" s="217" t="s">
        <v>121</v>
      </c>
      <c r="AT738" s="217" t="s">
        <v>116</v>
      </c>
      <c r="AU738" s="217" t="s">
        <v>130</v>
      </c>
      <c r="AY738" s="19" t="s">
        <v>114</v>
      </c>
      <c r="BE738" s="218">
        <f>IF(N738="základní",J738,0)</f>
        <v>0</v>
      </c>
      <c r="BF738" s="218">
        <f>IF(N738="snížená",J738,0)</f>
        <v>0</v>
      </c>
      <c r="BG738" s="218">
        <f>IF(N738="zákl. přenesená",J738,0)</f>
        <v>0</v>
      </c>
      <c r="BH738" s="218">
        <f>IF(N738="sníž. přenesená",J738,0)</f>
        <v>0</v>
      </c>
      <c r="BI738" s="218">
        <f>IF(N738="nulová",J738,0)</f>
        <v>0</v>
      </c>
      <c r="BJ738" s="19" t="s">
        <v>81</v>
      </c>
      <c r="BK738" s="218">
        <f>ROUND(I738*H738,2)</f>
        <v>0</v>
      </c>
      <c r="BL738" s="19" t="s">
        <v>121</v>
      </c>
      <c r="BM738" s="217" t="s">
        <v>1112</v>
      </c>
    </row>
    <row r="739" s="2" customFormat="1">
      <c r="A739" s="40"/>
      <c r="B739" s="41"/>
      <c r="C739" s="42"/>
      <c r="D739" s="219" t="s">
        <v>123</v>
      </c>
      <c r="E739" s="42"/>
      <c r="F739" s="220" t="s">
        <v>1111</v>
      </c>
      <c r="G739" s="42"/>
      <c r="H739" s="42"/>
      <c r="I739" s="221"/>
      <c r="J739" s="42"/>
      <c r="K739" s="42"/>
      <c r="L739" s="46"/>
      <c r="M739" s="222"/>
      <c r="N739" s="223"/>
      <c r="O739" s="86"/>
      <c r="P739" s="86"/>
      <c r="Q739" s="86"/>
      <c r="R739" s="86"/>
      <c r="S739" s="86"/>
      <c r="T739" s="87"/>
      <c r="U739" s="40"/>
      <c r="V739" s="40"/>
      <c r="W739" s="40"/>
      <c r="X739" s="40"/>
      <c r="Y739" s="40"/>
      <c r="Z739" s="40"/>
      <c r="AA739" s="40"/>
      <c r="AB739" s="40"/>
      <c r="AC739" s="40"/>
      <c r="AD739" s="40"/>
      <c r="AE739" s="40"/>
      <c r="AT739" s="19" t="s">
        <v>123</v>
      </c>
      <c r="AU739" s="19" t="s">
        <v>130</v>
      </c>
    </row>
    <row r="740" s="2" customFormat="1">
      <c r="A740" s="40"/>
      <c r="B740" s="41"/>
      <c r="C740" s="42"/>
      <c r="D740" s="219" t="s">
        <v>196</v>
      </c>
      <c r="E740" s="42"/>
      <c r="F740" s="258" t="s">
        <v>1113</v>
      </c>
      <c r="G740" s="42"/>
      <c r="H740" s="42"/>
      <c r="I740" s="221"/>
      <c r="J740" s="42"/>
      <c r="K740" s="42"/>
      <c r="L740" s="46"/>
      <c r="M740" s="222"/>
      <c r="N740" s="223"/>
      <c r="O740" s="86"/>
      <c r="P740" s="86"/>
      <c r="Q740" s="86"/>
      <c r="R740" s="86"/>
      <c r="S740" s="86"/>
      <c r="T740" s="87"/>
      <c r="U740" s="40"/>
      <c r="V740" s="40"/>
      <c r="W740" s="40"/>
      <c r="X740" s="40"/>
      <c r="Y740" s="40"/>
      <c r="Z740" s="40"/>
      <c r="AA740" s="40"/>
      <c r="AB740" s="40"/>
      <c r="AC740" s="40"/>
      <c r="AD740" s="40"/>
      <c r="AE740" s="40"/>
      <c r="AT740" s="19" t="s">
        <v>196</v>
      </c>
      <c r="AU740" s="19" t="s">
        <v>130</v>
      </c>
    </row>
    <row r="741" s="2" customFormat="1" ht="21.75" customHeight="1">
      <c r="A741" s="40"/>
      <c r="B741" s="41"/>
      <c r="C741" s="248" t="s">
        <v>1114</v>
      </c>
      <c r="D741" s="248" t="s">
        <v>191</v>
      </c>
      <c r="E741" s="249" t="s">
        <v>1115</v>
      </c>
      <c r="F741" s="250" t="s">
        <v>1116</v>
      </c>
      <c r="G741" s="251" t="s">
        <v>133</v>
      </c>
      <c r="H741" s="252">
        <v>2</v>
      </c>
      <c r="I741" s="253"/>
      <c r="J741" s="254">
        <f>ROUND(I741*H741,2)</f>
        <v>0</v>
      </c>
      <c r="K741" s="250" t="s">
        <v>19</v>
      </c>
      <c r="L741" s="255"/>
      <c r="M741" s="256" t="s">
        <v>19</v>
      </c>
      <c r="N741" s="257" t="s">
        <v>44</v>
      </c>
      <c r="O741" s="86"/>
      <c r="P741" s="215">
        <f>O741*H741</f>
        <v>0</v>
      </c>
      <c r="Q741" s="215">
        <v>0.023</v>
      </c>
      <c r="R741" s="215">
        <f>Q741*H741</f>
        <v>0.045999999999999999</v>
      </c>
      <c r="S741" s="215">
        <v>0</v>
      </c>
      <c r="T741" s="216">
        <f>S741*H741</f>
        <v>0</v>
      </c>
      <c r="U741" s="40"/>
      <c r="V741" s="40"/>
      <c r="W741" s="40"/>
      <c r="X741" s="40"/>
      <c r="Y741" s="40"/>
      <c r="Z741" s="40"/>
      <c r="AA741" s="40"/>
      <c r="AB741" s="40"/>
      <c r="AC741" s="40"/>
      <c r="AD741" s="40"/>
      <c r="AE741" s="40"/>
      <c r="AR741" s="217" t="s">
        <v>155</v>
      </c>
      <c r="AT741" s="217" t="s">
        <v>191</v>
      </c>
      <c r="AU741" s="217" t="s">
        <v>130</v>
      </c>
      <c r="AY741" s="19" t="s">
        <v>114</v>
      </c>
      <c r="BE741" s="218">
        <f>IF(N741="základní",J741,0)</f>
        <v>0</v>
      </c>
      <c r="BF741" s="218">
        <f>IF(N741="snížená",J741,0)</f>
        <v>0</v>
      </c>
      <c r="BG741" s="218">
        <f>IF(N741="zákl. přenesená",J741,0)</f>
        <v>0</v>
      </c>
      <c r="BH741" s="218">
        <f>IF(N741="sníž. přenesená",J741,0)</f>
        <v>0</v>
      </c>
      <c r="BI741" s="218">
        <f>IF(N741="nulová",J741,0)</f>
        <v>0</v>
      </c>
      <c r="BJ741" s="19" t="s">
        <v>81</v>
      </c>
      <c r="BK741" s="218">
        <f>ROUND(I741*H741,2)</f>
        <v>0</v>
      </c>
      <c r="BL741" s="19" t="s">
        <v>121</v>
      </c>
      <c r="BM741" s="217" t="s">
        <v>1117</v>
      </c>
    </row>
    <row r="742" s="2" customFormat="1">
      <c r="A742" s="40"/>
      <c r="B742" s="41"/>
      <c r="C742" s="42"/>
      <c r="D742" s="219" t="s">
        <v>123</v>
      </c>
      <c r="E742" s="42"/>
      <c r="F742" s="220" t="s">
        <v>1116</v>
      </c>
      <c r="G742" s="42"/>
      <c r="H742" s="42"/>
      <c r="I742" s="221"/>
      <c r="J742" s="42"/>
      <c r="K742" s="42"/>
      <c r="L742" s="46"/>
      <c r="M742" s="222"/>
      <c r="N742" s="223"/>
      <c r="O742" s="86"/>
      <c r="P742" s="86"/>
      <c r="Q742" s="86"/>
      <c r="R742" s="86"/>
      <c r="S742" s="86"/>
      <c r="T742" s="87"/>
      <c r="U742" s="40"/>
      <c r="V742" s="40"/>
      <c r="W742" s="40"/>
      <c r="X742" s="40"/>
      <c r="Y742" s="40"/>
      <c r="Z742" s="40"/>
      <c r="AA742" s="40"/>
      <c r="AB742" s="40"/>
      <c r="AC742" s="40"/>
      <c r="AD742" s="40"/>
      <c r="AE742" s="40"/>
      <c r="AT742" s="19" t="s">
        <v>123</v>
      </c>
      <c r="AU742" s="19" t="s">
        <v>130</v>
      </c>
    </row>
    <row r="743" s="2" customFormat="1" ht="21.75" customHeight="1">
      <c r="A743" s="40"/>
      <c r="B743" s="41"/>
      <c r="C743" s="248" t="s">
        <v>1118</v>
      </c>
      <c r="D743" s="248" t="s">
        <v>191</v>
      </c>
      <c r="E743" s="249" t="s">
        <v>1119</v>
      </c>
      <c r="F743" s="250" t="s">
        <v>1120</v>
      </c>
      <c r="G743" s="251" t="s">
        <v>133</v>
      </c>
      <c r="H743" s="252">
        <v>1</v>
      </c>
      <c r="I743" s="253"/>
      <c r="J743" s="254">
        <f>ROUND(I743*H743,2)</f>
        <v>0</v>
      </c>
      <c r="K743" s="250" t="s">
        <v>19</v>
      </c>
      <c r="L743" s="255"/>
      <c r="M743" s="256" t="s">
        <v>19</v>
      </c>
      <c r="N743" s="257" t="s">
        <v>44</v>
      </c>
      <c r="O743" s="86"/>
      <c r="P743" s="215">
        <f>O743*H743</f>
        <v>0</v>
      </c>
      <c r="Q743" s="215">
        <v>0.023</v>
      </c>
      <c r="R743" s="215">
        <f>Q743*H743</f>
        <v>0.023</v>
      </c>
      <c r="S743" s="215">
        <v>0</v>
      </c>
      <c r="T743" s="216">
        <f>S743*H743</f>
        <v>0</v>
      </c>
      <c r="U743" s="40"/>
      <c r="V743" s="40"/>
      <c r="W743" s="40"/>
      <c r="X743" s="40"/>
      <c r="Y743" s="40"/>
      <c r="Z743" s="40"/>
      <c r="AA743" s="40"/>
      <c r="AB743" s="40"/>
      <c r="AC743" s="40"/>
      <c r="AD743" s="40"/>
      <c r="AE743" s="40"/>
      <c r="AR743" s="217" t="s">
        <v>155</v>
      </c>
      <c r="AT743" s="217" t="s">
        <v>191</v>
      </c>
      <c r="AU743" s="217" t="s">
        <v>130</v>
      </c>
      <c r="AY743" s="19" t="s">
        <v>114</v>
      </c>
      <c r="BE743" s="218">
        <f>IF(N743="základní",J743,0)</f>
        <v>0</v>
      </c>
      <c r="BF743" s="218">
        <f>IF(N743="snížená",J743,0)</f>
        <v>0</v>
      </c>
      <c r="BG743" s="218">
        <f>IF(N743="zákl. přenesená",J743,0)</f>
        <v>0</v>
      </c>
      <c r="BH743" s="218">
        <f>IF(N743="sníž. přenesená",J743,0)</f>
        <v>0</v>
      </c>
      <c r="BI743" s="218">
        <f>IF(N743="nulová",J743,0)</f>
        <v>0</v>
      </c>
      <c r="BJ743" s="19" t="s">
        <v>81</v>
      </c>
      <c r="BK743" s="218">
        <f>ROUND(I743*H743,2)</f>
        <v>0</v>
      </c>
      <c r="BL743" s="19" t="s">
        <v>121</v>
      </c>
      <c r="BM743" s="217" t="s">
        <v>1121</v>
      </c>
    </row>
    <row r="744" s="2" customFormat="1">
      <c r="A744" s="40"/>
      <c r="B744" s="41"/>
      <c r="C744" s="42"/>
      <c r="D744" s="219" t="s">
        <v>123</v>
      </c>
      <c r="E744" s="42"/>
      <c r="F744" s="220" t="s">
        <v>1120</v>
      </c>
      <c r="G744" s="42"/>
      <c r="H744" s="42"/>
      <c r="I744" s="221"/>
      <c r="J744" s="42"/>
      <c r="K744" s="42"/>
      <c r="L744" s="46"/>
      <c r="M744" s="222"/>
      <c r="N744" s="223"/>
      <c r="O744" s="86"/>
      <c r="P744" s="86"/>
      <c r="Q744" s="86"/>
      <c r="R744" s="86"/>
      <c r="S744" s="86"/>
      <c r="T744" s="87"/>
      <c r="U744" s="40"/>
      <c r="V744" s="40"/>
      <c r="W744" s="40"/>
      <c r="X744" s="40"/>
      <c r="Y744" s="40"/>
      <c r="Z744" s="40"/>
      <c r="AA744" s="40"/>
      <c r="AB744" s="40"/>
      <c r="AC744" s="40"/>
      <c r="AD744" s="40"/>
      <c r="AE744" s="40"/>
      <c r="AT744" s="19" t="s">
        <v>123</v>
      </c>
      <c r="AU744" s="19" t="s">
        <v>130</v>
      </c>
    </row>
    <row r="745" s="2" customFormat="1" ht="16.5" customHeight="1">
      <c r="A745" s="40"/>
      <c r="B745" s="41"/>
      <c r="C745" s="248" t="s">
        <v>1122</v>
      </c>
      <c r="D745" s="248" t="s">
        <v>191</v>
      </c>
      <c r="E745" s="249" t="s">
        <v>1123</v>
      </c>
      <c r="F745" s="250" t="s">
        <v>1124</v>
      </c>
      <c r="G745" s="251" t="s">
        <v>133</v>
      </c>
      <c r="H745" s="252">
        <v>1</v>
      </c>
      <c r="I745" s="253"/>
      <c r="J745" s="254">
        <f>ROUND(I745*H745,2)</f>
        <v>0</v>
      </c>
      <c r="K745" s="250" t="s">
        <v>19</v>
      </c>
      <c r="L745" s="255"/>
      <c r="M745" s="256" t="s">
        <v>19</v>
      </c>
      <c r="N745" s="257" t="s">
        <v>44</v>
      </c>
      <c r="O745" s="86"/>
      <c r="P745" s="215">
        <f>O745*H745</f>
        <v>0</v>
      </c>
      <c r="Q745" s="215">
        <v>0.023</v>
      </c>
      <c r="R745" s="215">
        <f>Q745*H745</f>
        <v>0.023</v>
      </c>
      <c r="S745" s="215">
        <v>0</v>
      </c>
      <c r="T745" s="216">
        <f>S745*H745</f>
        <v>0</v>
      </c>
      <c r="U745" s="40"/>
      <c r="V745" s="40"/>
      <c r="W745" s="40"/>
      <c r="X745" s="40"/>
      <c r="Y745" s="40"/>
      <c r="Z745" s="40"/>
      <c r="AA745" s="40"/>
      <c r="AB745" s="40"/>
      <c r="AC745" s="40"/>
      <c r="AD745" s="40"/>
      <c r="AE745" s="40"/>
      <c r="AR745" s="217" t="s">
        <v>155</v>
      </c>
      <c r="AT745" s="217" t="s">
        <v>191</v>
      </c>
      <c r="AU745" s="217" t="s">
        <v>130</v>
      </c>
      <c r="AY745" s="19" t="s">
        <v>114</v>
      </c>
      <c r="BE745" s="218">
        <f>IF(N745="základní",J745,0)</f>
        <v>0</v>
      </c>
      <c r="BF745" s="218">
        <f>IF(N745="snížená",J745,0)</f>
        <v>0</v>
      </c>
      <c r="BG745" s="218">
        <f>IF(N745="zákl. přenesená",J745,0)</f>
        <v>0</v>
      </c>
      <c r="BH745" s="218">
        <f>IF(N745="sníž. přenesená",J745,0)</f>
        <v>0</v>
      </c>
      <c r="BI745" s="218">
        <f>IF(N745="nulová",J745,0)</f>
        <v>0</v>
      </c>
      <c r="BJ745" s="19" t="s">
        <v>81</v>
      </c>
      <c r="BK745" s="218">
        <f>ROUND(I745*H745,2)</f>
        <v>0</v>
      </c>
      <c r="BL745" s="19" t="s">
        <v>121</v>
      </c>
      <c r="BM745" s="217" t="s">
        <v>1125</v>
      </c>
    </row>
    <row r="746" s="2" customFormat="1">
      <c r="A746" s="40"/>
      <c r="B746" s="41"/>
      <c r="C746" s="42"/>
      <c r="D746" s="219" t="s">
        <v>123</v>
      </c>
      <c r="E746" s="42"/>
      <c r="F746" s="220" t="s">
        <v>1124</v>
      </c>
      <c r="G746" s="42"/>
      <c r="H746" s="42"/>
      <c r="I746" s="221"/>
      <c r="J746" s="42"/>
      <c r="K746" s="42"/>
      <c r="L746" s="46"/>
      <c r="M746" s="222"/>
      <c r="N746" s="223"/>
      <c r="O746" s="86"/>
      <c r="P746" s="86"/>
      <c r="Q746" s="86"/>
      <c r="R746" s="86"/>
      <c r="S746" s="86"/>
      <c r="T746" s="87"/>
      <c r="U746" s="40"/>
      <c r="V746" s="40"/>
      <c r="W746" s="40"/>
      <c r="X746" s="40"/>
      <c r="Y746" s="40"/>
      <c r="Z746" s="40"/>
      <c r="AA746" s="40"/>
      <c r="AB746" s="40"/>
      <c r="AC746" s="40"/>
      <c r="AD746" s="40"/>
      <c r="AE746" s="40"/>
      <c r="AT746" s="19" t="s">
        <v>123</v>
      </c>
      <c r="AU746" s="19" t="s">
        <v>130</v>
      </c>
    </row>
    <row r="747" s="2" customFormat="1" ht="16.5" customHeight="1">
      <c r="A747" s="40"/>
      <c r="B747" s="41"/>
      <c r="C747" s="248" t="s">
        <v>1126</v>
      </c>
      <c r="D747" s="248" t="s">
        <v>191</v>
      </c>
      <c r="E747" s="249" t="s">
        <v>1127</v>
      </c>
      <c r="F747" s="250" t="s">
        <v>1128</v>
      </c>
      <c r="G747" s="251" t="s">
        <v>133</v>
      </c>
      <c r="H747" s="252">
        <v>1</v>
      </c>
      <c r="I747" s="253"/>
      <c r="J747" s="254">
        <f>ROUND(I747*H747,2)</f>
        <v>0</v>
      </c>
      <c r="K747" s="250" t="s">
        <v>19</v>
      </c>
      <c r="L747" s="255"/>
      <c r="M747" s="256" t="s">
        <v>19</v>
      </c>
      <c r="N747" s="257" t="s">
        <v>44</v>
      </c>
      <c r="O747" s="86"/>
      <c r="P747" s="215">
        <f>O747*H747</f>
        <v>0</v>
      </c>
      <c r="Q747" s="215">
        <v>0.023</v>
      </c>
      <c r="R747" s="215">
        <f>Q747*H747</f>
        <v>0.023</v>
      </c>
      <c r="S747" s="215">
        <v>0</v>
      </c>
      <c r="T747" s="216">
        <f>S747*H747</f>
        <v>0</v>
      </c>
      <c r="U747" s="40"/>
      <c r="V747" s="40"/>
      <c r="W747" s="40"/>
      <c r="X747" s="40"/>
      <c r="Y747" s="40"/>
      <c r="Z747" s="40"/>
      <c r="AA747" s="40"/>
      <c r="AB747" s="40"/>
      <c r="AC747" s="40"/>
      <c r="AD747" s="40"/>
      <c r="AE747" s="40"/>
      <c r="AR747" s="217" t="s">
        <v>155</v>
      </c>
      <c r="AT747" s="217" t="s">
        <v>191</v>
      </c>
      <c r="AU747" s="217" t="s">
        <v>130</v>
      </c>
      <c r="AY747" s="19" t="s">
        <v>114</v>
      </c>
      <c r="BE747" s="218">
        <f>IF(N747="základní",J747,0)</f>
        <v>0</v>
      </c>
      <c r="BF747" s="218">
        <f>IF(N747="snížená",J747,0)</f>
        <v>0</v>
      </c>
      <c r="BG747" s="218">
        <f>IF(N747="zákl. přenesená",J747,0)</f>
        <v>0</v>
      </c>
      <c r="BH747" s="218">
        <f>IF(N747="sníž. přenesená",J747,0)</f>
        <v>0</v>
      </c>
      <c r="BI747" s="218">
        <f>IF(N747="nulová",J747,0)</f>
        <v>0</v>
      </c>
      <c r="BJ747" s="19" t="s">
        <v>81</v>
      </c>
      <c r="BK747" s="218">
        <f>ROUND(I747*H747,2)</f>
        <v>0</v>
      </c>
      <c r="BL747" s="19" t="s">
        <v>121</v>
      </c>
      <c r="BM747" s="217" t="s">
        <v>1129</v>
      </c>
    </row>
    <row r="748" s="2" customFormat="1">
      <c r="A748" s="40"/>
      <c r="B748" s="41"/>
      <c r="C748" s="42"/>
      <c r="D748" s="219" t="s">
        <v>123</v>
      </c>
      <c r="E748" s="42"/>
      <c r="F748" s="220" t="s">
        <v>1128</v>
      </c>
      <c r="G748" s="42"/>
      <c r="H748" s="42"/>
      <c r="I748" s="221"/>
      <c r="J748" s="42"/>
      <c r="K748" s="42"/>
      <c r="L748" s="46"/>
      <c r="M748" s="222"/>
      <c r="N748" s="223"/>
      <c r="O748" s="86"/>
      <c r="P748" s="86"/>
      <c r="Q748" s="86"/>
      <c r="R748" s="86"/>
      <c r="S748" s="86"/>
      <c r="T748" s="87"/>
      <c r="U748" s="40"/>
      <c r="V748" s="40"/>
      <c r="W748" s="40"/>
      <c r="X748" s="40"/>
      <c r="Y748" s="40"/>
      <c r="Z748" s="40"/>
      <c r="AA748" s="40"/>
      <c r="AB748" s="40"/>
      <c r="AC748" s="40"/>
      <c r="AD748" s="40"/>
      <c r="AE748" s="40"/>
      <c r="AT748" s="19" t="s">
        <v>123</v>
      </c>
      <c r="AU748" s="19" t="s">
        <v>130</v>
      </c>
    </row>
    <row r="749" s="2" customFormat="1" ht="24.15" customHeight="1">
      <c r="A749" s="40"/>
      <c r="B749" s="41"/>
      <c r="C749" s="206" t="s">
        <v>1130</v>
      </c>
      <c r="D749" s="206" t="s">
        <v>116</v>
      </c>
      <c r="E749" s="207" t="s">
        <v>1131</v>
      </c>
      <c r="F749" s="208" t="s">
        <v>1111</v>
      </c>
      <c r="G749" s="209" t="s">
        <v>133</v>
      </c>
      <c r="H749" s="210">
        <v>2</v>
      </c>
      <c r="I749" s="211"/>
      <c r="J749" s="212">
        <f>ROUND(I749*H749,2)</f>
        <v>0</v>
      </c>
      <c r="K749" s="208" t="s">
        <v>19</v>
      </c>
      <c r="L749" s="46"/>
      <c r="M749" s="213" t="s">
        <v>19</v>
      </c>
      <c r="N749" s="214" t="s">
        <v>44</v>
      </c>
      <c r="O749" s="86"/>
      <c r="P749" s="215">
        <f>O749*H749</f>
        <v>0</v>
      </c>
      <c r="Q749" s="215">
        <v>0.39332</v>
      </c>
      <c r="R749" s="215">
        <f>Q749*H749</f>
        <v>0.78664000000000001</v>
      </c>
      <c r="S749" s="215">
        <v>0</v>
      </c>
      <c r="T749" s="216">
        <f>S749*H749</f>
        <v>0</v>
      </c>
      <c r="U749" s="40"/>
      <c r="V749" s="40"/>
      <c r="W749" s="40"/>
      <c r="X749" s="40"/>
      <c r="Y749" s="40"/>
      <c r="Z749" s="40"/>
      <c r="AA749" s="40"/>
      <c r="AB749" s="40"/>
      <c r="AC749" s="40"/>
      <c r="AD749" s="40"/>
      <c r="AE749" s="40"/>
      <c r="AR749" s="217" t="s">
        <v>121</v>
      </c>
      <c r="AT749" s="217" t="s">
        <v>116</v>
      </c>
      <c r="AU749" s="217" t="s">
        <v>130</v>
      </c>
      <c r="AY749" s="19" t="s">
        <v>114</v>
      </c>
      <c r="BE749" s="218">
        <f>IF(N749="základní",J749,0)</f>
        <v>0</v>
      </c>
      <c r="BF749" s="218">
        <f>IF(N749="snížená",J749,0)</f>
        <v>0</v>
      </c>
      <c r="BG749" s="218">
        <f>IF(N749="zákl. přenesená",J749,0)</f>
        <v>0</v>
      </c>
      <c r="BH749" s="218">
        <f>IF(N749="sníž. přenesená",J749,0)</f>
        <v>0</v>
      </c>
      <c r="BI749" s="218">
        <f>IF(N749="nulová",J749,0)</f>
        <v>0</v>
      </c>
      <c r="BJ749" s="19" t="s">
        <v>81</v>
      </c>
      <c r="BK749" s="218">
        <f>ROUND(I749*H749,2)</f>
        <v>0</v>
      </c>
      <c r="BL749" s="19" t="s">
        <v>121</v>
      </c>
      <c r="BM749" s="217" t="s">
        <v>1132</v>
      </c>
    </row>
    <row r="750" s="2" customFormat="1">
      <c r="A750" s="40"/>
      <c r="B750" s="41"/>
      <c r="C750" s="42"/>
      <c r="D750" s="219" t="s">
        <v>123</v>
      </c>
      <c r="E750" s="42"/>
      <c r="F750" s="220" t="s">
        <v>1111</v>
      </c>
      <c r="G750" s="42"/>
      <c r="H750" s="42"/>
      <c r="I750" s="221"/>
      <c r="J750" s="42"/>
      <c r="K750" s="42"/>
      <c r="L750" s="46"/>
      <c r="M750" s="222"/>
      <c r="N750" s="223"/>
      <c r="O750" s="86"/>
      <c r="P750" s="86"/>
      <c r="Q750" s="86"/>
      <c r="R750" s="86"/>
      <c r="S750" s="86"/>
      <c r="T750" s="87"/>
      <c r="U750" s="40"/>
      <c r="V750" s="40"/>
      <c r="W750" s="40"/>
      <c r="X750" s="40"/>
      <c r="Y750" s="40"/>
      <c r="Z750" s="40"/>
      <c r="AA750" s="40"/>
      <c r="AB750" s="40"/>
      <c r="AC750" s="40"/>
      <c r="AD750" s="40"/>
      <c r="AE750" s="40"/>
      <c r="AT750" s="19" t="s">
        <v>123</v>
      </c>
      <c r="AU750" s="19" t="s">
        <v>130</v>
      </c>
    </row>
    <row r="751" s="2" customFormat="1">
      <c r="A751" s="40"/>
      <c r="B751" s="41"/>
      <c r="C751" s="42"/>
      <c r="D751" s="219" t="s">
        <v>196</v>
      </c>
      <c r="E751" s="42"/>
      <c r="F751" s="258" t="s">
        <v>1133</v>
      </c>
      <c r="G751" s="42"/>
      <c r="H751" s="42"/>
      <c r="I751" s="221"/>
      <c r="J751" s="42"/>
      <c r="K751" s="42"/>
      <c r="L751" s="46"/>
      <c r="M751" s="222"/>
      <c r="N751" s="223"/>
      <c r="O751" s="86"/>
      <c r="P751" s="86"/>
      <c r="Q751" s="86"/>
      <c r="R751" s="86"/>
      <c r="S751" s="86"/>
      <c r="T751" s="87"/>
      <c r="U751" s="40"/>
      <c r="V751" s="40"/>
      <c r="W751" s="40"/>
      <c r="X751" s="40"/>
      <c r="Y751" s="40"/>
      <c r="Z751" s="40"/>
      <c r="AA751" s="40"/>
      <c r="AB751" s="40"/>
      <c r="AC751" s="40"/>
      <c r="AD751" s="40"/>
      <c r="AE751" s="40"/>
      <c r="AT751" s="19" t="s">
        <v>196</v>
      </c>
      <c r="AU751" s="19" t="s">
        <v>130</v>
      </c>
    </row>
    <row r="752" s="2" customFormat="1" ht="21.75" customHeight="1">
      <c r="A752" s="40"/>
      <c r="B752" s="41"/>
      <c r="C752" s="248" t="s">
        <v>1134</v>
      </c>
      <c r="D752" s="248" t="s">
        <v>191</v>
      </c>
      <c r="E752" s="249" t="s">
        <v>1135</v>
      </c>
      <c r="F752" s="250" t="s">
        <v>1136</v>
      </c>
      <c r="G752" s="251" t="s">
        <v>133</v>
      </c>
      <c r="H752" s="252">
        <v>1</v>
      </c>
      <c r="I752" s="253"/>
      <c r="J752" s="254">
        <f>ROUND(I752*H752,2)</f>
        <v>0</v>
      </c>
      <c r="K752" s="250" t="s">
        <v>19</v>
      </c>
      <c r="L752" s="255"/>
      <c r="M752" s="256" t="s">
        <v>19</v>
      </c>
      <c r="N752" s="257" t="s">
        <v>44</v>
      </c>
      <c r="O752" s="86"/>
      <c r="P752" s="215">
        <f>O752*H752</f>
        <v>0</v>
      </c>
      <c r="Q752" s="215">
        <v>0.023</v>
      </c>
      <c r="R752" s="215">
        <f>Q752*H752</f>
        <v>0.023</v>
      </c>
      <c r="S752" s="215">
        <v>0</v>
      </c>
      <c r="T752" s="216">
        <f>S752*H752</f>
        <v>0</v>
      </c>
      <c r="U752" s="40"/>
      <c r="V752" s="40"/>
      <c r="W752" s="40"/>
      <c r="X752" s="40"/>
      <c r="Y752" s="40"/>
      <c r="Z752" s="40"/>
      <c r="AA752" s="40"/>
      <c r="AB752" s="40"/>
      <c r="AC752" s="40"/>
      <c r="AD752" s="40"/>
      <c r="AE752" s="40"/>
      <c r="AR752" s="217" t="s">
        <v>155</v>
      </c>
      <c r="AT752" s="217" t="s">
        <v>191</v>
      </c>
      <c r="AU752" s="217" t="s">
        <v>130</v>
      </c>
      <c r="AY752" s="19" t="s">
        <v>114</v>
      </c>
      <c r="BE752" s="218">
        <f>IF(N752="základní",J752,0)</f>
        <v>0</v>
      </c>
      <c r="BF752" s="218">
        <f>IF(N752="snížená",J752,0)</f>
        <v>0</v>
      </c>
      <c r="BG752" s="218">
        <f>IF(N752="zákl. přenesená",J752,0)</f>
        <v>0</v>
      </c>
      <c r="BH752" s="218">
        <f>IF(N752="sníž. přenesená",J752,0)</f>
        <v>0</v>
      </c>
      <c r="BI752" s="218">
        <f>IF(N752="nulová",J752,0)</f>
        <v>0</v>
      </c>
      <c r="BJ752" s="19" t="s">
        <v>81</v>
      </c>
      <c r="BK752" s="218">
        <f>ROUND(I752*H752,2)</f>
        <v>0</v>
      </c>
      <c r="BL752" s="19" t="s">
        <v>121</v>
      </c>
      <c r="BM752" s="217" t="s">
        <v>1137</v>
      </c>
    </row>
    <row r="753" s="2" customFormat="1">
      <c r="A753" s="40"/>
      <c r="B753" s="41"/>
      <c r="C753" s="42"/>
      <c r="D753" s="219" t="s">
        <v>123</v>
      </c>
      <c r="E753" s="42"/>
      <c r="F753" s="220" t="s">
        <v>1136</v>
      </c>
      <c r="G753" s="42"/>
      <c r="H753" s="42"/>
      <c r="I753" s="221"/>
      <c r="J753" s="42"/>
      <c r="K753" s="42"/>
      <c r="L753" s="46"/>
      <c r="M753" s="222"/>
      <c r="N753" s="223"/>
      <c r="O753" s="86"/>
      <c r="P753" s="86"/>
      <c r="Q753" s="86"/>
      <c r="R753" s="86"/>
      <c r="S753" s="86"/>
      <c r="T753" s="87"/>
      <c r="U753" s="40"/>
      <c r="V753" s="40"/>
      <c r="W753" s="40"/>
      <c r="X753" s="40"/>
      <c r="Y753" s="40"/>
      <c r="Z753" s="40"/>
      <c r="AA753" s="40"/>
      <c r="AB753" s="40"/>
      <c r="AC753" s="40"/>
      <c r="AD753" s="40"/>
      <c r="AE753" s="40"/>
      <c r="AT753" s="19" t="s">
        <v>123</v>
      </c>
      <c r="AU753" s="19" t="s">
        <v>130</v>
      </c>
    </row>
    <row r="754" s="2" customFormat="1" ht="16.5" customHeight="1">
      <c r="A754" s="40"/>
      <c r="B754" s="41"/>
      <c r="C754" s="248" t="s">
        <v>652</v>
      </c>
      <c r="D754" s="248" t="s">
        <v>191</v>
      </c>
      <c r="E754" s="249" t="s">
        <v>1138</v>
      </c>
      <c r="F754" s="250" t="s">
        <v>1139</v>
      </c>
      <c r="G754" s="251" t="s">
        <v>133</v>
      </c>
      <c r="H754" s="252">
        <v>1</v>
      </c>
      <c r="I754" s="253"/>
      <c r="J754" s="254">
        <f>ROUND(I754*H754,2)</f>
        <v>0</v>
      </c>
      <c r="K754" s="250" t="s">
        <v>19</v>
      </c>
      <c r="L754" s="255"/>
      <c r="M754" s="256" t="s">
        <v>19</v>
      </c>
      <c r="N754" s="257" t="s">
        <v>44</v>
      </c>
      <c r="O754" s="86"/>
      <c r="P754" s="215">
        <f>O754*H754</f>
        <v>0</v>
      </c>
      <c r="Q754" s="215">
        <v>0.023</v>
      </c>
      <c r="R754" s="215">
        <f>Q754*H754</f>
        <v>0.023</v>
      </c>
      <c r="S754" s="215">
        <v>0</v>
      </c>
      <c r="T754" s="216">
        <f>S754*H754</f>
        <v>0</v>
      </c>
      <c r="U754" s="40"/>
      <c r="V754" s="40"/>
      <c r="W754" s="40"/>
      <c r="X754" s="40"/>
      <c r="Y754" s="40"/>
      <c r="Z754" s="40"/>
      <c r="AA754" s="40"/>
      <c r="AB754" s="40"/>
      <c r="AC754" s="40"/>
      <c r="AD754" s="40"/>
      <c r="AE754" s="40"/>
      <c r="AR754" s="217" t="s">
        <v>155</v>
      </c>
      <c r="AT754" s="217" t="s">
        <v>191</v>
      </c>
      <c r="AU754" s="217" t="s">
        <v>130</v>
      </c>
      <c r="AY754" s="19" t="s">
        <v>114</v>
      </c>
      <c r="BE754" s="218">
        <f>IF(N754="základní",J754,0)</f>
        <v>0</v>
      </c>
      <c r="BF754" s="218">
        <f>IF(N754="snížená",J754,0)</f>
        <v>0</v>
      </c>
      <c r="BG754" s="218">
        <f>IF(N754="zákl. přenesená",J754,0)</f>
        <v>0</v>
      </c>
      <c r="BH754" s="218">
        <f>IF(N754="sníž. přenesená",J754,0)</f>
        <v>0</v>
      </c>
      <c r="BI754" s="218">
        <f>IF(N754="nulová",J754,0)</f>
        <v>0</v>
      </c>
      <c r="BJ754" s="19" t="s">
        <v>81</v>
      </c>
      <c r="BK754" s="218">
        <f>ROUND(I754*H754,2)</f>
        <v>0</v>
      </c>
      <c r="BL754" s="19" t="s">
        <v>121</v>
      </c>
      <c r="BM754" s="217" t="s">
        <v>1140</v>
      </c>
    </row>
    <row r="755" s="2" customFormat="1">
      <c r="A755" s="40"/>
      <c r="B755" s="41"/>
      <c r="C755" s="42"/>
      <c r="D755" s="219" t="s">
        <v>123</v>
      </c>
      <c r="E755" s="42"/>
      <c r="F755" s="220" t="s">
        <v>1139</v>
      </c>
      <c r="G755" s="42"/>
      <c r="H755" s="42"/>
      <c r="I755" s="221"/>
      <c r="J755" s="42"/>
      <c r="K755" s="42"/>
      <c r="L755" s="46"/>
      <c r="M755" s="222"/>
      <c r="N755" s="223"/>
      <c r="O755" s="86"/>
      <c r="P755" s="86"/>
      <c r="Q755" s="86"/>
      <c r="R755" s="86"/>
      <c r="S755" s="86"/>
      <c r="T755" s="87"/>
      <c r="U755" s="40"/>
      <c r="V755" s="40"/>
      <c r="W755" s="40"/>
      <c r="X755" s="40"/>
      <c r="Y755" s="40"/>
      <c r="Z755" s="40"/>
      <c r="AA755" s="40"/>
      <c r="AB755" s="40"/>
      <c r="AC755" s="40"/>
      <c r="AD755" s="40"/>
      <c r="AE755" s="40"/>
      <c r="AT755" s="19" t="s">
        <v>123</v>
      </c>
      <c r="AU755" s="19" t="s">
        <v>130</v>
      </c>
    </row>
    <row r="756" s="2" customFormat="1" ht="24.15" customHeight="1">
      <c r="A756" s="40"/>
      <c r="B756" s="41"/>
      <c r="C756" s="206" t="s">
        <v>1141</v>
      </c>
      <c r="D756" s="206" t="s">
        <v>116</v>
      </c>
      <c r="E756" s="207" t="s">
        <v>1142</v>
      </c>
      <c r="F756" s="208" t="s">
        <v>1143</v>
      </c>
      <c r="G756" s="209" t="s">
        <v>119</v>
      </c>
      <c r="H756" s="210">
        <v>198</v>
      </c>
      <c r="I756" s="211"/>
      <c r="J756" s="212">
        <f>ROUND(I756*H756,2)</f>
        <v>0</v>
      </c>
      <c r="K756" s="208" t="s">
        <v>120</v>
      </c>
      <c r="L756" s="46"/>
      <c r="M756" s="213" t="s">
        <v>19</v>
      </c>
      <c r="N756" s="214" t="s">
        <v>44</v>
      </c>
      <c r="O756" s="86"/>
      <c r="P756" s="215">
        <f>O756*H756</f>
        <v>0</v>
      </c>
      <c r="Q756" s="215">
        <v>0.60028000000000004</v>
      </c>
      <c r="R756" s="215">
        <f>Q756*H756</f>
        <v>118.85544</v>
      </c>
      <c r="S756" s="215">
        <v>0</v>
      </c>
      <c r="T756" s="216">
        <f>S756*H756</f>
        <v>0</v>
      </c>
      <c r="U756" s="40"/>
      <c r="V756" s="40"/>
      <c r="W756" s="40"/>
      <c r="X756" s="40"/>
      <c r="Y756" s="40"/>
      <c r="Z756" s="40"/>
      <c r="AA756" s="40"/>
      <c r="AB756" s="40"/>
      <c r="AC756" s="40"/>
      <c r="AD756" s="40"/>
      <c r="AE756" s="40"/>
      <c r="AR756" s="217" t="s">
        <v>121</v>
      </c>
      <c r="AT756" s="217" t="s">
        <v>116</v>
      </c>
      <c r="AU756" s="217" t="s">
        <v>130</v>
      </c>
      <c r="AY756" s="19" t="s">
        <v>114</v>
      </c>
      <c r="BE756" s="218">
        <f>IF(N756="základní",J756,0)</f>
        <v>0</v>
      </c>
      <c r="BF756" s="218">
        <f>IF(N756="snížená",J756,0)</f>
        <v>0</v>
      </c>
      <c r="BG756" s="218">
        <f>IF(N756="zákl. přenesená",J756,0)</f>
        <v>0</v>
      </c>
      <c r="BH756" s="218">
        <f>IF(N756="sníž. přenesená",J756,0)</f>
        <v>0</v>
      </c>
      <c r="BI756" s="218">
        <f>IF(N756="nulová",J756,0)</f>
        <v>0</v>
      </c>
      <c r="BJ756" s="19" t="s">
        <v>81</v>
      </c>
      <c r="BK756" s="218">
        <f>ROUND(I756*H756,2)</f>
        <v>0</v>
      </c>
      <c r="BL756" s="19" t="s">
        <v>121</v>
      </c>
      <c r="BM756" s="217" t="s">
        <v>1144</v>
      </c>
    </row>
    <row r="757" s="2" customFormat="1">
      <c r="A757" s="40"/>
      <c r="B757" s="41"/>
      <c r="C757" s="42"/>
      <c r="D757" s="219" t="s">
        <v>123</v>
      </c>
      <c r="E757" s="42"/>
      <c r="F757" s="220" t="s">
        <v>1143</v>
      </c>
      <c r="G757" s="42"/>
      <c r="H757" s="42"/>
      <c r="I757" s="221"/>
      <c r="J757" s="42"/>
      <c r="K757" s="42"/>
      <c r="L757" s="46"/>
      <c r="M757" s="222"/>
      <c r="N757" s="223"/>
      <c r="O757" s="86"/>
      <c r="P757" s="86"/>
      <c r="Q757" s="86"/>
      <c r="R757" s="86"/>
      <c r="S757" s="86"/>
      <c r="T757" s="87"/>
      <c r="U757" s="40"/>
      <c r="V757" s="40"/>
      <c r="W757" s="40"/>
      <c r="X757" s="40"/>
      <c r="Y757" s="40"/>
      <c r="Z757" s="40"/>
      <c r="AA757" s="40"/>
      <c r="AB757" s="40"/>
      <c r="AC757" s="40"/>
      <c r="AD757" s="40"/>
      <c r="AE757" s="40"/>
      <c r="AT757" s="19" t="s">
        <v>123</v>
      </c>
      <c r="AU757" s="19" t="s">
        <v>130</v>
      </c>
    </row>
    <row r="758" s="2" customFormat="1">
      <c r="A758" s="40"/>
      <c r="B758" s="41"/>
      <c r="C758" s="42"/>
      <c r="D758" s="224" t="s">
        <v>124</v>
      </c>
      <c r="E758" s="42"/>
      <c r="F758" s="225" t="s">
        <v>1145</v>
      </c>
      <c r="G758" s="42"/>
      <c r="H758" s="42"/>
      <c r="I758" s="221"/>
      <c r="J758" s="42"/>
      <c r="K758" s="42"/>
      <c r="L758" s="46"/>
      <c r="M758" s="222"/>
      <c r="N758" s="223"/>
      <c r="O758" s="86"/>
      <c r="P758" s="86"/>
      <c r="Q758" s="86"/>
      <c r="R758" s="86"/>
      <c r="S758" s="86"/>
      <c r="T758" s="87"/>
      <c r="U758" s="40"/>
      <c r="V758" s="40"/>
      <c r="W758" s="40"/>
      <c r="X758" s="40"/>
      <c r="Y758" s="40"/>
      <c r="Z758" s="40"/>
      <c r="AA758" s="40"/>
      <c r="AB758" s="40"/>
      <c r="AC758" s="40"/>
      <c r="AD758" s="40"/>
      <c r="AE758" s="40"/>
      <c r="AT758" s="19" t="s">
        <v>124</v>
      </c>
      <c r="AU758" s="19" t="s">
        <v>130</v>
      </c>
    </row>
    <row r="759" s="2" customFormat="1" ht="24.15" customHeight="1">
      <c r="A759" s="40"/>
      <c r="B759" s="41"/>
      <c r="C759" s="206" t="s">
        <v>1146</v>
      </c>
      <c r="D759" s="206" t="s">
        <v>116</v>
      </c>
      <c r="E759" s="207" t="s">
        <v>693</v>
      </c>
      <c r="F759" s="208" t="s">
        <v>694</v>
      </c>
      <c r="G759" s="209" t="s">
        <v>237</v>
      </c>
      <c r="H759" s="210">
        <v>59.399999999999999</v>
      </c>
      <c r="I759" s="211"/>
      <c r="J759" s="212">
        <f>ROUND(I759*H759,2)</f>
        <v>0</v>
      </c>
      <c r="K759" s="208" t="s">
        <v>120</v>
      </c>
      <c r="L759" s="46"/>
      <c r="M759" s="213" t="s">
        <v>19</v>
      </c>
      <c r="N759" s="214" t="s">
        <v>44</v>
      </c>
      <c r="O759" s="86"/>
      <c r="P759" s="215">
        <f>O759*H759</f>
        <v>0</v>
      </c>
      <c r="Q759" s="215">
        <v>0</v>
      </c>
      <c r="R759" s="215">
        <f>Q759*H759</f>
        <v>0</v>
      </c>
      <c r="S759" s="215">
        <v>0</v>
      </c>
      <c r="T759" s="216">
        <f>S759*H759</f>
        <v>0</v>
      </c>
      <c r="U759" s="40"/>
      <c r="V759" s="40"/>
      <c r="W759" s="40"/>
      <c r="X759" s="40"/>
      <c r="Y759" s="40"/>
      <c r="Z759" s="40"/>
      <c r="AA759" s="40"/>
      <c r="AB759" s="40"/>
      <c r="AC759" s="40"/>
      <c r="AD759" s="40"/>
      <c r="AE759" s="40"/>
      <c r="AR759" s="217" t="s">
        <v>121</v>
      </c>
      <c r="AT759" s="217" t="s">
        <v>116</v>
      </c>
      <c r="AU759" s="217" t="s">
        <v>130</v>
      </c>
      <c r="AY759" s="19" t="s">
        <v>114</v>
      </c>
      <c r="BE759" s="218">
        <f>IF(N759="základní",J759,0)</f>
        <v>0</v>
      </c>
      <c r="BF759" s="218">
        <f>IF(N759="snížená",J759,0)</f>
        <v>0</v>
      </c>
      <c r="BG759" s="218">
        <f>IF(N759="zákl. přenesená",J759,0)</f>
        <v>0</v>
      </c>
      <c r="BH759" s="218">
        <f>IF(N759="sníž. přenesená",J759,0)</f>
        <v>0</v>
      </c>
      <c r="BI759" s="218">
        <f>IF(N759="nulová",J759,0)</f>
        <v>0</v>
      </c>
      <c r="BJ759" s="19" t="s">
        <v>81</v>
      </c>
      <c r="BK759" s="218">
        <f>ROUND(I759*H759,2)</f>
        <v>0</v>
      </c>
      <c r="BL759" s="19" t="s">
        <v>121</v>
      </c>
      <c r="BM759" s="217" t="s">
        <v>1147</v>
      </c>
    </row>
    <row r="760" s="2" customFormat="1">
      <c r="A760" s="40"/>
      <c r="B760" s="41"/>
      <c r="C760" s="42"/>
      <c r="D760" s="219" t="s">
        <v>123</v>
      </c>
      <c r="E760" s="42"/>
      <c r="F760" s="220" t="s">
        <v>694</v>
      </c>
      <c r="G760" s="42"/>
      <c r="H760" s="42"/>
      <c r="I760" s="221"/>
      <c r="J760" s="42"/>
      <c r="K760" s="42"/>
      <c r="L760" s="46"/>
      <c r="M760" s="222"/>
      <c r="N760" s="223"/>
      <c r="O760" s="86"/>
      <c r="P760" s="86"/>
      <c r="Q760" s="86"/>
      <c r="R760" s="86"/>
      <c r="S760" s="86"/>
      <c r="T760" s="87"/>
      <c r="U760" s="40"/>
      <c r="V760" s="40"/>
      <c r="W760" s="40"/>
      <c r="X760" s="40"/>
      <c r="Y760" s="40"/>
      <c r="Z760" s="40"/>
      <c r="AA760" s="40"/>
      <c r="AB760" s="40"/>
      <c r="AC760" s="40"/>
      <c r="AD760" s="40"/>
      <c r="AE760" s="40"/>
      <c r="AT760" s="19" t="s">
        <v>123</v>
      </c>
      <c r="AU760" s="19" t="s">
        <v>130</v>
      </c>
    </row>
    <row r="761" s="2" customFormat="1">
      <c r="A761" s="40"/>
      <c r="B761" s="41"/>
      <c r="C761" s="42"/>
      <c r="D761" s="224" t="s">
        <v>124</v>
      </c>
      <c r="E761" s="42"/>
      <c r="F761" s="225" t="s">
        <v>696</v>
      </c>
      <c r="G761" s="42"/>
      <c r="H761" s="42"/>
      <c r="I761" s="221"/>
      <c r="J761" s="42"/>
      <c r="K761" s="42"/>
      <c r="L761" s="46"/>
      <c r="M761" s="222"/>
      <c r="N761" s="223"/>
      <c r="O761" s="86"/>
      <c r="P761" s="86"/>
      <c r="Q761" s="86"/>
      <c r="R761" s="86"/>
      <c r="S761" s="86"/>
      <c r="T761" s="87"/>
      <c r="U761" s="40"/>
      <c r="V761" s="40"/>
      <c r="W761" s="40"/>
      <c r="X761" s="40"/>
      <c r="Y761" s="40"/>
      <c r="Z761" s="40"/>
      <c r="AA761" s="40"/>
      <c r="AB761" s="40"/>
      <c r="AC761" s="40"/>
      <c r="AD761" s="40"/>
      <c r="AE761" s="40"/>
      <c r="AT761" s="19" t="s">
        <v>124</v>
      </c>
      <c r="AU761" s="19" t="s">
        <v>130</v>
      </c>
    </row>
    <row r="762" s="15" customFormat="1">
      <c r="A762" s="15"/>
      <c r="B762" s="259"/>
      <c r="C762" s="260"/>
      <c r="D762" s="219" t="s">
        <v>160</v>
      </c>
      <c r="E762" s="261" t="s">
        <v>19</v>
      </c>
      <c r="F762" s="262" t="s">
        <v>1148</v>
      </c>
      <c r="G762" s="260"/>
      <c r="H762" s="261" t="s">
        <v>19</v>
      </c>
      <c r="I762" s="263"/>
      <c r="J762" s="260"/>
      <c r="K762" s="260"/>
      <c r="L762" s="264"/>
      <c r="M762" s="265"/>
      <c r="N762" s="266"/>
      <c r="O762" s="266"/>
      <c r="P762" s="266"/>
      <c r="Q762" s="266"/>
      <c r="R762" s="266"/>
      <c r="S762" s="266"/>
      <c r="T762" s="267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T762" s="268" t="s">
        <v>160</v>
      </c>
      <c r="AU762" s="268" t="s">
        <v>130</v>
      </c>
      <c r="AV762" s="15" t="s">
        <v>81</v>
      </c>
      <c r="AW762" s="15" t="s">
        <v>32</v>
      </c>
      <c r="AX762" s="15" t="s">
        <v>73</v>
      </c>
      <c r="AY762" s="268" t="s">
        <v>114</v>
      </c>
    </row>
    <row r="763" s="13" customFormat="1">
      <c r="A763" s="13"/>
      <c r="B763" s="226"/>
      <c r="C763" s="227"/>
      <c r="D763" s="219" t="s">
        <v>160</v>
      </c>
      <c r="E763" s="228" t="s">
        <v>19</v>
      </c>
      <c r="F763" s="229" t="s">
        <v>1149</v>
      </c>
      <c r="G763" s="227"/>
      <c r="H763" s="230">
        <v>59.399999999999999</v>
      </c>
      <c r="I763" s="231"/>
      <c r="J763" s="227"/>
      <c r="K763" s="227"/>
      <c r="L763" s="232"/>
      <c r="M763" s="233"/>
      <c r="N763" s="234"/>
      <c r="O763" s="234"/>
      <c r="P763" s="234"/>
      <c r="Q763" s="234"/>
      <c r="R763" s="234"/>
      <c r="S763" s="234"/>
      <c r="T763" s="235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T763" s="236" t="s">
        <v>160</v>
      </c>
      <c r="AU763" s="236" t="s">
        <v>130</v>
      </c>
      <c r="AV763" s="13" t="s">
        <v>83</v>
      </c>
      <c r="AW763" s="13" t="s">
        <v>32</v>
      </c>
      <c r="AX763" s="13" t="s">
        <v>73</v>
      </c>
      <c r="AY763" s="236" t="s">
        <v>114</v>
      </c>
    </row>
    <row r="764" s="14" customFormat="1">
      <c r="A764" s="14"/>
      <c r="B764" s="237"/>
      <c r="C764" s="238"/>
      <c r="D764" s="219" t="s">
        <v>160</v>
      </c>
      <c r="E764" s="239" t="s">
        <v>19</v>
      </c>
      <c r="F764" s="240" t="s">
        <v>162</v>
      </c>
      <c r="G764" s="238"/>
      <c r="H764" s="241">
        <v>59.399999999999999</v>
      </c>
      <c r="I764" s="242"/>
      <c r="J764" s="238"/>
      <c r="K764" s="238"/>
      <c r="L764" s="243"/>
      <c r="M764" s="244"/>
      <c r="N764" s="245"/>
      <c r="O764" s="245"/>
      <c r="P764" s="245"/>
      <c r="Q764" s="245"/>
      <c r="R764" s="245"/>
      <c r="S764" s="245"/>
      <c r="T764" s="246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T764" s="247" t="s">
        <v>160</v>
      </c>
      <c r="AU764" s="247" t="s">
        <v>130</v>
      </c>
      <c r="AV764" s="14" t="s">
        <v>121</v>
      </c>
      <c r="AW764" s="14" t="s">
        <v>32</v>
      </c>
      <c r="AX764" s="14" t="s">
        <v>81</v>
      </c>
      <c r="AY764" s="247" t="s">
        <v>114</v>
      </c>
    </row>
    <row r="765" s="2" customFormat="1" ht="62.7" customHeight="1">
      <c r="A765" s="40"/>
      <c r="B765" s="41"/>
      <c r="C765" s="206" t="s">
        <v>1150</v>
      </c>
      <c r="D765" s="206" t="s">
        <v>116</v>
      </c>
      <c r="E765" s="207" t="s">
        <v>681</v>
      </c>
      <c r="F765" s="208" t="s">
        <v>682</v>
      </c>
      <c r="G765" s="209" t="s">
        <v>237</v>
      </c>
      <c r="H765" s="210">
        <v>118.8</v>
      </c>
      <c r="I765" s="211"/>
      <c r="J765" s="212">
        <f>ROUND(I765*H765,2)</f>
        <v>0</v>
      </c>
      <c r="K765" s="208" t="s">
        <v>120</v>
      </c>
      <c r="L765" s="46"/>
      <c r="M765" s="213" t="s">
        <v>19</v>
      </c>
      <c r="N765" s="214" t="s">
        <v>44</v>
      </c>
      <c r="O765" s="86"/>
      <c r="P765" s="215">
        <f>O765*H765</f>
        <v>0</v>
      </c>
      <c r="Q765" s="215">
        <v>0</v>
      </c>
      <c r="R765" s="215">
        <f>Q765*H765</f>
        <v>0</v>
      </c>
      <c r="S765" s="215">
        <v>0</v>
      </c>
      <c r="T765" s="216">
        <f>S765*H765</f>
        <v>0</v>
      </c>
      <c r="U765" s="40"/>
      <c r="V765" s="40"/>
      <c r="W765" s="40"/>
      <c r="X765" s="40"/>
      <c r="Y765" s="40"/>
      <c r="Z765" s="40"/>
      <c r="AA765" s="40"/>
      <c r="AB765" s="40"/>
      <c r="AC765" s="40"/>
      <c r="AD765" s="40"/>
      <c r="AE765" s="40"/>
      <c r="AR765" s="217" t="s">
        <v>121</v>
      </c>
      <c r="AT765" s="217" t="s">
        <v>116</v>
      </c>
      <c r="AU765" s="217" t="s">
        <v>130</v>
      </c>
      <c r="AY765" s="19" t="s">
        <v>114</v>
      </c>
      <c r="BE765" s="218">
        <f>IF(N765="základní",J765,0)</f>
        <v>0</v>
      </c>
      <c r="BF765" s="218">
        <f>IF(N765="snížená",J765,0)</f>
        <v>0</v>
      </c>
      <c r="BG765" s="218">
        <f>IF(N765="zákl. přenesená",J765,0)</f>
        <v>0</v>
      </c>
      <c r="BH765" s="218">
        <f>IF(N765="sníž. přenesená",J765,0)</f>
        <v>0</v>
      </c>
      <c r="BI765" s="218">
        <f>IF(N765="nulová",J765,0)</f>
        <v>0</v>
      </c>
      <c r="BJ765" s="19" t="s">
        <v>81</v>
      </c>
      <c r="BK765" s="218">
        <f>ROUND(I765*H765,2)</f>
        <v>0</v>
      </c>
      <c r="BL765" s="19" t="s">
        <v>121</v>
      </c>
      <c r="BM765" s="217" t="s">
        <v>1151</v>
      </c>
    </row>
    <row r="766" s="2" customFormat="1">
      <c r="A766" s="40"/>
      <c r="B766" s="41"/>
      <c r="C766" s="42"/>
      <c r="D766" s="219" t="s">
        <v>123</v>
      </c>
      <c r="E766" s="42"/>
      <c r="F766" s="220" t="s">
        <v>682</v>
      </c>
      <c r="G766" s="42"/>
      <c r="H766" s="42"/>
      <c r="I766" s="221"/>
      <c r="J766" s="42"/>
      <c r="K766" s="42"/>
      <c r="L766" s="46"/>
      <c r="M766" s="222"/>
      <c r="N766" s="223"/>
      <c r="O766" s="86"/>
      <c r="P766" s="86"/>
      <c r="Q766" s="86"/>
      <c r="R766" s="86"/>
      <c r="S766" s="86"/>
      <c r="T766" s="87"/>
      <c r="U766" s="40"/>
      <c r="V766" s="40"/>
      <c r="W766" s="40"/>
      <c r="X766" s="40"/>
      <c r="Y766" s="40"/>
      <c r="Z766" s="40"/>
      <c r="AA766" s="40"/>
      <c r="AB766" s="40"/>
      <c r="AC766" s="40"/>
      <c r="AD766" s="40"/>
      <c r="AE766" s="40"/>
      <c r="AT766" s="19" t="s">
        <v>123</v>
      </c>
      <c r="AU766" s="19" t="s">
        <v>130</v>
      </c>
    </row>
    <row r="767" s="2" customFormat="1">
      <c r="A767" s="40"/>
      <c r="B767" s="41"/>
      <c r="C767" s="42"/>
      <c r="D767" s="224" t="s">
        <v>124</v>
      </c>
      <c r="E767" s="42"/>
      <c r="F767" s="225" t="s">
        <v>684</v>
      </c>
      <c r="G767" s="42"/>
      <c r="H767" s="42"/>
      <c r="I767" s="221"/>
      <c r="J767" s="42"/>
      <c r="K767" s="42"/>
      <c r="L767" s="46"/>
      <c r="M767" s="222"/>
      <c r="N767" s="223"/>
      <c r="O767" s="86"/>
      <c r="P767" s="86"/>
      <c r="Q767" s="86"/>
      <c r="R767" s="86"/>
      <c r="S767" s="86"/>
      <c r="T767" s="87"/>
      <c r="U767" s="40"/>
      <c r="V767" s="40"/>
      <c r="W767" s="40"/>
      <c r="X767" s="40"/>
      <c r="Y767" s="40"/>
      <c r="Z767" s="40"/>
      <c r="AA767" s="40"/>
      <c r="AB767" s="40"/>
      <c r="AC767" s="40"/>
      <c r="AD767" s="40"/>
      <c r="AE767" s="40"/>
      <c r="AT767" s="19" t="s">
        <v>124</v>
      </c>
      <c r="AU767" s="19" t="s">
        <v>130</v>
      </c>
    </row>
    <row r="768" s="15" customFormat="1">
      <c r="A768" s="15"/>
      <c r="B768" s="259"/>
      <c r="C768" s="260"/>
      <c r="D768" s="219" t="s">
        <v>160</v>
      </c>
      <c r="E768" s="261" t="s">
        <v>19</v>
      </c>
      <c r="F768" s="262" t="s">
        <v>736</v>
      </c>
      <c r="G768" s="260"/>
      <c r="H768" s="261" t="s">
        <v>19</v>
      </c>
      <c r="I768" s="263"/>
      <c r="J768" s="260"/>
      <c r="K768" s="260"/>
      <c r="L768" s="264"/>
      <c r="M768" s="265"/>
      <c r="N768" s="266"/>
      <c r="O768" s="266"/>
      <c r="P768" s="266"/>
      <c r="Q768" s="266"/>
      <c r="R768" s="266"/>
      <c r="S768" s="266"/>
      <c r="T768" s="267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T768" s="268" t="s">
        <v>160</v>
      </c>
      <c r="AU768" s="268" t="s">
        <v>130</v>
      </c>
      <c r="AV768" s="15" t="s">
        <v>81</v>
      </c>
      <c r="AW768" s="15" t="s">
        <v>32</v>
      </c>
      <c r="AX768" s="15" t="s">
        <v>73</v>
      </c>
      <c r="AY768" s="268" t="s">
        <v>114</v>
      </c>
    </row>
    <row r="769" s="13" customFormat="1">
      <c r="A769" s="13"/>
      <c r="B769" s="226"/>
      <c r="C769" s="227"/>
      <c r="D769" s="219" t="s">
        <v>160</v>
      </c>
      <c r="E769" s="228" t="s">
        <v>19</v>
      </c>
      <c r="F769" s="229" t="s">
        <v>1152</v>
      </c>
      <c r="G769" s="227"/>
      <c r="H769" s="230">
        <v>59.399999999999999</v>
      </c>
      <c r="I769" s="231"/>
      <c r="J769" s="227"/>
      <c r="K769" s="227"/>
      <c r="L769" s="232"/>
      <c r="M769" s="233"/>
      <c r="N769" s="234"/>
      <c r="O769" s="234"/>
      <c r="P769" s="234"/>
      <c r="Q769" s="234"/>
      <c r="R769" s="234"/>
      <c r="S769" s="234"/>
      <c r="T769" s="235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T769" s="236" t="s">
        <v>160</v>
      </c>
      <c r="AU769" s="236" t="s">
        <v>130</v>
      </c>
      <c r="AV769" s="13" t="s">
        <v>83</v>
      </c>
      <c r="AW769" s="13" t="s">
        <v>32</v>
      </c>
      <c r="AX769" s="13" t="s">
        <v>73</v>
      </c>
      <c r="AY769" s="236" t="s">
        <v>114</v>
      </c>
    </row>
    <row r="770" s="15" customFormat="1">
      <c r="A770" s="15"/>
      <c r="B770" s="259"/>
      <c r="C770" s="260"/>
      <c r="D770" s="219" t="s">
        <v>160</v>
      </c>
      <c r="E770" s="261" t="s">
        <v>19</v>
      </c>
      <c r="F770" s="262" t="s">
        <v>1153</v>
      </c>
      <c r="G770" s="260"/>
      <c r="H770" s="261" t="s">
        <v>19</v>
      </c>
      <c r="I770" s="263"/>
      <c r="J770" s="260"/>
      <c r="K770" s="260"/>
      <c r="L770" s="264"/>
      <c r="M770" s="265"/>
      <c r="N770" s="266"/>
      <c r="O770" s="266"/>
      <c r="P770" s="266"/>
      <c r="Q770" s="266"/>
      <c r="R770" s="266"/>
      <c r="S770" s="266"/>
      <c r="T770" s="267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T770" s="268" t="s">
        <v>160</v>
      </c>
      <c r="AU770" s="268" t="s">
        <v>130</v>
      </c>
      <c r="AV770" s="15" t="s">
        <v>81</v>
      </c>
      <c r="AW770" s="15" t="s">
        <v>32</v>
      </c>
      <c r="AX770" s="15" t="s">
        <v>73</v>
      </c>
      <c r="AY770" s="268" t="s">
        <v>114</v>
      </c>
    </row>
    <row r="771" s="13" customFormat="1">
      <c r="A771" s="13"/>
      <c r="B771" s="226"/>
      <c r="C771" s="227"/>
      <c r="D771" s="219" t="s">
        <v>160</v>
      </c>
      <c r="E771" s="228" t="s">
        <v>19</v>
      </c>
      <c r="F771" s="229" t="s">
        <v>1149</v>
      </c>
      <c r="G771" s="227"/>
      <c r="H771" s="230">
        <v>59.399999999999999</v>
      </c>
      <c r="I771" s="231"/>
      <c r="J771" s="227"/>
      <c r="K771" s="227"/>
      <c r="L771" s="232"/>
      <c r="M771" s="233"/>
      <c r="N771" s="234"/>
      <c r="O771" s="234"/>
      <c r="P771" s="234"/>
      <c r="Q771" s="234"/>
      <c r="R771" s="234"/>
      <c r="S771" s="234"/>
      <c r="T771" s="235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T771" s="236" t="s">
        <v>160</v>
      </c>
      <c r="AU771" s="236" t="s">
        <v>130</v>
      </c>
      <c r="AV771" s="13" t="s">
        <v>83</v>
      </c>
      <c r="AW771" s="13" t="s">
        <v>32</v>
      </c>
      <c r="AX771" s="13" t="s">
        <v>73</v>
      </c>
      <c r="AY771" s="236" t="s">
        <v>114</v>
      </c>
    </row>
    <row r="772" s="14" customFormat="1">
      <c r="A772" s="14"/>
      <c r="B772" s="237"/>
      <c r="C772" s="238"/>
      <c r="D772" s="219" t="s">
        <v>160</v>
      </c>
      <c r="E772" s="239" t="s">
        <v>19</v>
      </c>
      <c r="F772" s="240" t="s">
        <v>162</v>
      </c>
      <c r="G772" s="238"/>
      <c r="H772" s="241">
        <v>118.8</v>
      </c>
      <c r="I772" s="242"/>
      <c r="J772" s="238"/>
      <c r="K772" s="238"/>
      <c r="L772" s="243"/>
      <c r="M772" s="244"/>
      <c r="N772" s="245"/>
      <c r="O772" s="245"/>
      <c r="P772" s="245"/>
      <c r="Q772" s="245"/>
      <c r="R772" s="245"/>
      <c r="S772" s="245"/>
      <c r="T772" s="246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T772" s="247" t="s">
        <v>160</v>
      </c>
      <c r="AU772" s="247" t="s">
        <v>130</v>
      </c>
      <c r="AV772" s="14" t="s">
        <v>121</v>
      </c>
      <c r="AW772" s="14" t="s">
        <v>32</v>
      </c>
      <c r="AX772" s="14" t="s">
        <v>81</v>
      </c>
      <c r="AY772" s="247" t="s">
        <v>114</v>
      </c>
    </row>
    <row r="773" s="2" customFormat="1" ht="66.75" customHeight="1">
      <c r="A773" s="40"/>
      <c r="B773" s="41"/>
      <c r="C773" s="206" t="s">
        <v>1154</v>
      </c>
      <c r="D773" s="206" t="s">
        <v>116</v>
      </c>
      <c r="E773" s="207" t="s">
        <v>685</v>
      </c>
      <c r="F773" s="208" t="s">
        <v>686</v>
      </c>
      <c r="G773" s="209" t="s">
        <v>237</v>
      </c>
      <c r="H773" s="210">
        <v>1188</v>
      </c>
      <c r="I773" s="211"/>
      <c r="J773" s="212">
        <f>ROUND(I773*H773,2)</f>
        <v>0</v>
      </c>
      <c r="K773" s="208" t="s">
        <v>120</v>
      </c>
      <c r="L773" s="46"/>
      <c r="M773" s="213" t="s">
        <v>19</v>
      </c>
      <c r="N773" s="214" t="s">
        <v>44</v>
      </c>
      <c r="O773" s="86"/>
      <c r="P773" s="215">
        <f>O773*H773</f>
        <v>0</v>
      </c>
      <c r="Q773" s="215">
        <v>0</v>
      </c>
      <c r="R773" s="215">
        <f>Q773*H773</f>
        <v>0</v>
      </c>
      <c r="S773" s="215">
        <v>0</v>
      </c>
      <c r="T773" s="216">
        <f>S773*H773</f>
        <v>0</v>
      </c>
      <c r="U773" s="40"/>
      <c r="V773" s="40"/>
      <c r="W773" s="40"/>
      <c r="X773" s="40"/>
      <c r="Y773" s="40"/>
      <c r="Z773" s="40"/>
      <c r="AA773" s="40"/>
      <c r="AB773" s="40"/>
      <c r="AC773" s="40"/>
      <c r="AD773" s="40"/>
      <c r="AE773" s="40"/>
      <c r="AR773" s="217" t="s">
        <v>121</v>
      </c>
      <c r="AT773" s="217" t="s">
        <v>116</v>
      </c>
      <c r="AU773" s="217" t="s">
        <v>130</v>
      </c>
      <c r="AY773" s="19" t="s">
        <v>114</v>
      </c>
      <c r="BE773" s="218">
        <f>IF(N773="základní",J773,0)</f>
        <v>0</v>
      </c>
      <c r="BF773" s="218">
        <f>IF(N773="snížená",J773,0)</f>
        <v>0</v>
      </c>
      <c r="BG773" s="218">
        <f>IF(N773="zákl. přenesená",J773,0)</f>
        <v>0</v>
      </c>
      <c r="BH773" s="218">
        <f>IF(N773="sníž. přenesená",J773,0)</f>
        <v>0</v>
      </c>
      <c r="BI773" s="218">
        <f>IF(N773="nulová",J773,0)</f>
        <v>0</v>
      </c>
      <c r="BJ773" s="19" t="s">
        <v>81</v>
      </c>
      <c r="BK773" s="218">
        <f>ROUND(I773*H773,2)</f>
        <v>0</v>
      </c>
      <c r="BL773" s="19" t="s">
        <v>121</v>
      </c>
      <c r="BM773" s="217" t="s">
        <v>1155</v>
      </c>
    </row>
    <row r="774" s="2" customFormat="1">
      <c r="A774" s="40"/>
      <c r="B774" s="41"/>
      <c r="C774" s="42"/>
      <c r="D774" s="219" t="s">
        <v>123</v>
      </c>
      <c r="E774" s="42"/>
      <c r="F774" s="220" t="s">
        <v>688</v>
      </c>
      <c r="G774" s="42"/>
      <c r="H774" s="42"/>
      <c r="I774" s="221"/>
      <c r="J774" s="42"/>
      <c r="K774" s="42"/>
      <c r="L774" s="46"/>
      <c r="M774" s="222"/>
      <c r="N774" s="223"/>
      <c r="O774" s="86"/>
      <c r="P774" s="86"/>
      <c r="Q774" s="86"/>
      <c r="R774" s="86"/>
      <c r="S774" s="86"/>
      <c r="T774" s="87"/>
      <c r="U774" s="40"/>
      <c r="V774" s="40"/>
      <c r="W774" s="40"/>
      <c r="X774" s="40"/>
      <c r="Y774" s="40"/>
      <c r="Z774" s="40"/>
      <c r="AA774" s="40"/>
      <c r="AB774" s="40"/>
      <c r="AC774" s="40"/>
      <c r="AD774" s="40"/>
      <c r="AE774" s="40"/>
      <c r="AT774" s="19" t="s">
        <v>123</v>
      </c>
      <c r="AU774" s="19" t="s">
        <v>130</v>
      </c>
    </row>
    <row r="775" s="2" customFormat="1">
      <c r="A775" s="40"/>
      <c r="B775" s="41"/>
      <c r="C775" s="42"/>
      <c r="D775" s="224" t="s">
        <v>124</v>
      </c>
      <c r="E775" s="42"/>
      <c r="F775" s="225" t="s">
        <v>689</v>
      </c>
      <c r="G775" s="42"/>
      <c r="H775" s="42"/>
      <c r="I775" s="221"/>
      <c r="J775" s="42"/>
      <c r="K775" s="42"/>
      <c r="L775" s="46"/>
      <c r="M775" s="222"/>
      <c r="N775" s="223"/>
      <c r="O775" s="86"/>
      <c r="P775" s="86"/>
      <c r="Q775" s="86"/>
      <c r="R775" s="86"/>
      <c r="S775" s="86"/>
      <c r="T775" s="87"/>
      <c r="U775" s="40"/>
      <c r="V775" s="40"/>
      <c r="W775" s="40"/>
      <c r="X775" s="40"/>
      <c r="Y775" s="40"/>
      <c r="Z775" s="40"/>
      <c r="AA775" s="40"/>
      <c r="AB775" s="40"/>
      <c r="AC775" s="40"/>
      <c r="AD775" s="40"/>
      <c r="AE775" s="40"/>
      <c r="AT775" s="19" t="s">
        <v>124</v>
      </c>
      <c r="AU775" s="19" t="s">
        <v>130</v>
      </c>
    </row>
    <row r="776" s="2" customFormat="1" ht="44.25" customHeight="1">
      <c r="A776" s="40"/>
      <c r="B776" s="41"/>
      <c r="C776" s="206" t="s">
        <v>1156</v>
      </c>
      <c r="D776" s="206" t="s">
        <v>116</v>
      </c>
      <c r="E776" s="207" t="s">
        <v>243</v>
      </c>
      <c r="F776" s="208" t="s">
        <v>244</v>
      </c>
      <c r="G776" s="209" t="s">
        <v>194</v>
      </c>
      <c r="H776" s="210">
        <v>95.040000000000006</v>
      </c>
      <c r="I776" s="211"/>
      <c r="J776" s="212">
        <f>ROUND(I776*H776,2)</f>
        <v>0</v>
      </c>
      <c r="K776" s="208" t="s">
        <v>120</v>
      </c>
      <c r="L776" s="46"/>
      <c r="M776" s="213" t="s">
        <v>19</v>
      </c>
      <c r="N776" s="214" t="s">
        <v>44</v>
      </c>
      <c r="O776" s="86"/>
      <c r="P776" s="215">
        <f>O776*H776</f>
        <v>0</v>
      </c>
      <c r="Q776" s="215">
        <v>0</v>
      </c>
      <c r="R776" s="215">
        <f>Q776*H776</f>
        <v>0</v>
      </c>
      <c r="S776" s="215">
        <v>0</v>
      </c>
      <c r="T776" s="216">
        <f>S776*H776</f>
        <v>0</v>
      </c>
      <c r="U776" s="40"/>
      <c r="V776" s="40"/>
      <c r="W776" s="40"/>
      <c r="X776" s="40"/>
      <c r="Y776" s="40"/>
      <c r="Z776" s="40"/>
      <c r="AA776" s="40"/>
      <c r="AB776" s="40"/>
      <c r="AC776" s="40"/>
      <c r="AD776" s="40"/>
      <c r="AE776" s="40"/>
      <c r="AR776" s="217" t="s">
        <v>121</v>
      </c>
      <c r="AT776" s="217" t="s">
        <v>116</v>
      </c>
      <c r="AU776" s="217" t="s">
        <v>130</v>
      </c>
      <c r="AY776" s="19" t="s">
        <v>114</v>
      </c>
      <c r="BE776" s="218">
        <f>IF(N776="základní",J776,0)</f>
        <v>0</v>
      </c>
      <c r="BF776" s="218">
        <f>IF(N776="snížená",J776,0)</f>
        <v>0</v>
      </c>
      <c r="BG776" s="218">
        <f>IF(N776="zákl. přenesená",J776,0)</f>
        <v>0</v>
      </c>
      <c r="BH776" s="218">
        <f>IF(N776="sníž. přenesená",J776,0)</f>
        <v>0</v>
      </c>
      <c r="BI776" s="218">
        <f>IF(N776="nulová",J776,0)</f>
        <v>0</v>
      </c>
      <c r="BJ776" s="19" t="s">
        <v>81</v>
      </c>
      <c r="BK776" s="218">
        <f>ROUND(I776*H776,2)</f>
        <v>0</v>
      </c>
      <c r="BL776" s="19" t="s">
        <v>121</v>
      </c>
      <c r="BM776" s="217" t="s">
        <v>1157</v>
      </c>
    </row>
    <row r="777" s="2" customFormat="1">
      <c r="A777" s="40"/>
      <c r="B777" s="41"/>
      <c r="C777" s="42"/>
      <c r="D777" s="219" t="s">
        <v>123</v>
      </c>
      <c r="E777" s="42"/>
      <c r="F777" s="220" t="s">
        <v>244</v>
      </c>
      <c r="G777" s="42"/>
      <c r="H777" s="42"/>
      <c r="I777" s="221"/>
      <c r="J777" s="42"/>
      <c r="K777" s="42"/>
      <c r="L777" s="46"/>
      <c r="M777" s="222"/>
      <c r="N777" s="223"/>
      <c r="O777" s="86"/>
      <c r="P777" s="86"/>
      <c r="Q777" s="86"/>
      <c r="R777" s="86"/>
      <c r="S777" s="86"/>
      <c r="T777" s="87"/>
      <c r="U777" s="40"/>
      <c r="V777" s="40"/>
      <c r="W777" s="40"/>
      <c r="X777" s="40"/>
      <c r="Y777" s="40"/>
      <c r="Z777" s="40"/>
      <c r="AA777" s="40"/>
      <c r="AB777" s="40"/>
      <c r="AC777" s="40"/>
      <c r="AD777" s="40"/>
      <c r="AE777" s="40"/>
      <c r="AT777" s="19" t="s">
        <v>123</v>
      </c>
      <c r="AU777" s="19" t="s">
        <v>130</v>
      </c>
    </row>
    <row r="778" s="2" customFormat="1">
      <c r="A778" s="40"/>
      <c r="B778" s="41"/>
      <c r="C778" s="42"/>
      <c r="D778" s="224" t="s">
        <v>124</v>
      </c>
      <c r="E778" s="42"/>
      <c r="F778" s="225" t="s">
        <v>246</v>
      </c>
      <c r="G778" s="42"/>
      <c r="H778" s="42"/>
      <c r="I778" s="221"/>
      <c r="J778" s="42"/>
      <c r="K778" s="42"/>
      <c r="L778" s="46"/>
      <c r="M778" s="222"/>
      <c r="N778" s="223"/>
      <c r="O778" s="86"/>
      <c r="P778" s="86"/>
      <c r="Q778" s="86"/>
      <c r="R778" s="86"/>
      <c r="S778" s="86"/>
      <c r="T778" s="87"/>
      <c r="U778" s="40"/>
      <c r="V778" s="40"/>
      <c r="W778" s="40"/>
      <c r="X778" s="40"/>
      <c r="Y778" s="40"/>
      <c r="Z778" s="40"/>
      <c r="AA778" s="40"/>
      <c r="AB778" s="40"/>
      <c r="AC778" s="40"/>
      <c r="AD778" s="40"/>
      <c r="AE778" s="40"/>
      <c r="AT778" s="19" t="s">
        <v>124</v>
      </c>
      <c r="AU778" s="19" t="s">
        <v>130</v>
      </c>
    </row>
    <row r="779" s="15" customFormat="1">
      <c r="A779" s="15"/>
      <c r="B779" s="259"/>
      <c r="C779" s="260"/>
      <c r="D779" s="219" t="s">
        <v>160</v>
      </c>
      <c r="E779" s="261" t="s">
        <v>19</v>
      </c>
      <c r="F779" s="262" t="s">
        <v>1158</v>
      </c>
      <c r="G779" s="260"/>
      <c r="H779" s="261" t="s">
        <v>19</v>
      </c>
      <c r="I779" s="263"/>
      <c r="J779" s="260"/>
      <c r="K779" s="260"/>
      <c r="L779" s="264"/>
      <c r="M779" s="265"/>
      <c r="N779" s="266"/>
      <c r="O779" s="266"/>
      <c r="P779" s="266"/>
      <c r="Q779" s="266"/>
      <c r="R779" s="266"/>
      <c r="S779" s="266"/>
      <c r="T779" s="267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T779" s="268" t="s">
        <v>160</v>
      </c>
      <c r="AU779" s="268" t="s">
        <v>130</v>
      </c>
      <c r="AV779" s="15" t="s">
        <v>81</v>
      </c>
      <c r="AW779" s="15" t="s">
        <v>32</v>
      </c>
      <c r="AX779" s="15" t="s">
        <v>73</v>
      </c>
      <c r="AY779" s="268" t="s">
        <v>114</v>
      </c>
    </row>
    <row r="780" s="13" customFormat="1">
      <c r="A780" s="13"/>
      <c r="B780" s="226"/>
      <c r="C780" s="227"/>
      <c r="D780" s="219" t="s">
        <v>160</v>
      </c>
      <c r="E780" s="228" t="s">
        <v>19</v>
      </c>
      <c r="F780" s="229" t="s">
        <v>1159</v>
      </c>
      <c r="G780" s="227"/>
      <c r="H780" s="230">
        <v>95.040000000000006</v>
      </c>
      <c r="I780" s="231"/>
      <c r="J780" s="227"/>
      <c r="K780" s="227"/>
      <c r="L780" s="232"/>
      <c r="M780" s="233"/>
      <c r="N780" s="234"/>
      <c r="O780" s="234"/>
      <c r="P780" s="234"/>
      <c r="Q780" s="234"/>
      <c r="R780" s="234"/>
      <c r="S780" s="234"/>
      <c r="T780" s="235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T780" s="236" t="s">
        <v>160</v>
      </c>
      <c r="AU780" s="236" t="s">
        <v>130</v>
      </c>
      <c r="AV780" s="13" t="s">
        <v>83</v>
      </c>
      <c r="AW780" s="13" t="s">
        <v>32</v>
      </c>
      <c r="AX780" s="13" t="s">
        <v>73</v>
      </c>
      <c r="AY780" s="236" t="s">
        <v>114</v>
      </c>
    </row>
    <row r="781" s="14" customFormat="1">
      <c r="A781" s="14"/>
      <c r="B781" s="237"/>
      <c r="C781" s="238"/>
      <c r="D781" s="219" t="s">
        <v>160</v>
      </c>
      <c r="E781" s="239" t="s">
        <v>19</v>
      </c>
      <c r="F781" s="240" t="s">
        <v>162</v>
      </c>
      <c r="G781" s="238"/>
      <c r="H781" s="241">
        <v>95.040000000000006</v>
      </c>
      <c r="I781" s="242"/>
      <c r="J781" s="238"/>
      <c r="K781" s="238"/>
      <c r="L781" s="243"/>
      <c r="M781" s="244"/>
      <c r="N781" s="245"/>
      <c r="O781" s="245"/>
      <c r="P781" s="245"/>
      <c r="Q781" s="245"/>
      <c r="R781" s="245"/>
      <c r="S781" s="245"/>
      <c r="T781" s="246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T781" s="247" t="s">
        <v>160</v>
      </c>
      <c r="AU781" s="247" t="s">
        <v>130</v>
      </c>
      <c r="AV781" s="14" t="s">
        <v>121</v>
      </c>
      <c r="AW781" s="14" t="s">
        <v>32</v>
      </c>
      <c r="AX781" s="14" t="s">
        <v>81</v>
      </c>
      <c r="AY781" s="247" t="s">
        <v>114</v>
      </c>
    </row>
    <row r="782" s="12" customFormat="1" ht="20.88" customHeight="1">
      <c r="A782" s="12"/>
      <c r="B782" s="190"/>
      <c r="C782" s="191"/>
      <c r="D782" s="192" t="s">
        <v>72</v>
      </c>
      <c r="E782" s="204" t="s">
        <v>1160</v>
      </c>
      <c r="F782" s="204" t="s">
        <v>1161</v>
      </c>
      <c r="G782" s="191"/>
      <c r="H782" s="191"/>
      <c r="I782" s="194"/>
      <c r="J782" s="205">
        <f>BK782</f>
        <v>0</v>
      </c>
      <c r="K782" s="191"/>
      <c r="L782" s="196"/>
      <c r="M782" s="197"/>
      <c r="N782" s="198"/>
      <c r="O782" s="198"/>
      <c r="P782" s="199">
        <f>SUM(P783:P792)</f>
        <v>0</v>
      </c>
      <c r="Q782" s="198"/>
      <c r="R782" s="199">
        <f>SUM(R783:R792)</f>
        <v>1.6652800000000001</v>
      </c>
      <c r="S782" s="198"/>
      <c r="T782" s="200">
        <f>SUM(T783:T792)</f>
        <v>0</v>
      </c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R782" s="201" t="s">
        <v>81</v>
      </c>
      <c r="AT782" s="202" t="s">
        <v>72</v>
      </c>
      <c r="AU782" s="202" t="s">
        <v>83</v>
      </c>
      <c r="AY782" s="201" t="s">
        <v>114</v>
      </c>
      <c r="BK782" s="203">
        <f>SUM(BK783:BK792)</f>
        <v>0</v>
      </c>
    </row>
    <row r="783" s="2" customFormat="1" ht="21.75" customHeight="1">
      <c r="A783" s="40"/>
      <c r="B783" s="41"/>
      <c r="C783" s="206" t="s">
        <v>1162</v>
      </c>
      <c r="D783" s="206" t="s">
        <v>116</v>
      </c>
      <c r="E783" s="207" t="s">
        <v>1163</v>
      </c>
      <c r="F783" s="208" t="s">
        <v>1164</v>
      </c>
      <c r="G783" s="209" t="s">
        <v>133</v>
      </c>
      <c r="H783" s="210">
        <v>4</v>
      </c>
      <c r="I783" s="211"/>
      <c r="J783" s="212">
        <f>ROUND(I783*H783,2)</f>
        <v>0</v>
      </c>
      <c r="K783" s="208" t="s">
        <v>19</v>
      </c>
      <c r="L783" s="46"/>
      <c r="M783" s="213" t="s">
        <v>19</v>
      </c>
      <c r="N783" s="214" t="s">
        <v>44</v>
      </c>
      <c r="O783" s="86"/>
      <c r="P783" s="215">
        <f>O783*H783</f>
        <v>0</v>
      </c>
      <c r="Q783" s="215">
        <v>0.39332</v>
      </c>
      <c r="R783" s="215">
        <f>Q783*H783</f>
        <v>1.57328</v>
      </c>
      <c r="S783" s="215">
        <v>0</v>
      </c>
      <c r="T783" s="216">
        <f>S783*H783</f>
        <v>0</v>
      </c>
      <c r="U783" s="40"/>
      <c r="V783" s="40"/>
      <c r="W783" s="40"/>
      <c r="X783" s="40"/>
      <c r="Y783" s="40"/>
      <c r="Z783" s="40"/>
      <c r="AA783" s="40"/>
      <c r="AB783" s="40"/>
      <c r="AC783" s="40"/>
      <c r="AD783" s="40"/>
      <c r="AE783" s="40"/>
      <c r="AR783" s="217" t="s">
        <v>121</v>
      </c>
      <c r="AT783" s="217" t="s">
        <v>116</v>
      </c>
      <c r="AU783" s="217" t="s">
        <v>130</v>
      </c>
      <c r="AY783" s="19" t="s">
        <v>114</v>
      </c>
      <c r="BE783" s="218">
        <f>IF(N783="základní",J783,0)</f>
        <v>0</v>
      </c>
      <c r="BF783" s="218">
        <f>IF(N783="snížená",J783,0)</f>
        <v>0</v>
      </c>
      <c r="BG783" s="218">
        <f>IF(N783="zákl. přenesená",J783,0)</f>
        <v>0</v>
      </c>
      <c r="BH783" s="218">
        <f>IF(N783="sníž. přenesená",J783,0)</f>
        <v>0</v>
      </c>
      <c r="BI783" s="218">
        <f>IF(N783="nulová",J783,0)</f>
        <v>0</v>
      </c>
      <c r="BJ783" s="19" t="s">
        <v>81</v>
      </c>
      <c r="BK783" s="218">
        <f>ROUND(I783*H783,2)</f>
        <v>0</v>
      </c>
      <c r="BL783" s="19" t="s">
        <v>121</v>
      </c>
      <c r="BM783" s="217" t="s">
        <v>1165</v>
      </c>
    </row>
    <row r="784" s="2" customFormat="1">
      <c r="A784" s="40"/>
      <c r="B784" s="41"/>
      <c r="C784" s="42"/>
      <c r="D784" s="219" t="s">
        <v>123</v>
      </c>
      <c r="E784" s="42"/>
      <c r="F784" s="220" t="s">
        <v>1164</v>
      </c>
      <c r="G784" s="42"/>
      <c r="H784" s="42"/>
      <c r="I784" s="221"/>
      <c r="J784" s="42"/>
      <c r="K784" s="42"/>
      <c r="L784" s="46"/>
      <c r="M784" s="222"/>
      <c r="N784" s="223"/>
      <c r="O784" s="86"/>
      <c r="P784" s="86"/>
      <c r="Q784" s="86"/>
      <c r="R784" s="86"/>
      <c r="S784" s="86"/>
      <c r="T784" s="87"/>
      <c r="U784" s="40"/>
      <c r="V784" s="40"/>
      <c r="W784" s="40"/>
      <c r="X784" s="40"/>
      <c r="Y784" s="40"/>
      <c r="Z784" s="40"/>
      <c r="AA784" s="40"/>
      <c r="AB784" s="40"/>
      <c r="AC784" s="40"/>
      <c r="AD784" s="40"/>
      <c r="AE784" s="40"/>
      <c r="AT784" s="19" t="s">
        <v>123</v>
      </c>
      <c r="AU784" s="19" t="s">
        <v>130</v>
      </c>
    </row>
    <row r="785" s="2" customFormat="1" ht="16.5" customHeight="1">
      <c r="A785" s="40"/>
      <c r="B785" s="41"/>
      <c r="C785" s="248" t="s">
        <v>1166</v>
      </c>
      <c r="D785" s="248" t="s">
        <v>191</v>
      </c>
      <c r="E785" s="249" t="s">
        <v>1167</v>
      </c>
      <c r="F785" s="250" t="s">
        <v>1168</v>
      </c>
      <c r="G785" s="251" t="s">
        <v>133</v>
      </c>
      <c r="H785" s="252">
        <v>1</v>
      </c>
      <c r="I785" s="253"/>
      <c r="J785" s="254">
        <f>ROUND(I785*H785,2)</f>
        <v>0</v>
      </c>
      <c r="K785" s="250" t="s">
        <v>19</v>
      </c>
      <c r="L785" s="255"/>
      <c r="M785" s="256" t="s">
        <v>19</v>
      </c>
      <c r="N785" s="257" t="s">
        <v>44</v>
      </c>
      <c r="O785" s="86"/>
      <c r="P785" s="215">
        <f>O785*H785</f>
        <v>0</v>
      </c>
      <c r="Q785" s="215">
        <v>0.023</v>
      </c>
      <c r="R785" s="215">
        <f>Q785*H785</f>
        <v>0.023</v>
      </c>
      <c r="S785" s="215">
        <v>0</v>
      </c>
      <c r="T785" s="216">
        <f>S785*H785</f>
        <v>0</v>
      </c>
      <c r="U785" s="40"/>
      <c r="V785" s="40"/>
      <c r="W785" s="40"/>
      <c r="X785" s="40"/>
      <c r="Y785" s="40"/>
      <c r="Z785" s="40"/>
      <c r="AA785" s="40"/>
      <c r="AB785" s="40"/>
      <c r="AC785" s="40"/>
      <c r="AD785" s="40"/>
      <c r="AE785" s="40"/>
      <c r="AR785" s="217" t="s">
        <v>155</v>
      </c>
      <c r="AT785" s="217" t="s">
        <v>191</v>
      </c>
      <c r="AU785" s="217" t="s">
        <v>130</v>
      </c>
      <c r="AY785" s="19" t="s">
        <v>114</v>
      </c>
      <c r="BE785" s="218">
        <f>IF(N785="základní",J785,0)</f>
        <v>0</v>
      </c>
      <c r="BF785" s="218">
        <f>IF(N785="snížená",J785,0)</f>
        <v>0</v>
      </c>
      <c r="BG785" s="218">
        <f>IF(N785="zákl. přenesená",J785,0)</f>
        <v>0</v>
      </c>
      <c r="BH785" s="218">
        <f>IF(N785="sníž. přenesená",J785,0)</f>
        <v>0</v>
      </c>
      <c r="BI785" s="218">
        <f>IF(N785="nulová",J785,0)</f>
        <v>0</v>
      </c>
      <c r="BJ785" s="19" t="s">
        <v>81</v>
      </c>
      <c r="BK785" s="218">
        <f>ROUND(I785*H785,2)</f>
        <v>0</v>
      </c>
      <c r="BL785" s="19" t="s">
        <v>121</v>
      </c>
      <c r="BM785" s="217" t="s">
        <v>1169</v>
      </c>
    </row>
    <row r="786" s="2" customFormat="1">
      <c r="A786" s="40"/>
      <c r="B786" s="41"/>
      <c r="C786" s="42"/>
      <c r="D786" s="219" t="s">
        <v>123</v>
      </c>
      <c r="E786" s="42"/>
      <c r="F786" s="220" t="s">
        <v>1168</v>
      </c>
      <c r="G786" s="42"/>
      <c r="H786" s="42"/>
      <c r="I786" s="221"/>
      <c r="J786" s="42"/>
      <c r="K786" s="42"/>
      <c r="L786" s="46"/>
      <c r="M786" s="222"/>
      <c r="N786" s="223"/>
      <c r="O786" s="86"/>
      <c r="P786" s="86"/>
      <c r="Q786" s="86"/>
      <c r="R786" s="86"/>
      <c r="S786" s="86"/>
      <c r="T786" s="87"/>
      <c r="U786" s="40"/>
      <c r="V786" s="40"/>
      <c r="W786" s="40"/>
      <c r="X786" s="40"/>
      <c r="Y786" s="40"/>
      <c r="Z786" s="40"/>
      <c r="AA786" s="40"/>
      <c r="AB786" s="40"/>
      <c r="AC786" s="40"/>
      <c r="AD786" s="40"/>
      <c r="AE786" s="40"/>
      <c r="AT786" s="19" t="s">
        <v>123</v>
      </c>
      <c r="AU786" s="19" t="s">
        <v>130</v>
      </c>
    </row>
    <row r="787" s="2" customFormat="1" ht="16.5" customHeight="1">
      <c r="A787" s="40"/>
      <c r="B787" s="41"/>
      <c r="C787" s="248" t="s">
        <v>1170</v>
      </c>
      <c r="D787" s="248" t="s">
        <v>191</v>
      </c>
      <c r="E787" s="249" t="s">
        <v>1171</v>
      </c>
      <c r="F787" s="250" t="s">
        <v>1172</v>
      </c>
      <c r="G787" s="251" t="s">
        <v>133</v>
      </c>
      <c r="H787" s="252">
        <v>1</v>
      </c>
      <c r="I787" s="253"/>
      <c r="J787" s="254">
        <f>ROUND(I787*H787,2)</f>
        <v>0</v>
      </c>
      <c r="K787" s="250" t="s">
        <v>19</v>
      </c>
      <c r="L787" s="255"/>
      <c r="M787" s="256" t="s">
        <v>19</v>
      </c>
      <c r="N787" s="257" t="s">
        <v>44</v>
      </c>
      <c r="O787" s="86"/>
      <c r="P787" s="215">
        <f>O787*H787</f>
        <v>0</v>
      </c>
      <c r="Q787" s="215">
        <v>0.023</v>
      </c>
      <c r="R787" s="215">
        <f>Q787*H787</f>
        <v>0.023</v>
      </c>
      <c r="S787" s="215">
        <v>0</v>
      </c>
      <c r="T787" s="216">
        <f>S787*H787</f>
        <v>0</v>
      </c>
      <c r="U787" s="40"/>
      <c r="V787" s="40"/>
      <c r="W787" s="40"/>
      <c r="X787" s="40"/>
      <c r="Y787" s="40"/>
      <c r="Z787" s="40"/>
      <c r="AA787" s="40"/>
      <c r="AB787" s="40"/>
      <c r="AC787" s="40"/>
      <c r="AD787" s="40"/>
      <c r="AE787" s="40"/>
      <c r="AR787" s="217" t="s">
        <v>155</v>
      </c>
      <c r="AT787" s="217" t="s">
        <v>191</v>
      </c>
      <c r="AU787" s="217" t="s">
        <v>130</v>
      </c>
      <c r="AY787" s="19" t="s">
        <v>114</v>
      </c>
      <c r="BE787" s="218">
        <f>IF(N787="základní",J787,0)</f>
        <v>0</v>
      </c>
      <c r="BF787" s="218">
        <f>IF(N787="snížená",J787,0)</f>
        <v>0</v>
      </c>
      <c r="BG787" s="218">
        <f>IF(N787="zákl. přenesená",J787,0)</f>
        <v>0</v>
      </c>
      <c r="BH787" s="218">
        <f>IF(N787="sníž. přenesená",J787,0)</f>
        <v>0</v>
      </c>
      <c r="BI787" s="218">
        <f>IF(N787="nulová",J787,0)</f>
        <v>0</v>
      </c>
      <c r="BJ787" s="19" t="s">
        <v>81</v>
      </c>
      <c r="BK787" s="218">
        <f>ROUND(I787*H787,2)</f>
        <v>0</v>
      </c>
      <c r="BL787" s="19" t="s">
        <v>121</v>
      </c>
      <c r="BM787" s="217" t="s">
        <v>1173</v>
      </c>
    </row>
    <row r="788" s="2" customFormat="1">
      <c r="A788" s="40"/>
      <c r="B788" s="41"/>
      <c r="C788" s="42"/>
      <c r="D788" s="219" t="s">
        <v>123</v>
      </c>
      <c r="E788" s="42"/>
      <c r="F788" s="220" t="s">
        <v>1172</v>
      </c>
      <c r="G788" s="42"/>
      <c r="H788" s="42"/>
      <c r="I788" s="221"/>
      <c r="J788" s="42"/>
      <c r="K788" s="42"/>
      <c r="L788" s="46"/>
      <c r="M788" s="222"/>
      <c r="N788" s="223"/>
      <c r="O788" s="86"/>
      <c r="P788" s="86"/>
      <c r="Q788" s="86"/>
      <c r="R788" s="86"/>
      <c r="S788" s="86"/>
      <c r="T788" s="87"/>
      <c r="U788" s="40"/>
      <c r="V788" s="40"/>
      <c r="W788" s="40"/>
      <c r="X788" s="40"/>
      <c r="Y788" s="40"/>
      <c r="Z788" s="40"/>
      <c r="AA788" s="40"/>
      <c r="AB788" s="40"/>
      <c r="AC788" s="40"/>
      <c r="AD788" s="40"/>
      <c r="AE788" s="40"/>
      <c r="AT788" s="19" t="s">
        <v>123</v>
      </c>
      <c r="AU788" s="19" t="s">
        <v>130</v>
      </c>
    </row>
    <row r="789" s="2" customFormat="1" ht="16.5" customHeight="1">
      <c r="A789" s="40"/>
      <c r="B789" s="41"/>
      <c r="C789" s="248" t="s">
        <v>1174</v>
      </c>
      <c r="D789" s="248" t="s">
        <v>191</v>
      </c>
      <c r="E789" s="249" t="s">
        <v>1175</v>
      </c>
      <c r="F789" s="250" t="s">
        <v>1176</v>
      </c>
      <c r="G789" s="251" t="s">
        <v>133</v>
      </c>
      <c r="H789" s="252">
        <v>1</v>
      </c>
      <c r="I789" s="253"/>
      <c r="J789" s="254">
        <f>ROUND(I789*H789,2)</f>
        <v>0</v>
      </c>
      <c r="K789" s="250" t="s">
        <v>19</v>
      </c>
      <c r="L789" s="255"/>
      <c r="M789" s="256" t="s">
        <v>19</v>
      </c>
      <c r="N789" s="257" t="s">
        <v>44</v>
      </c>
      <c r="O789" s="86"/>
      <c r="P789" s="215">
        <f>O789*H789</f>
        <v>0</v>
      </c>
      <c r="Q789" s="215">
        <v>0.023</v>
      </c>
      <c r="R789" s="215">
        <f>Q789*H789</f>
        <v>0.023</v>
      </c>
      <c r="S789" s="215">
        <v>0</v>
      </c>
      <c r="T789" s="216">
        <f>S789*H789</f>
        <v>0</v>
      </c>
      <c r="U789" s="40"/>
      <c r="V789" s="40"/>
      <c r="W789" s="40"/>
      <c r="X789" s="40"/>
      <c r="Y789" s="40"/>
      <c r="Z789" s="40"/>
      <c r="AA789" s="40"/>
      <c r="AB789" s="40"/>
      <c r="AC789" s="40"/>
      <c r="AD789" s="40"/>
      <c r="AE789" s="40"/>
      <c r="AR789" s="217" t="s">
        <v>155</v>
      </c>
      <c r="AT789" s="217" t="s">
        <v>191</v>
      </c>
      <c r="AU789" s="217" t="s">
        <v>130</v>
      </c>
      <c r="AY789" s="19" t="s">
        <v>114</v>
      </c>
      <c r="BE789" s="218">
        <f>IF(N789="základní",J789,0)</f>
        <v>0</v>
      </c>
      <c r="BF789" s="218">
        <f>IF(N789="snížená",J789,0)</f>
        <v>0</v>
      </c>
      <c r="BG789" s="218">
        <f>IF(N789="zákl. přenesená",J789,0)</f>
        <v>0</v>
      </c>
      <c r="BH789" s="218">
        <f>IF(N789="sníž. přenesená",J789,0)</f>
        <v>0</v>
      </c>
      <c r="BI789" s="218">
        <f>IF(N789="nulová",J789,0)</f>
        <v>0</v>
      </c>
      <c r="BJ789" s="19" t="s">
        <v>81</v>
      </c>
      <c r="BK789" s="218">
        <f>ROUND(I789*H789,2)</f>
        <v>0</v>
      </c>
      <c r="BL789" s="19" t="s">
        <v>121</v>
      </c>
      <c r="BM789" s="217" t="s">
        <v>1177</v>
      </c>
    </row>
    <row r="790" s="2" customFormat="1">
      <c r="A790" s="40"/>
      <c r="B790" s="41"/>
      <c r="C790" s="42"/>
      <c r="D790" s="219" t="s">
        <v>123</v>
      </c>
      <c r="E790" s="42"/>
      <c r="F790" s="220" t="s">
        <v>1176</v>
      </c>
      <c r="G790" s="42"/>
      <c r="H790" s="42"/>
      <c r="I790" s="221"/>
      <c r="J790" s="42"/>
      <c r="K790" s="42"/>
      <c r="L790" s="46"/>
      <c r="M790" s="222"/>
      <c r="N790" s="223"/>
      <c r="O790" s="86"/>
      <c r="P790" s="86"/>
      <c r="Q790" s="86"/>
      <c r="R790" s="86"/>
      <c r="S790" s="86"/>
      <c r="T790" s="87"/>
      <c r="U790" s="40"/>
      <c r="V790" s="40"/>
      <c r="W790" s="40"/>
      <c r="X790" s="40"/>
      <c r="Y790" s="40"/>
      <c r="Z790" s="40"/>
      <c r="AA790" s="40"/>
      <c r="AB790" s="40"/>
      <c r="AC790" s="40"/>
      <c r="AD790" s="40"/>
      <c r="AE790" s="40"/>
      <c r="AT790" s="19" t="s">
        <v>123</v>
      </c>
      <c r="AU790" s="19" t="s">
        <v>130</v>
      </c>
    </row>
    <row r="791" s="2" customFormat="1" ht="16.5" customHeight="1">
      <c r="A791" s="40"/>
      <c r="B791" s="41"/>
      <c r="C791" s="248" t="s">
        <v>1178</v>
      </c>
      <c r="D791" s="248" t="s">
        <v>191</v>
      </c>
      <c r="E791" s="249" t="s">
        <v>1179</v>
      </c>
      <c r="F791" s="250" t="s">
        <v>1180</v>
      </c>
      <c r="G791" s="251" t="s">
        <v>133</v>
      </c>
      <c r="H791" s="252">
        <v>1</v>
      </c>
      <c r="I791" s="253"/>
      <c r="J791" s="254">
        <f>ROUND(I791*H791,2)</f>
        <v>0</v>
      </c>
      <c r="K791" s="250" t="s">
        <v>19</v>
      </c>
      <c r="L791" s="255"/>
      <c r="M791" s="256" t="s">
        <v>19</v>
      </c>
      <c r="N791" s="257" t="s">
        <v>44</v>
      </c>
      <c r="O791" s="86"/>
      <c r="P791" s="215">
        <f>O791*H791</f>
        <v>0</v>
      </c>
      <c r="Q791" s="215">
        <v>0.023</v>
      </c>
      <c r="R791" s="215">
        <f>Q791*H791</f>
        <v>0.023</v>
      </c>
      <c r="S791" s="215">
        <v>0</v>
      </c>
      <c r="T791" s="216">
        <f>S791*H791</f>
        <v>0</v>
      </c>
      <c r="U791" s="40"/>
      <c r="V791" s="40"/>
      <c r="W791" s="40"/>
      <c r="X791" s="40"/>
      <c r="Y791" s="40"/>
      <c r="Z791" s="40"/>
      <c r="AA791" s="40"/>
      <c r="AB791" s="40"/>
      <c r="AC791" s="40"/>
      <c r="AD791" s="40"/>
      <c r="AE791" s="40"/>
      <c r="AR791" s="217" t="s">
        <v>155</v>
      </c>
      <c r="AT791" s="217" t="s">
        <v>191</v>
      </c>
      <c r="AU791" s="217" t="s">
        <v>130</v>
      </c>
      <c r="AY791" s="19" t="s">
        <v>114</v>
      </c>
      <c r="BE791" s="218">
        <f>IF(N791="základní",J791,0)</f>
        <v>0</v>
      </c>
      <c r="BF791" s="218">
        <f>IF(N791="snížená",J791,0)</f>
        <v>0</v>
      </c>
      <c r="BG791" s="218">
        <f>IF(N791="zákl. přenesená",J791,0)</f>
        <v>0</v>
      </c>
      <c r="BH791" s="218">
        <f>IF(N791="sníž. přenesená",J791,0)</f>
        <v>0</v>
      </c>
      <c r="BI791" s="218">
        <f>IF(N791="nulová",J791,0)</f>
        <v>0</v>
      </c>
      <c r="BJ791" s="19" t="s">
        <v>81</v>
      </c>
      <c r="BK791" s="218">
        <f>ROUND(I791*H791,2)</f>
        <v>0</v>
      </c>
      <c r="BL791" s="19" t="s">
        <v>121</v>
      </c>
      <c r="BM791" s="217" t="s">
        <v>1181</v>
      </c>
    </row>
    <row r="792" s="2" customFormat="1">
      <c r="A792" s="40"/>
      <c r="B792" s="41"/>
      <c r="C792" s="42"/>
      <c r="D792" s="219" t="s">
        <v>123</v>
      </c>
      <c r="E792" s="42"/>
      <c r="F792" s="220" t="s">
        <v>1180</v>
      </c>
      <c r="G792" s="42"/>
      <c r="H792" s="42"/>
      <c r="I792" s="221"/>
      <c r="J792" s="42"/>
      <c r="K792" s="42"/>
      <c r="L792" s="46"/>
      <c r="M792" s="222"/>
      <c r="N792" s="223"/>
      <c r="O792" s="86"/>
      <c r="P792" s="86"/>
      <c r="Q792" s="86"/>
      <c r="R792" s="86"/>
      <c r="S792" s="86"/>
      <c r="T792" s="87"/>
      <c r="U792" s="40"/>
      <c r="V792" s="40"/>
      <c r="W792" s="40"/>
      <c r="X792" s="40"/>
      <c r="Y792" s="40"/>
      <c r="Z792" s="40"/>
      <c r="AA792" s="40"/>
      <c r="AB792" s="40"/>
      <c r="AC792" s="40"/>
      <c r="AD792" s="40"/>
      <c r="AE792" s="40"/>
      <c r="AT792" s="19" t="s">
        <v>123</v>
      </c>
      <c r="AU792" s="19" t="s">
        <v>130</v>
      </c>
    </row>
    <row r="793" s="12" customFormat="1" ht="20.88" customHeight="1">
      <c r="A793" s="12"/>
      <c r="B793" s="190"/>
      <c r="C793" s="191"/>
      <c r="D793" s="192" t="s">
        <v>72</v>
      </c>
      <c r="E793" s="204" t="s">
        <v>1182</v>
      </c>
      <c r="F793" s="204" t="s">
        <v>1183</v>
      </c>
      <c r="G793" s="191"/>
      <c r="H793" s="191"/>
      <c r="I793" s="194"/>
      <c r="J793" s="205">
        <f>BK793</f>
        <v>0</v>
      </c>
      <c r="K793" s="191"/>
      <c r="L793" s="196"/>
      <c r="M793" s="197"/>
      <c r="N793" s="198"/>
      <c r="O793" s="198"/>
      <c r="P793" s="199">
        <f>SUM(P794:P852)</f>
        <v>0</v>
      </c>
      <c r="Q793" s="198"/>
      <c r="R793" s="199">
        <f>SUM(R794:R852)</f>
        <v>65.977050000000006</v>
      </c>
      <c r="S793" s="198"/>
      <c r="T793" s="200">
        <f>SUM(T794:T852)</f>
        <v>0</v>
      </c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  <c r="AR793" s="201" t="s">
        <v>81</v>
      </c>
      <c r="AT793" s="202" t="s">
        <v>72</v>
      </c>
      <c r="AU793" s="202" t="s">
        <v>83</v>
      </c>
      <c r="AY793" s="201" t="s">
        <v>114</v>
      </c>
      <c r="BK793" s="203">
        <f>SUM(BK794:BK852)</f>
        <v>0</v>
      </c>
    </row>
    <row r="794" s="2" customFormat="1" ht="24.15" customHeight="1">
      <c r="A794" s="40"/>
      <c r="B794" s="41"/>
      <c r="C794" s="206" t="s">
        <v>1184</v>
      </c>
      <c r="D794" s="206" t="s">
        <v>116</v>
      </c>
      <c r="E794" s="207" t="s">
        <v>693</v>
      </c>
      <c r="F794" s="208" t="s">
        <v>694</v>
      </c>
      <c r="G794" s="209" t="s">
        <v>237</v>
      </c>
      <c r="H794" s="210">
        <v>10.449999999999999</v>
      </c>
      <c r="I794" s="211"/>
      <c r="J794" s="212">
        <f>ROUND(I794*H794,2)</f>
        <v>0</v>
      </c>
      <c r="K794" s="208" t="s">
        <v>120</v>
      </c>
      <c r="L794" s="46"/>
      <c r="M794" s="213" t="s">
        <v>19</v>
      </c>
      <c r="N794" s="214" t="s">
        <v>44</v>
      </c>
      <c r="O794" s="86"/>
      <c r="P794" s="215">
        <f>O794*H794</f>
        <v>0</v>
      </c>
      <c r="Q794" s="215">
        <v>0</v>
      </c>
      <c r="R794" s="215">
        <f>Q794*H794</f>
        <v>0</v>
      </c>
      <c r="S794" s="215">
        <v>0</v>
      </c>
      <c r="T794" s="216">
        <f>S794*H794</f>
        <v>0</v>
      </c>
      <c r="U794" s="40"/>
      <c r="V794" s="40"/>
      <c r="W794" s="40"/>
      <c r="X794" s="40"/>
      <c r="Y794" s="40"/>
      <c r="Z794" s="40"/>
      <c r="AA794" s="40"/>
      <c r="AB794" s="40"/>
      <c r="AC794" s="40"/>
      <c r="AD794" s="40"/>
      <c r="AE794" s="40"/>
      <c r="AR794" s="217" t="s">
        <v>121</v>
      </c>
      <c r="AT794" s="217" t="s">
        <v>116</v>
      </c>
      <c r="AU794" s="217" t="s">
        <v>130</v>
      </c>
      <c r="AY794" s="19" t="s">
        <v>114</v>
      </c>
      <c r="BE794" s="218">
        <f>IF(N794="základní",J794,0)</f>
        <v>0</v>
      </c>
      <c r="BF794" s="218">
        <f>IF(N794="snížená",J794,0)</f>
        <v>0</v>
      </c>
      <c r="BG794" s="218">
        <f>IF(N794="zákl. přenesená",J794,0)</f>
        <v>0</v>
      </c>
      <c r="BH794" s="218">
        <f>IF(N794="sníž. přenesená",J794,0)</f>
        <v>0</v>
      </c>
      <c r="BI794" s="218">
        <f>IF(N794="nulová",J794,0)</f>
        <v>0</v>
      </c>
      <c r="BJ794" s="19" t="s">
        <v>81</v>
      </c>
      <c r="BK794" s="218">
        <f>ROUND(I794*H794,2)</f>
        <v>0</v>
      </c>
      <c r="BL794" s="19" t="s">
        <v>121</v>
      </c>
      <c r="BM794" s="217" t="s">
        <v>1185</v>
      </c>
    </row>
    <row r="795" s="2" customFormat="1">
      <c r="A795" s="40"/>
      <c r="B795" s="41"/>
      <c r="C795" s="42"/>
      <c r="D795" s="219" t="s">
        <v>123</v>
      </c>
      <c r="E795" s="42"/>
      <c r="F795" s="220" t="s">
        <v>694</v>
      </c>
      <c r="G795" s="42"/>
      <c r="H795" s="42"/>
      <c r="I795" s="221"/>
      <c r="J795" s="42"/>
      <c r="K795" s="42"/>
      <c r="L795" s="46"/>
      <c r="M795" s="222"/>
      <c r="N795" s="223"/>
      <c r="O795" s="86"/>
      <c r="P795" s="86"/>
      <c r="Q795" s="86"/>
      <c r="R795" s="86"/>
      <c r="S795" s="86"/>
      <c r="T795" s="87"/>
      <c r="U795" s="40"/>
      <c r="V795" s="40"/>
      <c r="W795" s="40"/>
      <c r="X795" s="40"/>
      <c r="Y795" s="40"/>
      <c r="Z795" s="40"/>
      <c r="AA795" s="40"/>
      <c r="AB795" s="40"/>
      <c r="AC795" s="40"/>
      <c r="AD795" s="40"/>
      <c r="AE795" s="40"/>
      <c r="AT795" s="19" t="s">
        <v>123</v>
      </c>
      <c r="AU795" s="19" t="s">
        <v>130</v>
      </c>
    </row>
    <row r="796" s="2" customFormat="1">
      <c r="A796" s="40"/>
      <c r="B796" s="41"/>
      <c r="C796" s="42"/>
      <c r="D796" s="224" t="s">
        <v>124</v>
      </c>
      <c r="E796" s="42"/>
      <c r="F796" s="225" t="s">
        <v>696</v>
      </c>
      <c r="G796" s="42"/>
      <c r="H796" s="42"/>
      <c r="I796" s="221"/>
      <c r="J796" s="42"/>
      <c r="K796" s="42"/>
      <c r="L796" s="46"/>
      <c r="M796" s="222"/>
      <c r="N796" s="223"/>
      <c r="O796" s="86"/>
      <c r="P796" s="86"/>
      <c r="Q796" s="86"/>
      <c r="R796" s="86"/>
      <c r="S796" s="86"/>
      <c r="T796" s="87"/>
      <c r="U796" s="40"/>
      <c r="V796" s="40"/>
      <c r="W796" s="40"/>
      <c r="X796" s="40"/>
      <c r="Y796" s="40"/>
      <c r="Z796" s="40"/>
      <c r="AA796" s="40"/>
      <c r="AB796" s="40"/>
      <c r="AC796" s="40"/>
      <c r="AD796" s="40"/>
      <c r="AE796" s="40"/>
      <c r="AT796" s="19" t="s">
        <v>124</v>
      </c>
      <c r="AU796" s="19" t="s">
        <v>130</v>
      </c>
    </row>
    <row r="797" s="15" customFormat="1">
      <c r="A797" s="15"/>
      <c r="B797" s="259"/>
      <c r="C797" s="260"/>
      <c r="D797" s="219" t="s">
        <v>160</v>
      </c>
      <c r="E797" s="261" t="s">
        <v>19</v>
      </c>
      <c r="F797" s="262" t="s">
        <v>1186</v>
      </c>
      <c r="G797" s="260"/>
      <c r="H797" s="261" t="s">
        <v>19</v>
      </c>
      <c r="I797" s="263"/>
      <c r="J797" s="260"/>
      <c r="K797" s="260"/>
      <c r="L797" s="264"/>
      <c r="M797" s="265"/>
      <c r="N797" s="266"/>
      <c r="O797" s="266"/>
      <c r="P797" s="266"/>
      <c r="Q797" s="266"/>
      <c r="R797" s="266"/>
      <c r="S797" s="266"/>
      <c r="T797" s="267"/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  <c r="AE797" s="15"/>
      <c r="AT797" s="268" t="s">
        <v>160</v>
      </c>
      <c r="AU797" s="268" t="s">
        <v>130</v>
      </c>
      <c r="AV797" s="15" t="s">
        <v>81</v>
      </c>
      <c r="AW797" s="15" t="s">
        <v>32</v>
      </c>
      <c r="AX797" s="15" t="s">
        <v>73</v>
      </c>
      <c r="AY797" s="268" t="s">
        <v>114</v>
      </c>
    </row>
    <row r="798" s="13" customFormat="1">
      <c r="A798" s="13"/>
      <c r="B798" s="226"/>
      <c r="C798" s="227"/>
      <c r="D798" s="219" t="s">
        <v>160</v>
      </c>
      <c r="E798" s="228" t="s">
        <v>19</v>
      </c>
      <c r="F798" s="229" t="s">
        <v>1187</v>
      </c>
      <c r="G798" s="227"/>
      <c r="H798" s="230">
        <v>10.449999999999999</v>
      </c>
      <c r="I798" s="231"/>
      <c r="J798" s="227"/>
      <c r="K798" s="227"/>
      <c r="L798" s="232"/>
      <c r="M798" s="233"/>
      <c r="N798" s="234"/>
      <c r="O798" s="234"/>
      <c r="P798" s="234"/>
      <c r="Q798" s="234"/>
      <c r="R798" s="234"/>
      <c r="S798" s="234"/>
      <c r="T798" s="235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T798" s="236" t="s">
        <v>160</v>
      </c>
      <c r="AU798" s="236" t="s">
        <v>130</v>
      </c>
      <c r="AV798" s="13" t="s">
        <v>83</v>
      </c>
      <c r="AW798" s="13" t="s">
        <v>32</v>
      </c>
      <c r="AX798" s="13" t="s">
        <v>73</v>
      </c>
      <c r="AY798" s="236" t="s">
        <v>114</v>
      </c>
    </row>
    <row r="799" s="14" customFormat="1">
      <c r="A799" s="14"/>
      <c r="B799" s="237"/>
      <c r="C799" s="238"/>
      <c r="D799" s="219" t="s">
        <v>160</v>
      </c>
      <c r="E799" s="239" t="s">
        <v>19</v>
      </c>
      <c r="F799" s="240" t="s">
        <v>162</v>
      </c>
      <c r="G799" s="238"/>
      <c r="H799" s="241">
        <v>10.449999999999999</v>
      </c>
      <c r="I799" s="242"/>
      <c r="J799" s="238"/>
      <c r="K799" s="238"/>
      <c r="L799" s="243"/>
      <c r="M799" s="244"/>
      <c r="N799" s="245"/>
      <c r="O799" s="245"/>
      <c r="P799" s="245"/>
      <c r="Q799" s="245"/>
      <c r="R799" s="245"/>
      <c r="S799" s="245"/>
      <c r="T799" s="246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T799" s="247" t="s">
        <v>160</v>
      </c>
      <c r="AU799" s="247" t="s">
        <v>130</v>
      </c>
      <c r="AV799" s="14" t="s">
        <v>121</v>
      </c>
      <c r="AW799" s="14" t="s">
        <v>32</v>
      </c>
      <c r="AX799" s="14" t="s">
        <v>81</v>
      </c>
      <c r="AY799" s="247" t="s">
        <v>114</v>
      </c>
    </row>
    <row r="800" s="2" customFormat="1" ht="24.15" customHeight="1">
      <c r="A800" s="40"/>
      <c r="B800" s="41"/>
      <c r="C800" s="206" t="s">
        <v>1188</v>
      </c>
      <c r="D800" s="206" t="s">
        <v>116</v>
      </c>
      <c r="E800" s="207" t="s">
        <v>1189</v>
      </c>
      <c r="F800" s="208" t="s">
        <v>1190</v>
      </c>
      <c r="G800" s="209" t="s">
        <v>133</v>
      </c>
      <c r="H800" s="210">
        <v>1</v>
      </c>
      <c r="I800" s="211"/>
      <c r="J800" s="212">
        <f>ROUND(I800*H800,2)</f>
        <v>0</v>
      </c>
      <c r="K800" s="208" t="s">
        <v>19</v>
      </c>
      <c r="L800" s="46"/>
      <c r="M800" s="213" t="s">
        <v>19</v>
      </c>
      <c r="N800" s="214" t="s">
        <v>44</v>
      </c>
      <c r="O800" s="86"/>
      <c r="P800" s="215">
        <f>O800*H800</f>
        <v>0</v>
      </c>
      <c r="Q800" s="215">
        <v>0</v>
      </c>
      <c r="R800" s="215">
        <f>Q800*H800</f>
        <v>0</v>
      </c>
      <c r="S800" s="215">
        <v>0</v>
      </c>
      <c r="T800" s="216">
        <f>S800*H800</f>
        <v>0</v>
      </c>
      <c r="U800" s="40"/>
      <c r="V800" s="40"/>
      <c r="W800" s="40"/>
      <c r="X800" s="40"/>
      <c r="Y800" s="40"/>
      <c r="Z800" s="40"/>
      <c r="AA800" s="40"/>
      <c r="AB800" s="40"/>
      <c r="AC800" s="40"/>
      <c r="AD800" s="40"/>
      <c r="AE800" s="40"/>
      <c r="AR800" s="217" t="s">
        <v>121</v>
      </c>
      <c r="AT800" s="217" t="s">
        <v>116</v>
      </c>
      <c r="AU800" s="217" t="s">
        <v>130</v>
      </c>
      <c r="AY800" s="19" t="s">
        <v>114</v>
      </c>
      <c r="BE800" s="218">
        <f>IF(N800="základní",J800,0)</f>
        <v>0</v>
      </c>
      <c r="BF800" s="218">
        <f>IF(N800="snížená",J800,0)</f>
        <v>0</v>
      </c>
      <c r="BG800" s="218">
        <f>IF(N800="zákl. přenesená",J800,0)</f>
        <v>0</v>
      </c>
      <c r="BH800" s="218">
        <f>IF(N800="sníž. přenesená",J800,0)</f>
        <v>0</v>
      </c>
      <c r="BI800" s="218">
        <f>IF(N800="nulová",J800,0)</f>
        <v>0</v>
      </c>
      <c r="BJ800" s="19" t="s">
        <v>81</v>
      </c>
      <c r="BK800" s="218">
        <f>ROUND(I800*H800,2)</f>
        <v>0</v>
      </c>
      <c r="BL800" s="19" t="s">
        <v>121</v>
      </c>
      <c r="BM800" s="217" t="s">
        <v>1191</v>
      </c>
    </row>
    <row r="801" s="2" customFormat="1">
      <c r="A801" s="40"/>
      <c r="B801" s="41"/>
      <c r="C801" s="42"/>
      <c r="D801" s="219" t="s">
        <v>123</v>
      </c>
      <c r="E801" s="42"/>
      <c r="F801" s="220" t="s">
        <v>1190</v>
      </c>
      <c r="G801" s="42"/>
      <c r="H801" s="42"/>
      <c r="I801" s="221"/>
      <c r="J801" s="42"/>
      <c r="K801" s="42"/>
      <c r="L801" s="46"/>
      <c r="M801" s="222"/>
      <c r="N801" s="223"/>
      <c r="O801" s="86"/>
      <c r="P801" s="86"/>
      <c r="Q801" s="86"/>
      <c r="R801" s="86"/>
      <c r="S801" s="86"/>
      <c r="T801" s="87"/>
      <c r="U801" s="40"/>
      <c r="V801" s="40"/>
      <c r="W801" s="40"/>
      <c r="X801" s="40"/>
      <c r="Y801" s="40"/>
      <c r="Z801" s="40"/>
      <c r="AA801" s="40"/>
      <c r="AB801" s="40"/>
      <c r="AC801" s="40"/>
      <c r="AD801" s="40"/>
      <c r="AE801" s="40"/>
      <c r="AT801" s="19" t="s">
        <v>123</v>
      </c>
      <c r="AU801" s="19" t="s">
        <v>130</v>
      </c>
    </row>
    <row r="802" s="2" customFormat="1">
      <c r="A802" s="40"/>
      <c r="B802" s="41"/>
      <c r="C802" s="42"/>
      <c r="D802" s="219" t="s">
        <v>196</v>
      </c>
      <c r="E802" s="42"/>
      <c r="F802" s="258" t="s">
        <v>1192</v>
      </c>
      <c r="G802" s="42"/>
      <c r="H802" s="42"/>
      <c r="I802" s="221"/>
      <c r="J802" s="42"/>
      <c r="K802" s="42"/>
      <c r="L802" s="46"/>
      <c r="M802" s="222"/>
      <c r="N802" s="223"/>
      <c r="O802" s="86"/>
      <c r="P802" s="86"/>
      <c r="Q802" s="86"/>
      <c r="R802" s="86"/>
      <c r="S802" s="86"/>
      <c r="T802" s="87"/>
      <c r="U802" s="40"/>
      <c r="V802" s="40"/>
      <c r="W802" s="40"/>
      <c r="X802" s="40"/>
      <c r="Y802" s="40"/>
      <c r="Z802" s="40"/>
      <c r="AA802" s="40"/>
      <c r="AB802" s="40"/>
      <c r="AC802" s="40"/>
      <c r="AD802" s="40"/>
      <c r="AE802" s="40"/>
      <c r="AT802" s="19" t="s">
        <v>196</v>
      </c>
      <c r="AU802" s="19" t="s">
        <v>130</v>
      </c>
    </row>
    <row r="803" s="2" customFormat="1" ht="16.5" customHeight="1">
      <c r="A803" s="40"/>
      <c r="B803" s="41"/>
      <c r="C803" s="248" t="s">
        <v>1193</v>
      </c>
      <c r="D803" s="248" t="s">
        <v>191</v>
      </c>
      <c r="E803" s="249" t="s">
        <v>1194</v>
      </c>
      <c r="F803" s="250" t="s">
        <v>1195</v>
      </c>
      <c r="G803" s="251" t="s">
        <v>133</v>
      </c>
      <c r="H803" s="252">
        <v>1</v>
      </c>
      <c r="I803" s="253"/>
      <c r="J803" s="254">
        <f>ROUND(I803*H803,2)</f>
        <v>0</v>
      </c>
      <c r="K803" s="250" t="s">
        <v>19</v>
      </c>
      <c r="L803" s="255"/>
      <c r="M803" s="256" t="s">
        <v>19</v>
      </c>
      <c r="N803" s="257" t="s">
        <v>44</v>
      </c>
      <c r="O803" s="86"/>
      <c r="P803" s="215">
        <f>O803*H803</f>
        <v>0</v>
      </c>
      <c r="Q803" s="215">
        <v>0.023</v>
      </c>
      <c r="R803" s="215">
        <f>Q803*H803</f>
        <v>0.023</v>
      </c>
      <c r="S803" s="215">
        <v>0</v>
      </c>
      <c r="T803" s="216">
        <f>S803*H803</f>
        <v>0</v>
      </c>
      <c r="U803" s="40"/>
      <c r="V803" s="40"/>
      <c r="W803" s="40"/>
      <c r="X803" s="40"/>
      <c r="Y803" s="40"/>
      <c r="Z803" s="40"/>
      <c r="AA803" s="40"/>
      <c r="AB803" s="40"/>
      <c r="AC803" s="40"/>
      <c r="AD803" s="40"/>
      <c r="AE803" s="40"/>
      <c r="AR803" s="217" t="s">
        <v>155</v>
      </c>
      <c r="AT803" s="217" t="s">
        <v>191</v>
      </c>
      <c r="AU803" s="217" t="s">
        <v>130</v>
      </c>
      <c r="AY803" s="19" t="s">
        <v>114</v>
      </c>
      <c r="BE803" s="218">
        <f>IF(N803="základní",J803,0)</f>
        <v>0</v>
      </c>
      <c r="BF803" s="218">
        <f>IF(N803="snížená",J803,0)</f>
        <v>0</v>
      </c>
      <c r="BG803" s="218">
        <f>IF(N803="zákl. přenesená",J803,0)</f>
        <v>0</v>
      </c>
      <c r="BH803" s="218">
        <f>IF(N803="sníž. přenesená",J803,0)</f>
        <v>0</v>
      </c>
      <c r="BI803" s="218">
        <f>IF(N803="nulová",J803,0)</f>
        <v>0</v>
      </c>
      <c r="BJ803" s="19" t="s">
        <v>81</v>
      </c>
      <c r="BK803" s="218">
        <f>ROUND(I803*H803,2)</f>
        <v>0</v>
      </c>
      <c r="BL803" s="19" t="s">
        <v>121</v>
      </c>
      <c r="BM803" s="217" t="s">
        <v>1196</v>
      </c>
    </row>
    <row r="804" s="2" customFormat="1">
      <c r="A804" s="40"/>
      <c r="B804" s="41"/>
      <c r="C804" s="42"/>
      <c r="D804" s="219" t="s">
        <v>123</v>
      </c>
      <c r="E804" s="42"/>
      <c r="F804" s="220" t="s">
        <v>1195</v>
      </c>
      <c r="G804" s="42"/>
      <c r="H804" s="42"/>
      <c r="I804" s="221"/>
      <c r="J804" s="42"/>
      <c r="K804" s="42"/>
      <c r="L804" s="46"/>
      <c r="M804" s="222"/>
      <c r="N804" s="223"/>
      <c r="O804" s="86"/>
      <c r="P804" s="86"/>
      <c r="Q804" s="86"/>
      <c r="R804" s="86"/>
      <c r="S804" s="86"/>
      <c r="T804" s="87"/>
      <c r="U804" s="40"/>
      <c r="V804" s="40"/>
      <c r="W804" s="40"/>
      <c r="X804" s="40"/>
      <c r="Y804" s="40"/>
      <c r="Z804" s="40"/>
      <c r="AA804" s="40"/>
      <c r="AB804" s="40"/>
      <c r="AC804" s="40"/>
      <c r="AD804" s="40"/>
      <c r="AE804" s="40"/>
      <c r="AT804" s="19" t="s">
        <v>123</v>
      </c>
      <c r="AU804" s="19" t="s">
        <v>130</v>
      </c>
    </row>
    <row r="805" s="2" customFormat="1" ht="37.8" customHeight="1">
      <c r="A805" s="40"/>
      <c r="B805" s="41"/>
      <c r="C805" s="206" t="s">
        <v>1197</v>
      </c>
      <c r="D805" s="206" t="s">
        <v>116</v>
      </c>
      <c r="E805" s="207" t="s">
        <v>1198</v>
      </c>
      <c r="F805" s="208" t="s">
        <v>1199</v>
      </c>
      <c r="G805" s="209" t="s">
        <v>119</v>
      </c>
      <c r="H805" s="210">
        <v>27.5</v>
      </c>
      <c r="I805" s="211"/>
      <c r="J805" s="212">
        <f>ROUND(I805*H805,2)</f>
        <v>0</v>
      </c>
      <c r="K805" s="208" t="s">
        <v>120</v>
      </c>
      <c r="L805" s="46"/>
      <c r="M805" s="213" t="s">
        <v>19</v>
      </c>
      <c r="N805" s="214" t="s">
        <v>44</v>
      </c>
      <c r="O805" s="86"/>
      <c r="P805" s="215">
        <f>O805*H805</f>
        <v>0</v>
      </c>
      <c r="Q805" s="215">
        <v>0.23000000000000001</v>
      </c>
      <c r="R805" s="215">
        <f>Q805*H805</f>
        <v>6.3250000000000002</v>
      </c>
      <c r="S805" s="215">
        <v>0</v>
      </c>
      <c r="T805" s="216">
        <f>S805*H805</f>
        <v>0</v>
      </c>
      <c r="U805" s="40"/>
      <c r="V805" s="40"/>
      <c r="W805" s="40"/>
      <c r="X805" s="40"/>
      <c r="Y805" s="40"/>
      <c r="Z805" s="40"/>
      <c r="AA805" s="40"/>
      <c r="AB805" s="40"/>
      <c r="AC805" s="40"/>
      <c r="AD805" s="40"/>
      <c r="AE805" s="40"/>
      <c r="AR805" s="217" t="s">
        <v>121</v>
      </c>
      <c r="AT805" s="217" t="s">
        <v>116</v>
      </c>
      <c r="AU805" s="217" t="s">
        <v>130</v>
      </c>
      <c r="AY805" s="19" t="s">
        <v>114</v>
      </c>
      <c r="BE805" s="218">
        <f>IF(N805="základní",J805,0)</f>
        <v>0</v>
      </c>
      <c r="BF805" s="218">
        <f>IF(N805="snížená",J805,0)</f>
        <v>0</v>
      </c>
      <c r="BG805" s="218">
        <f>IF(N805="zákl. přenesená",J805,0)</f>
        <v>0</v>
      </c>
      <c r="BH805" s="218">
        <f>IF(N805="sníž. přenesená",J805,0)</f>
        <v>0</v>
      </c>
      <c r="BI805" s="218">
        <f>IF(N805="nulová",J805,0)</f>
        <v>0</v>
      </c>
      <c r="BJ805" s="19" t="s">
        <v>81</v>
      </c>
      <c r="BK805" s="218">
        <f>ROUND(I805*H805,2)</f>
        <v>0</v>
      </c>
      <c r="BL805" s="19" t="s">
        <v>121</v>
      </c>
      <c r="BM805" s="217" t="s">
        <v>1200</v>
      </c>
    </row>
    <row r="806" s="2" customFormat="1">
      <c r="A806" s="40"/>
      <c r="B806" s="41"/>
      <c r="C806" s="42"/>
      <c r="D806" s="219" t="s">
        <v>123</v>
      </c>
      <c r="E806" s="42"/>
      <c r="F806" s="220" t="s">
        <v>1199</v>
      </c>
      <c r="G806" s="42"/>
      <c r="H806" s="42"/>
      <c r="I806" s="221"/>
      <c r="J806" s="42"/>
      <c r="K806" s="42"/>
      <c r="L806" s="46"/>
      <c r="M806" s="222"/>
      <c r="N806" s="223"/>
      <c r="O806" s="86"/>
      <c r="P806" s="86"/>
      <c r="Q806" s="86"/>
      <c r="R806" s="86"/>
      <c r="S806" s="86"/>
      <c r="T806" s="87"/>
      <c r="U806" s="40"/>
      <c r="V806" s="40"/>
      <c r="W806" s="40"/>
      <c r="X806" s="40"/>
      <c r="Y806" s="40"/>
      <c r="Z806" s="40"/>
      <c r="AA806" s="40"/>
      <c r="AB806" s="40"/>
      <c r="AC806" s="40"/>
      <c r="AD806" s="40"/>
      <c r="AE806" s="40"/>
      <c r="AT806" s="19" t="s">
        <v>123</v>
      </c>
      <c r="AU806" s="19" t="s">
        <v>130</v>
      </c>
    </row>
    <row r="807" s="2" customFormat="1">
      <c r="A807" s="40"/>
      <c r="B807" s="41"/>
      <c r="C807" s="42"/>
      <c r="D807" s="224" t="s">
        <v>124</v>
      </c>
      <c r="E807" s="42"/>
      <c r="F807" s="225" t="s">
        <v>1201</v>
      </c>
      <c r="G807" s="42"/>
      <c r="H807" s="42"/>
      <c r="I807" s="221"/>
      <c r="J807" s="42"/>
      <c r="K807" s="42"/>
      <c r="L807" s="46"/>
      <c r="M807" s="222"/>
      <c r="N807" s="223"/>
      <c r="O807" s="86"/>
      <c r="P807" s="86"/>
      <c r="Q807" s="86"/>
      <c r="R807" s="86"/>
      <c r="S807" s="86"/>
      <c r="T807" s="87"/>
      <c r="U807" s="40"/>
      <c r="V807" s="40"/>
      <c r="W807" s="40"/>
      <c r="X807" s="40"/>
      <c r="Y807" s="40"/>
      <c r="Z807" s="40"/>
      <c r="AA807" s="40"/>
      <c r="AB807" s="40"/>
      <c r="AC807" s="40"/>
      <c r="AD807" s="40"/>
      <c r="AE807" s="40"/>
      <c r="AT807" s="19" t="s">
        <v>124</v>
      </c>
      <c r="AU807" s="19" t="s">
        <v>130</v>
      </c>
    </row>
    <row r="808" s="2" customFormat="1">
      <c r="A808" s="40"/>
      <c r="B808" s="41"/>
      <c r="C808" s="42"/>
      <c r="D808" s="219" t="s">
        <v>196</v>
      </c>
      <c r="E808" s="42"/>
      <c r="F808" s="258" t="s">
        <v>789</v>
      </c>
      <c r="G808" s="42"/>
      <c r="H808" s="42"/>
      <c r="I808" s="221"/>
      <c r="J808" s="42"/>
      <c r="K808" s="42"/>
      <c r="L808" s="46"/>
      <c r="M808" s="222"/>
      <c r="N808" s="223"/>
      <c r="O808" s="86"/>
      <c r="P808" s="86"/>
      <c r="Q808" s="86"/>
      <c r="R808" s="86"/>
      <c r="S808" s="86"/>
      <c r="T808" s="87"/>
      <c r="U808" s="40"/>
      <c r="V808" s="40"/>
      <c r="W808" s="40"/>
      <c r="X808" s="40"/>
      <c r="Y808" s="40"/>
      <c r="Z808" s="40"/>
      <c r="AA808" s="40"/>
      <c r="AB808" s="40"/>
      <c r="AC808" s="40"/>
      <c r="AD808" s="40"/>
      <c r="AE808" s="40"/>
      <c r="AT808" s="19" t="s">
        <v>196</v>
      </c>
      <c r="AU808" s="19" t="s">
        <v>130</v>
      </c>
    </row>
    <row r="809" s="2" customFormat="1" ht="16.5" customHeight="1">
      <c r="A809" s="40"/>
      <c r="B809" s="41"/>
      <c r="C809" s="248" t="s">
        <v>1202</v>
      </c>
      <c r="D809" s="248" t="s">
        <v>191</v>
      </c>
      <c r="E809" s="249" t="s">
        <v>792</v>
      </c>
      <c r="F809" s="250" t="s">
        <v>793</v>
      </c>
      <c r="G809" s="251" t="s">
        <v>194</v>
      </c>
      <c r="H809" s="252">
        <v>5.5</v>
      </c>
      <c r="I809" s="253"/>
      <c r="J809" s="254">
        <f>ROUND(I809*H809,2)</f>
        <v>0</v>
      </c>
      <c r="K809" s="250" t="s">
        <v>120</v>
      </c>
      <c r="L809" s="255"/>
      <c r="M809" s="256" t="s">
        <v>19</v>
      </c>
      <c r="N809" s="257" t="s">
        <v>44</v>
      </c>
      <c r="O809" s="86"/>
      <c r="P809" s="215">
        <f>O809*H809</f>
        <v>0</v>
      </c>
      <c r="Q809" s="215">
        <v>1</v>
      </c>
      <c r="R809" s="215">
        <f>Q809*H809</f>
        <v>5.5</v>
      </c>
      <c r="S809" s="215">
        <v>0</v>
      </c>
      <c r="T809" s="216">
        <f>S809*H809</f>
        <v>0</v>
      </c>
      <c r="U809" s="40"/>
      <c r="V809" s="40"/>
      <c r="W809" s="40"/>
      <c r="X809" s="40"/>
      <c r="Y809" s="40"/>
      <c r="Z809" s="40"/>
      <c r="AA809" s="40"/>
      <c r="AB809" s="40"/>
      <c r="AC809" s="40"/>
      <c r="AD809" s="40"/>
      <c r="AE809" s="40"/>
      <c r="AR809" s="217" t="s">
        <v>155</v>
      </c>
      <c r="AT809" s="217" t="s">
        <v>191</v>
      </c>
      <c r="AU809" s="217" t="s">
        <v>130</v>
      </c>
      <c r="AY809" s="19" t="s">
        <v>114</v>
      </c>
      <c r="BE809" s="218">
        <f>IF(N809="základní",J809,0)</f>
        <v>0</v>
      </c>
      <c r="BF809" s="218">
        <f>IF(N809="snížená",J809,0)</f>
        <v>0</v>
      </c>
      <c r="BG809" s="218">
        <f>IF(N809="zákl. přenesená",J809,0)</f>
        <v>0</v>
      </c>
      <c r="BH809" s="218">
        <f>IF(N809="sníž. přenesená",J809,0)</f>
        <v>0</v>
      </c>
      <c r="BI809" s="218">
        <f>IF(N809="nulová",J809,0)</f>
        <v>0</v>
      </c>
      <c r="BJ809" s="19" t="s">
        <v>81</v>
      </c>
      <c r="BK809" s="218">
        <f>ROUND(I809*H809,2)</f>
        <v>0</v>
      </c>
      <c r="BL809" s="19" t="s">
        <v>121</v>
      </c>
      <c r="BM809" s="217" t="s">
        <v>1203</v>
      </c>
    </row>
    <row r="810" s="2" customFormat="1">
      <c r="A810" s="40"/>
      <c r="B810" s="41"/>
      <c r="C810" s="42"/>
      <c r="D810" s="219" t="s">
        <v>123</v>
      </c>
      <c r="E810" s="42"/>
      <c r="F810" s="220" t="s">
        <v>793</v>
      </c>
      <c r="G810" s="42"/>
      <c r="H810" s="42"/>
      <c r="I810" s="221"/>
      <c r="J810" s="42"/>
      <c r="K810" s="42"/>
      <c r="L810" s="46"/>
      <c r="M810" s="222"/>
      <c r="N810" s="223"/>
      <c r="O810" s="86"/>
      <c r="P810" s="86"/>
      <c r="Q810" s="86"/>
      <c r="R810" s="86"/>
      <c r="S810" s="86"/>
      <c r="T810" s="87"/>
      <c r="U810" s="40"/>
      <c r="V810" s="40"/>
      <c r="W810" s="40"/>
      <c r="X810" s="40"/>
      <c r="Y810" s="40"/>
      <c r="Z810" s="40"/>
      <c r="AA810" s="40"/>
      <c r="AB810" s="40"/>
      <c r="AC810" s="40"/>
      <c r="AD810" s="40"/>
      <c r="AE810" s="40"/>
      <c r="AT810" s="19" t="s">
        <v>123</v>
      </c>
      <c r="AU810" s="19" t="s">
        <v>130</v>
      </c>
    </row>
    <row r="811" s="13" customFormat="1">
      <c r="A811" s="13"/>
      <c r="B811" s="226"/>
      <c r="C811" s="227"/>
      <c r="D811" s="219" t="s">
        <v>160</v>
      </c>
      <c r="E811" s="228" t="s">
        <v>19</v>
      </c>
      <c r="F811" s="229" t="s">
        <v>1204</v>
      </c>
      <c r="G811" s="227"/>
      <c r="H811" s="230">
        <v>5.5</v>
      </c>
      <c r="I811" s="231"/>
      <c r="J811" s="227"/>
      <c r="K811" s="227"/>
      <c r="L811" s="232"/>
      <c r="M811" s="233"/>
      <c r="N811" s="234"/>
      <c r="O811" s="234"/>
      <c r="P811" s="234"/>
      <c r="Q811" s="234"/>
      <c r="R811" s="234"/>
      <c r="S811" s="234"/>
      <c r="T811" s="235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T811" s="236" t="s">
        <v>160</v>
      </c>
      <c r="AU811" s="236" t="s">
        <v>130</v>
      </c>
      <c r="AV811" s="13" t="s">
        <v>83</v>
      </c>
      <c r="AW811" s="13" t="s">
        <v>32</v>
      </c>
      <c r="AX811" s="13" t="s">
        <v>73</v>
      </c>
      <c r="AY811" s="236" t="s">
        <v>114</v>
      </c>
    </row>
    <row r="812" s="14" customFormat="1">
      <c r="A812" s="14"/>
      <c r="B812" s="237"/>
      <c r="C812" s="238"/>
      <c r="D812" s="219" t="s">
        <v>160</v>
      </c>
      <c r="E812" s="239" t="s">
        <v>19</v>
      </c>
      <c r="F812" s="240" t="s">
        <v>162</v>
      </c>
      <c r="G812" s="238"/>
      <c r="H812" s="241">
        <v>5.5</v>
      </c>
      <c r="I812" s="242"/>
      <c r="J812" s="238"/>
      <c r="K812" s="238"/>
      <c r="L812" s="243"/>
      <c r="M812" s="244"/>
      <c r="N812" s="245"/>
      <c r="O812" s="245"/>
      <c r="P812" s="245"/>
      <c r="Q812" s="245"/>
      <c r="R812" s="245"/>
      <c r="S812" s="245"/>
      <c r="T812" s="246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T812" s="247" t="s">
        <v>160</v>
      </c>
      <c r="AU812" s="247" t="s">
        <v>130</v>
      </c>
      <c r="AV812" s="14" t="s">
        <v>121</v>
      </c>
      <c r="AW812" s="14" t="s">
        <v>32</v>
      </c>
      <c r="AX812" s="14" t="s">
        <v>81</v>
      </c>
      <c r="AY812" s="247" t="s">
        <v>114</v>
      </c>
    </row>
    <row r="813" s="2" customFormat="1" ht="33" customHeight="1">
      <c r="A813" s="40"/>
      <c r="B813" s="41"/>
      <c r="C813" s="206" t="s">
        <v>1205</v>
      </c>
      <c r="D813" s="206" t="s">
        <v>116</v>
      </c>
      <c r="E813" s="207" t="s">
        <v>797</v>
      </c>
      <c r="F813" s="208" t="s">
        <v>798</v>
      </c>
      <c r="G813" s="209" t="s">
        <v>119</v>
      </c>
      <c r="H813" s="210">
        <v>27.5</v>
      </c>
      <c r="I813" s="211"/>
      <c r="J813" s="212">
        <f>ROUND(I813*H813,2)</f>
        <v>0</v>
      </c>
      <c r="K813" s="208" t="s">
        <v>120</v>
      </c>
      <c r="L813" s="46"/>
      <c r="M813" s="213" t="s">
        <v>19</v>
      </c>
      <c r="N813" s="214" t="s">
        <v>44</v>
      </c>
      <c r="O813" s="86"/>
      <c r="P813" s="215">
        <f>O813*H813</f>
        <v>0</v>
      </c>
      <c r="Q813" s="215">
        <v>0.34499999999999997</v>
      </c>
      <c r="R813" s="215">
        <f>Q813*H813</f>
        <v>9.4874999999999989</v>
      </c>
      <c r="S813" s="215">
        <v>0</v>
      </c>
      <c r="T813" s="216">
        <f>S813*H813</f>
        <v>0</v>
      </c>
      <c r="U813" s="40"/>
      <c r="V813" s="40"/>
      <c r="W813" s="40"/>
      <c r="X813" s="40"/>
      <c r="Y813" s="40"/>
      <c r="Z813" s="40"/>
      <c r="AA813" s="40"/>
      <c r="AB813" s="40"/>
      <c r="AC813" s="40"/>
      <c r="AD813" s="40"/>
      <c r="AE813" s="40"/>
      <c r="AR813" s="217" t="s">
        <v>121</v>
      </c>
      <c r="AT813" s="217" t="s">
        <v>116</v>
      </c>
      <c r="AU813" s="217" t="s">
        <v>130</v>
      </c>
      <c r="AY813" s="19" t="s">
        <v>114</v>
      </c>
      <c r="BE813" s="218">
        <f>IF(N813="základní",J813,0)</f>
        <v>0</v>
      </c>
      <c r="BF813" s="218">
        <f>IF(N813="snížená",J813,0)</f>
        <v>0</v>
      </c>
      <c r="BG813" s="218">
        <f>IF(N813="zákl. přenesená",J813,0)</f>
        <v>0</v>
      </c>
      <c r="BH813" s="218">
        <f>IF(N813="sníž. přenesená",J813,0)</f>
        <v>0</v>
      </c>
      <c r="BI813" s="218">
        <f>IF(N813="nulová",J813,0)</f>
        <v>0</v>
      </c>
      <c r="BJ813" s="19" t="s">
        <v>81</v>
      </c>
      <c r="BK813" s="218">
        <f>ROUND(I813*H813,2)</f>
        <v>0</v>
      </c>
      <c r="BL813" s="19" t="s">
        <v>121</v>
      </c>
      <c r="BM813" s="217" t="s">
        <v>1206</v>
      </c>
    </row>
    <row r="814" s="2" customFormat="1">
      <c r="A814" s="40"/>
      <c r="B814" s="41"/>
      <c r="C814" s="42"/>
      <c r="D814" s="219" t="s">
        <v>123</v>
      </c>
      <c r="E814" s="42"/>
      <c r="F814" s="220" t="s">
        <v>798</v>
      </c>
      <c r="G814" s="42"/>
      <c r="H814" s="42"/>
      <c r="I814" s="221"/>
      <c r="J814" s="42"/>
      <c r="K814" s="42"/>
      <c r="L814" s="46"/>
      <c r="M814" s="222"/>
      <c r="N814" s="223"/>
      <c r="O814" s="86"/>
      <c r="P814" s="86"/>
      <c r="Q814" s="86"/>
      <c r="R814" s="86"/>
      <c r="S814" s="86"/>
      <c r="T814" s="87"/>
      <c r="U814" s="40"/>
      <c r="V814" s="40"/>
      <c r="W814" s="40"/>
      <c r="X814" s="40"/>
      <c r="Y814" s="40"/>
      <c r="Z814" s="40"/>
      <c r="AA814" s="40"/>
      <c r="AB814" s="40"/>
      <c r="AC814" s="40"/>
      <c r="AD814" s="40"/>
      <c r="AE814" s="40"/>
      <c r="AT814" s="19" t="s">
        <v>123</v>
      </c>
      <c r="AU814" s="19" t="s">
        <v>130</v>
      </c>
    </row>
    <row r="815" s="2" customFormat="1">
      <c r="A815" s="40"/>
      <c r="B815" s="41"/>
      <c r="C815" s="42"/>
      <c r="D815" s="224" t="s">
        <v>124</v>
      </c>
      <c r="E815" s="42"/>
      <c r="F815" s="225" t="s">
        <v>800</v>
      </c>
      <c r="G815" s="42"/>
      <c r="H815" s="42"/>
      <c r="I815" s="221"/>
      <c r="J815" s="42"/>
      <c r="K815" s="42"/>
      <c r="L815" s="46"/>
      <c r="M815" s="222"/>
      <c r="N815" s="223"/>
      <c r="O815" s="86"/>
      <c r="P815" s="86"/>
      <c r="Q815" s="86"/>
      <c r="R815" s="86"/>
      <c r="S815" s="86"/>
      <c r="T815" s="87"/>
      <c r="U815" s="40"/>
      <c r="V815" s="40"/>
      <c r="W815" s="40"/>
      <c r="X815" s="40"/>
      <c r="Y815" s="40"/>
      <c r="Z815" s="40"/>
      <c r="AA815" s="40"/>
      <c r="AB815" s="40"/>
      <c r="AC815" s="40"/>
      <c r="AD815" s="40"/>
      <c r="AE815" s="40"/>
      <c r="AT815" s="19" t="s">
        <v>124</v>
      </c>
      <c r="AU815" s="19" t="s">
        <v>130</v>
      </c>
    </row>
    <row r="816" s="2" customFormat="1">
      <c r="A816" s="40"/>
      <c r="B816" s="41"/>
      <c r="C816" s="42"/>
      <c r="D816" s="219" t="s">
        <v>196</v>
      </c>
      <c r="E816" s="42"/>
      <c r="F816" s="258" t="s">
        <v>801</v>
      </c>
      <c r="G816" s="42"/>
      <c r="H816" s="42"/>
      <c r="I816" s="221"/>
      <c r="J816" s="42"/>
      <c r="K816" s="42"/>
      <c r="L816" s="46"/>
      <c r="M816" s="222"/>
      <c r="N816" s="223"/>
      <c r="O816" s="86"/>
      <c r="P816" s="86"/>
      <c r="Q816" s="86"/>
      <c r="R816" s="86"/>
      <c r="S816" s="86"/>
      <c r="T816" s="87"/>
      <c r="U816" s="40"/>
      <c r="V816" s="40"/>
      <c r="W816" s="40"/>
      <c r="X816" s="40"/>
      <c r="Y816" s="40"/>
      <c r="Z816" s="40"/>
      <c r="AA816" s="40"/>
      <c r="AB816" s="40"/>
      <c r="AC816" s="40"/>
      <c r="AD816" s="40"/>
      <c r="AE816" s="40"/>
      <c r="AT816" s="19" t="s">
        <v>196</v>
      </c>
      <c r="AU816" s="19" t="s">
        <v>130</v>
      </c>
    </row>
    <row r="817" s="2" customFormat="1" ht="16.5" customHeight="1">
      <c r="A817" s="40"/>
      <c r="B817" s="41"/>
      <c r="C817" s="248" t="s">
        <v>1207</v>
      </c>
      <c r="D817" s="248" t="s">
        <v>191</v>
      </c>
      <c r="E817" s="249" t="s">
        <v>838</v>
      </c>
      <c r="F817" s="250" t="s">
        <v>839</v>
      </c>
      <c r="G817" s="251" t="s">
        <v>194</v>
      </c>
      <c r="H817" s="252">
        <v>38.25</v>
      </c>
      <c r="I817" s="253"/>
      <c r="J817" s="254">
        <f>ROUND(I817*H817,2)</f>
        <v>0</v>
      </c>
      <c r="K817" s="250" t="s">
        <v>120</v>
      </c>
      <c r="L817" s="255"/>
      <c r="M817" s="256" t="s">
        <v>19</v>
      </c>
      <c r="N817" s="257" t="s">
        <v>44</v>
      </c>
      <c r="O817" s="86"/>
      <c r="P817" s="215">
        <f>O817*H817</f>
        <v>0</v>
      </c>
      <c r="Q817" s="215">
        <v>1</v>
      </c>
      <c r="R817" s="215">
        <f>Q817*H817</f>
        <v>38.25</v>
      </c>
      <c r="S817" s="215">
        <v>0</v>
      </c>
      <c r="T817" s="216">
        <f>S817*H817</f>
        <v>0</v>
      </c>
      <c r="U817" s="40"/>
      <c r="V817" s="40"/>
      <c r="W817" s="40"/>
      <c r="X817" s="40"/>
      <c r="Y817" s="40"/>
      <c r="Z817" s="40"/>
      <c r="AA817" s="40"/>
      <c r="AB817" s="40"/>
      <c r="AC817" s="40"/>
      <c r="AD817" s="40"/>
      <c r="AE817" s="40"/>
      <c r="AR817" s="217" t="s">
        <v>155</v>
      </c>
      <c r="AT817" s="217" t="s">
        <v>191</v>
      </c>
      <c r="AU817" s="217" t="s">
        <v>130</v>
      </c>
      <c r="AY817" s="19" t="s">
        <v>114</v>
      </c>
      <c r="BE817" s="218">
        <f>IF(N817="základní",J817,0)</f>
        <v>0</v>
      </c>
      <c r="BF817" s="218">
        <f>IF(N817="snížená",J817,0)</f>
        <v>0</v>
      </c>
      <c r="BG817" s="218">
        <f>IF(N817="zákl. přenesená",J817,0)</f>
        <v>0</v>
      </c>
      <c r="BH817" s="218">
        <f>IF(N817="sníž. přenesená",J817,0)</f>
        <v>0</v>
      </c>
      <c r="BI817" s="218">
        <f>IF(N817="nulová",J817,0)</f>
        <v>0</v>
      </c>
      <c r="BJ817" s="19" t="s">
        <v>81</v>
      </c>
      <c r="BK817" s="218">
        <f>ROUND(I817*H817,2)</f>
        <v>0</v>
      </c>
      <c r="BL817" s="19" t="s">
        <v>121</v>
      </c>
      <c r="BM817" s="217" t="s">
        <v>1208</v>
      </c>
    </row>
    <row r="818" s="2" customFormat="1">
      <c r="A818" s="40"/>
      <c r="B818" s="41"/>
      <c r="C818" s="42"/>
      <c r="D818" s="219" t="s">
        <v>123</v>
      </c>
      <c r="E818" s="42"/>
      <c r="F818" s="220" t="s">
        <v>839</v>
      </c>
      <c r="G818" s="42"/>
      <c r="H818" s="42"/>
      <c r="I818" s="221"/>
      <c r="J818" s="42"/>
      <c r="K818" s="42"/>
      <c r="L818" s="46"/>
      <c r="M818" s="222"/>
      <c r="N818" s="223"/>
      <c r="O818" s="86"/>
      <c r="P818" s="86"/>
      <c r="Q818" s="86"/>
      <c r="R818" s="86"/>
      <c r="S818" s="86"/>
      <c r="T818" s="87"/>
      <c r="U818" s="40"/>
      <c r="V818" s="40"/>
      <c r="W818" s="40"/>
      <c r="X818" s="40"/>
      <c r="Y818" s="40"/>
      <c r="Z818" s="40"/>
      <c r="AA818" s="40"/>
      <c r="AB818" s="40"/>
      <c r="AC818" s="40"/>
      <c r="AD818" s="40"/>
      <c r="AE818" s="40"/>
      <c r="AT818" s="19" t="s">
        <v>123</v>
      </c>
      <c r="AU818" s="19" t="s">
        <v>130</v>
      </c>
    </row>
    <row r="819" s="13" customFormat="1">
      <c r="A819" s="13"/>
      <c r="B819" s="226"/>
      <c r="C819" s="227"/>
      <c r="D819" s="219" t="s">
        <v>160</v>
      </c>
      <c r="E819" s="228" t="s">
        <v>19</v>
      </c>
      <c r="F819" s="229" t="s">
        <v>1209</v>
      </c>
      <c r="G819" s="227"/>
      <c r="H819" s="230">
        <v>38.25</v>
      </c>
      <c r="I819" s="231"/>
      <c r="J819" s="227"/>
      <c r="K819" s="227"/>
      <c r="L819" s="232"/>
      <c r="M819" s="233"/>
      <c r="N819" s="234"/>
      <c r="O819" s="234"/>
      <c r="P819" s="234"/>
      <c r="Q819" s="234"/>
      <c r="R819" s="234"/>
      <c r="S819" s="234"/>
      <c r="T819" s="235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T819" s="236" t="s">
        <v>160</v>
      </c>
      <c r="AU819" s="236" t="s">
        <v>130</v>
      </c>
      <c r="AV819" s="13" t="s">
        <v>83</v>
      </c>
      <c r="AW819" s="13" t="s">
        <v>32</v>
      </c>
      <c r="AX819" s="13" t="s">
        <v>73</v>
      </c>
      <c r="AY819" s="236" t="s">
        <v>114</v>
      </c>
    </row>
    <row r="820" s="14" customFormat="1">
      <c r="A820" s="14"/>
      <c r="B820" s="237"/>
      <c r="C820" s="238"/>
      <c r="D820" s="219" t="s">
        <v>160</v>
      </c>
      <c r="E820" s="239" t="s">
        <v>19</v>
      </c>
      <c r="F820" s="240" t="s">
        <v>162</v>
      </c>
      <c r="G820" s="238"/>
      <c r="H820" s="241">
        <v>38.25</v>
      </c>
      <c r="I820" s="242"/>
      <c r="J820" s="238"/>
      <c r="K820" s="238"/>
      <c r="L820" s="243"/>
      <c r="M820" s="244"/>
      <c r="N820" s="245"/>
      <c r="O820" s="245"/>
      <c r="P820" s="245"/>
      <c r="Q820" s="245"/>
      <c r="R820" s="245"/>
      <c r="S820" s="245"/>
      <c r="T820" s="246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T820" s="247" t="s">
        <v>160</v>
      </c>
      <c r="AU820" s="247" t="s">
        <v>130</v>
      </c>
      <c r="AV820" s="14" t="s">
        <v>121</v>
      </c>
      <c r="AW820" s="14" t="s">
        <v>32</v>
      </c>
      <c r="AX820" s="14" t="s">
        <v>81</v>
      </c>
      <c r="AY820" s="247" t="s">
        <v>114</v>
      </c>
    </row>
    <row r="821" s="2" customFormat="1" ht="33" customHeight="1">
      <c r="A821" s="40"/>
      <c r="B821" s="41"/>
      <c r="C821" s="206" t="s">
        <v>1210</v>
      </c>
      <c r="D821" s="206" t="s">
        <v>116</v>
      </c>
      <c r="E821" s="207" t="s">
        <v>1211</v>
      </c>
      <c r="F821" s="208" t="s">
        <v>1212</v>
      </c>
      <c r="G821" s="209" t="s">
        <v>119</v>
      </c>
      <c r="H821" s="210">
        <v>27.5</v>
      </c>
      <c r="I821" s="211"/>
      <c r="J821" s="212">
        <f>ROUND(I821*H821,2)</f>
        <v>0</v>
      </c>
      <c r="K821" s="208" t="s">
        <v>120</v>
      </c>
      <c r="L821" s="46"/>
      <c r="M821" s="213" t="s">
        <v>19</v>
      </c>
      <c r="N821" s="214" t="s">
        <v>44</v>
      </c>
      <c r="O821" s="86"/>
      <c r="P821" s="215">
        <f>O821*H821</f>
        <v>0</v>
      </c>
      <c r="Q821" s="215">
        <v>0.11500000000000001</v>
      </c>
      <c r="R821" s="215">
        <f>Q821*H821</f>
        <v>3.1625000000000001</v>
      </c>
      <c r="S821" s="215">
        <v>0</v>
      </c>
      <c r="T821" s="216">
        <f>S821*H821</f>
        <v>0</v>
      </c>
      <c r="U821" s="40"/>
      <c r="V821" s="40"/>
      <c r="W821" s="40"/>
      <c r="X821" s="40"/>
      <c r="Y821" s="40"/>
      <c r="Z821" s="40"/>
      <c r="AA821" s="40"/>
      <c r="AB821" s="40"/>
      <c r="AC821" s="40"/>
      <c r="AD821" s="40"/>
      <c r="AE821" s="40"/>
      <c r="AR821" s="217" t="s">
        <v>121</v>
      </c>
      <c r="AT821" s="217" t="s">
        <v>116</v>
      </c>
      <c r="AU821" s="217" t="s">
        <v>130</v>
      </c>
      <c r="AY821" s="19" t="s">
        <v>114</v>
      </c>
      <c r="BE821" s="218">
        <f>IF(N821="základní",J821,0)</f>
        <v>0</v>
      </c>
      <c r="BF821" s="218">
        <f>IF(N821="snížená",J821,0)</f>
        <v>0</v>
      </c>
      <c r="BG821" s="218">
        <f>IF(N821="zákl. přenesená",J821,0)</f>
        <v>0</v>
      </c>
      <c r="BH821" s="218">
        <f>IF(N821="sníž. přenesená",J821,0)</f>
        <v>0</v>
      </c>
      <c r="BI821" s="218">
        <f>IF(N821="nulová",J821,0)</f>
        <v>0</v>
      </c>
      <c r="BJ821" s="19" t="s">
        <v>81</v>
      </c>
      <c r="BK821" s="218">
        <f>ROUND(I821*H821,2)</f>
        <v>0</v>
      </c>
      <c r="BL821" s="19" t="s">
        <v>121</v>
      </c>
      <c r="BM821" s="217" t="s">
        <v>1213</v>
      </c>
    </row>
    <row r="822" s="2" customFormat="1">
      <c r="A822" s="40"/>
      <c r="B822" s="41"/>
      <c r="C822" s="42"/>
      <c r="D822" s="219" t="s">
        <v>123</v>
      </c>
      <c r="E822" s="42"/>
      <c r="F822" s="220" t="s">
        <v>1212</v>
      </c>
      <c r="G822" s="42"/>
      <c r="H822" s="42"/>
      <c r="I822" s="221"/>
      <c r="J822" s="42"/>
      <c r="K822" s="42"/>
      <c r="L822" s="46"/>
      <c r="M822" s="222"/>
      <c r="N822" s="223"/>
      <c r="O822" s="86"/>
      <c r="P822" s="86"/>
      <c r="Q822" s="86"/>
      <c r="R822" s="86"/>
      <c r="S822" s="86"/>
      <c r="T822" s="87"/>
      <c r="U822" s="40"/>
      <c r="V822" s="40"/>
      <c r="W822" s="40"/>
      <c r="X822" s="40"/>
      <c r="Y822" s="40"/>
      <c r="Z822" s="40"/>
      <c r="AA822" s="40"/>
      <c r="AB822" s="40"/>
      <c r="AC822" s="40"/>
      <c r="AD822" s="40"/>
      <c r="AE822" s="40"/>
      <c r="AT822" s="19" t="s">
        <v>123</v>
      </c>
      <c r="AU822" s="19" t="s">
        <v>130</v>
      </c>
    </row>
    <row r="823" s="2" customFormat="1">
      <c r="A823" s="40"/>
      <c r="B823" s="41"/>
      <c r="C823" s="42"/>
      <c r="D823" s="224" t="s">
        <v>124</v>
      </c>
      <c r="E823" s="42"/>
      <c r="F823" s="225" t="s">
        <v>1214</v>
      </c>
      <c r="G823" s="42"/>
      <c r="H823" s="42"/>
      <c r="I823" s="221"/>
      <c r="J823" s="42"/>
      <c r="K823" s="42"/>
      <c r="L823" s="46"/>
      <c r="M823" s="222"/>
      <c r="N823" s="223"/>
      <c r="O823" s="86"/>
      <c r="P823" s="86"/>
      <c r="Q823" s="86"/>
      <c r="R823" s="86"/>
      <c r="S823" s="86"/>
      <c r="T823" s="87"/>
      <c r="U823" s="40"/>
      <c r="V823" s="40"/>
      <c r="W823" s="40"/>
      <c r="X823" s="40"/>
      <c r="Y823" s="40"/>
      <c r="Z823" s="40"/>
      <c r="AA823" s="40"/>
      <c r="AB823" s="40"/>
      <c r="AC823" s="40"/>
      <c r="AD823" s="40"/>
      <c r="AE823" s="40"/>
      <c r="AT823" s="19" t="s">
        <v>124</v>
      </c>
      <c r="AU823" s="19" t="s">
        <v>130</v>
      </c>
    </row>
    <row r="824" s="2" customFormat="1">
      <c r="A824" s="40"/>
      <c r="B824" s="41"/>
      <c r="C824" s="42"/>
      <c r="D824" s="219" t="s">
        <v>196</v>
      </c>
      <c r="E824" s="42"/>
      <c r="F824" s="258" t="s">
        <v>812</v>
      </c>
      <c r="G824" s="42"/>
      <c r="H824" s="42"/>
      <c r="I824" s="221"/>
      <c r="J824" s="42"/>
      <c r="K824" s="42"/>
      <c r="L824" s="46"/>
      <c r="M824" s="222"/>
      <c r="N824" s="223"/>
      <c r="O824" s="86"/>
      <c r="P824" s="86"/>
      <c r="Q824" s="86"/>
      <c r="R824" s="86"/>
      <c r="S824" s="86"/>
      <c r="T824" s="87"/>
      <c r="U824" s="40"/>
      <c r="V824" s="40"/>
      <c r="W824" s="40"/>
      <c r="X824" s="40"/>
      <c r="Y824" s="40"/>
      <c r="Z824" s="40"/>
      <c r="AA824" s="40"/>
      <c r="AB824" s="40"/>
      <c r="AC824" s="40"/>
      <c r="AD824" s="40"/>
      <c r="AE824" s="40"/>
      <c r="AT824" s="19" t="s">
        <v>196</v>
      </c>
      <c r="AU824" s="19" t="s">
        <v>130</v>
      </c>
    </row>
    <row r="825" s="2" customFormat="1" ht="16.5" customHeight="1">
      <c r="A825" s="40"/>
      <c r="B825" s="41"/>
      <c r="C825" s="248" t="s">
        <v>1215</v>
      </c>
      <c r="D825" s="248" t="s">
        <v>191</v>
      </c>
      <c r="E825" s="249" t="s">
        <v>1216</v>
      </c>
      <c r="F825" s="250" t="s">
        <v>1217</v>
      </c>
      <c r="G825" s="251" t="s">
        <v>194</v>
      </c>
      <c r="H825" s="252">
        <v>2.75</v>
      </c>
      <c r="I825" s="253"/>
      <c r="J825" s="254">
        <f>ROUND(I825*H825,2)</f>
        <v>0</v>
      </c>
      <c r="K825" s="250" t="s">
        <v>120</v>
      </c>
      <c r="L825" s="255"/>
      <c r="M825" s="256" t="s">
        <v>19</v>
      </c>
      <c r="N825" s="257" t="s">
        <v>44</v>
      </c>
      <c r="O825" s="86"/>
      <c r="P825" s="215">
        <f>O825*H825</f>
        <v>0</v>
      </c>
      <c r="Q825" s="215">
        <v>1</v>
      </c>
      <c r="R825" s="215">
        <f>Q825*H825</f>
        <v>2.75</v>
      </c>
      <c r="S825" s="215">
        <v>0</v>
      </c>
      <c r="T825" s="216">
        <f>S825*H825</f>
        <v>0</v>
      </c>
      <c r="U825" s="40"/>
      <c r="V825" s="40"/>
      <c r="W825" s="40"/>
      <c r="X825" s="40"/>
      <c r="Y825" s="40"/>
      <c r="Z825" s="40"/>
      <c r="AA825" s="40"/>
      <c r="AB825" s="40"/>
      <c r="AC825" s="40"/>
      <c r="AD825" s="40"/>
      <c r="AE825" s="40"/>
      <c r="AR825" s="217" t="s">
        <v>155</v>
      </c>
      <c r="AT825" s="217" t="s">
        <v>191</v>
      </c>
      <c r="AU825" s="217" t="s">
        <v>130</v>
      </c>
      <c r="AY825" s="19" t="s">
        <v>114</v>
      </c>
      <c r="BE825" s="218">
        <f>IF(N825="základní",J825,0)</f>
        <v>0</v>
      </c>
      <c r="BF825" s="218">
        <f>IF(N825="snížená",J825,0)</f>
        <v>0</v>
      </c>
      <c r="BG825" s="218">
        <f>IF(N825="zákl. přenesená",J825,0)</f>
        <v>0</v>
      </c>
      <c r="BH825" s="218">
        <f>IF(N825="sníž. přenesená",J825,0)</f>
        <v>0</v>
      </c>
      <c r="BI825" s="218">
        <f>IF(N825="nulová",J825,0)</f>
        <v>0</v>
      </c>
      <c r="BJ825" s="19" t="s">
        <v>81</v>
      </c>
      <c r="BK825" s="218">
        <f>ROUND(I825*H825,2)</f>
        <v>0</v>
      </c>
      <c r="BL825" s="19" t="s">
        <v>121</v>
      </c>
      <c r="BM825" s="217" t="s">
        <v>1218</v>
      </c>
    </row>
    <row r="826" s="2" customFormat="1">
      <c r="A826" s="40"/>
      <c r="B826" s="41"/>
      <c r="C826" s="42"/>
      <c r="D826" s="219" t="s">
        <v>123</v>
      </c>
      <c r="E826" s="42"/>
      <c r="F826" s="220" t="s">
        <v>1217</v>
      </c>
      <c r="G826" s="42"/>
      <c r="H826" s="42"/>
      <c r="I826" s="221"/>
      <c r="J826" s="42"/>
      <c r="K826" s="42"/>
      <c r="L826" s="46"/>
      <c r="M826" s="222"/>
      <c r="N826" s="223"/>
      <c r="O826" s="86"/>
      <c r="P826" s="86"/>
      <c r="Q826" s="86"/>
      <c r="R826" s="86"/>
      <c r="S826" s="86"/>
      <c r="T826" s="87"/>
      <c r="U826" s="40"/>
      <c r="V826" s="40"/>
      <c r="W826" s="40"/>
      <c r="X826" s="40"/>
      <c r="Y826" s="40"/>
      <c r="Z826" s="40"/>
      <c r="AA826" s="40"/>
      <c r="AB826" s="40"/>
      <c r="AC826" s="40"/>
      <c r="AD826" s="40"/>
      <c r="AE826" s="40"/>
      <c r="AT826" s="19" t="s">
        <v>123</v>
      </c>
      <c r="AU826" s="19" t="s">
        <v>130</v>
      </c>
    </row>
    <row r="827" s="13" customFormat="1">
      <c r="A827" s="13"/>
      <c r="B827" s="226"/>
      <c r="C827" s="227"/>
      <c r="D827" s="219" t="s">
        <v>160</v>
      </c>
      <c r="E827" s="228" t="s">
        <v>19</v>
      </c>
      <c r="F827" s="229" t="s">
        <v>1219</v>
      </c>
      <c r="G827" s="227"/>
      <c r="H827" s="230">
        <v>2.75</v>
      </c>
      <c r="I827" s="231"/>
      <c r="J827" s="227"/>
      <c r="K827" s="227"/>
      <c r="L827" s="232"/>
      <c r="M827" s="233"/>
      <c r="N827" s="234"/>
      <c r="O827" s="234"/>
      <c r="P827" s="234"/>
      <c r="Q827" s="234"/>
      <c r="R827" s="234"/>
      <c r="S827" s="234"/>
      <c r="T827" s="235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T827" s="236" t="s">
        <v>160</v>
      </c>
      <c r="AU827" s="236" t="s">
        <v>130</v>
      </c>
      <c r="AV827" s="13" t="s">
        <v>83</v>
      </c>
      <c r="AW827" s="13" t="s">
        <v>32</v>
      </c>
      <c r="AX827" s="13" t="s">
        <v>73</v>
      </c>
      <c r="AY827" s="236" t="s">
        <v>114</v>
      </c>
    </row>
    <row r="828" s="14" customFormat="1">
      <c r="A828" s="14"/>
      <c r="B828" s="237"/>
      <c r="C828" s="238"/>
      <c r="D828" s="219" t="s">
        <v>160</v>
      </c>
      <c r="E828" s="239" t="s">
        <v>19</v>
      </c>
      <c r="F828" s="240" t="s">
        <v>162</v>
      </c>
      <c r="G828" s="238"/>
      <c r="H828" s="241">
        <v>2.75</v>
      </c>
      <c r="I828" s="242"/>
      <c r="J828" s="238"/>
      <c r="K828" s="238"/>
      <c r="L828" s="243"/>
      <c r="M828" s="244"/>
      <c r="N828" s="245"/>
      <c r="O828" s="245"/>
      <c r="P828" s="245"/>
      <c r="Q828" s="245"/>
      <c r="R828" s="245"/>
      <c r="S828" s="245"/>
      <c r="T828" s="246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T828" s="247" t="s">
        <v>160</v>
      </c>
      <c r="AU828" s="247" t="s">
        <v>130</v>
      </c>
      <c r="AV828" s="14" t="s">
        <v>121</v>
      </c>
      <c r="AW828" s="14" t="s">
        <v>32</v>
      </c>
      <c r="AX828" s="14" t="s">
        <v>81</v>
      </c>
      <c r="AY828" s="247" t="s">
        <v>114</v>
      </c>
    </row>
    <row r="829" s="2" customFormat="1" ht="44.25" customHeight="1">
      <c r="A829" s="40"/>
      <c r="B829" s="41"/>
      <c r="C829" s="206" t="s">
        <v>1220</v>
      </c>
      <c r="D829" s="206" t="s">
        <v>116</v>
      </c>
      <c r="E829" s="207" t="s">
        <v>1221</v>
      </c>
      <c r="F829" s="208" t="s">
        <v>1222</v>
      </c>
      <c r="G829" s="209" t="s">
        <v>119</v>
      </c>
      <c r="H829" s="210">
        <v>27.5</v>
      </c>
      <c r="I829" s="211"/>
      <c r="J829" s="212">
        <f>ROUND(I829*H829,2)</f>
        <v>0</v>
      </c>
      <c r="K829" s="208" t="s">
        <v>120</v>
      </c>
      <c r="L829" s="46"/>
      <c r="M829" s="213" t="s">
        <v>19</v>
      </c>
      <c r="N829" s="214" t="s">
        <v>44</v>
      </c>
      <c r="O829" s="86"/>
      <c r="P829" s="215">
        <f>O829*H829</f>
        <v>0</v>
      </c>
      <c r="Q829" s="215">
        <v>0.017420000000000001</v>
      </c>
      <c r="R829" s="215">
        <f>Q829*H829</f>
        <v>0.47905000000000003</v>
      </c>
      <c r="S829" s="215">
        <v>0</v>
      </c>
      <c r="T829" s="216">
        <f>S829*H829</f>
        <v>0</v>
      </c>
      <c r="U829" s="40"/>
      <c r="V829" s="40"/>
      <c r="W829" s="40"/>
      <c r="X829" s="40"/>
      <c r="Y829" s="40"/>
      <c r="Z829" s="40"/>
      <c r="AA829" s="40"/>
      <c r="AB829" s="40"/>
      <c r="AC829" s="40"/>
      <c r="AD829" s="40"/>
      <c r="AE829" s="40"/>
      <c r="AR829" s="217" t="s">
        <v>121</v>
      </c>
      <c r="AT829" s="217" t="s">
        <v>116</v>
      </c>
      <c r="AU829" s="217" t="s">
        <v>130</v>
      </c>
      <c r="AY829" s="19" t="s">
        <v>114</v>
      </c>
      <c r="BE829" s="218">
        <f>IF(N829="základní",J829,0)</f>
        <v>0</v>
      </c>
      <c r="BF829" s="218">
        <f>IF(N829="snížená",J829,0)</f>
        <v>0</v>
      </c>
      <c r="BG829" s="218">
        <f>IF(N829="zákl. přenesená",J829,0)</f>
        <v>0</v>
      </c>
      <c r="BH829" s="218">
        <f>IF(N829="sníž. přenesená",J829,0)</f>
        <v>0</v>
      </c>
      <c r="BI829" s="218">
        <f>IF(N829="nulová",J829,0)</f>
        <v>0</v>
      </c>
      <c r="BJ829" s="19" t="s">
        <v>81</v>
      </c>
      <c r="BK829" s="218">
        <f>ROUND(I829*H829,2)</f>
        <v>0</v>
      </c>
      <c r="BL829" s="19" t="s">
        <v>121</v>
      </c>
      <c r="BM829" s="217" t="s">
        <v>1223</v>
      </c>
    </row>
    <row r="830" s="2" customFormat="1">
      <c r="A830" s="40"/>
      <c r="B830" s="41"/>
      <c r="C830" s="42"/>
      <c r="D830" s="219" t="s">
        <v>123</v>
      </c>
      <c r="E830" s="42"/>
      <c r="F830" s="220" t="s">
        <v>1222</v>
      </c>
      <c r="G830" s="42"/>
      <c r="H830" s="42"/>
      <c r="I830" s="221"/>
      <c r="J830" s="42"/>
      <c r="K830" s="42"/>
      <c r="L830" s="46"/>
      <c r="M830" s="222"/>
      <c r="N830" s="223"/>
      <c r="O830" s="86"/>
      <c r="P830" s="86"/>
      <c r="Q830" s="86"/>
      <c r="R830" s="86"/>
      <c r="S830" s="86"/>
      <c r="T830" s="87"/>
      <c r="U830" s="40"/>
      <c r="V830" s="40"/>
      <c r="W830" s="40"/>
      <c r="X830" s="40"/>
      <c r="Y830" s="40"/>
      <c r="Z830" s="40"/>
      <c r="AA830" s="40"/>
      <c r="AB830" s="40"/>
      <c r="AC830" s="40"/>
      <c r="AD830" s="40"/>
      <c r="AE830" s="40"/>
      <c r="AT830" s="19" t="s">
        <v>123</v>
      </c>
      <c r="AU830" s="19" t="s">
        <v>130</v>
      </c>
    </row>
    <row r="831" s="2" customFormat="1">
      <c r="A831" s="40"/>
      <c r="B831" s="41"/>
      <c r="C831" s="42"/>
      <c r="D831" s="224" t="s">
        <v>124</v>
      </c>
      <c r="E831" s="42"/>
      <c r="F831" s="225" t="s">
        <v>1224</v>
      </c>
      <c r="G831" s="42"/>
      <c r="H831" s="42"/>
      <c r="I831" s="221"/>
      <c r="J831" s="42"/>
      <c r="K831" s="42"/>
      <c r="L831" s="46"/>
      <c r="M831" s="222"/>
      <c r="N831" s="223"/>
      <c r="O831" s="86"/>
      <c r="P831" s="86"/>
      <c r="Q831" s="86"/>
      <c r="R831" s="86"/>
      <c r="S831" s="86"/>
      <c r="T831" s="87"/>
      <c r="U831" s="40"/>
      <c r="V831" s="40"/>
      <c r="W831" s="40"/>
      <c r="X831" s="40"/>
      <c r="Y831" s="40"/>
      <c r="Z831" s="40"/>
      <c r="AA831" s="40"/>
      <c r="AB831" s="40"/>
      <c r="AC831" s="40"/>
      <c r="AD831" s="40"/>
      <c r="AE831" s="40"/>
      <c r="AT831" s="19" t="s">
        <v>124</v>
      </c>
      <c r="AU831" s="19" t="s">
        <v>130</v>
      </c>
    </row>
    <row r="832" s="2" customFormat="1" ht="62.7" customHeight="1">
      <c r="A832" s="40"/>
      <c r="B832" s="41"/>
      <c r="C832" s="206" t="s">
        <v>1225</v>
      </c>
      <c r="D832" s="206" t="s">
        <v>116</v>
      </c>
      <c r="E832" s="207" t="s">
        <v>681</v>
      </c>
      <c r="F832" s="208" t="s">
        <v>682</v>
      </c>
      <c r="G832" s="209" t="s">
        <v>237</v>
      </c>
      <c r="H832" s="210">
        <v>18.699999999999999</v>
      </c>
      <c r="I832" s="211"/>
      <c r="J832" s="212">
        <f>ROUND(I832*H832,2)</f>
        <v>0</v>
      </c>
      <c r="K832" s="208" t="s">
        <v>120</v>
      </c>
      <c r="L832" s="46"/>
      <c r="M832" s="213" t="s">
        <v>19</v>
      </c>
      <c r="N832" s="214" t="s">
        <v>44</v>
      </c>
      <c r="O832" s="86"/>
      <c r="P832" s="215">
        <f>O832*H832</f>
        <v>0</v>
      </c>
      <c r="Q832" s="215">
        <v>0</v>
      </c>
      <c r="R832" s="215">
        <f>Q832*H832</f>
        <v>0</v>
      </c>
      <c r="S832" s="215">
        <v>0</v>
      </c>
      <c r="T832" s="216">
        <f>S832*H832</f>
        <v>0</v>
      </c>
      <c r="U832" s="40"/>
      <c r="V832" s="40"/>
      <c r="W832" s="40"/>
      <c r="X832" s="40"/>
      <c r="Y832" s="40"/>
      <c r="Z832" s="40"/>
      <c r="AA832" s="40"/>
      <c r="AB832" s="40"/>
      <c r="AC832" s="40"/>
      <c r="AD832" s="40"/>
      <c r="AE832" s="40"/>
      <c r="AR832" s="217" t="s">
        <v>121</v>
      </c>
      <c r="AT832" s="217" t="s">
        <v>116</v>
      </c>
      <c r="AU832" s="217" t="s">
        <v>130</v>
      </c>
      <c r="AY832" s="19" t="s">
        <v>114</v>
      </c>
      <c r="BE832" s="218">
        <f>IF(N832="základní",J832,0)</f>
        <v>0</v>
      </c>
      <c r="BF832" s="218">
        <f>IF(N832="snížená",J832,0)</f>
        <v>0</v>
      </c>
      <c r="BG832" s="218">
        <f>IF(N832="zákl. přenesená",J832,0)</f>
        <v>0</v>
      </c>
      <c r="BH832" s="218">
        <f>IF(N832="sníž. přenesená",J832,0)</f>
        <v>0</v>
      </c>
      <c r="BI832" s="218">
        <f>IF(N832="nulová",J832,0)</f>
        <v>0</v>
      </c>
      <c r="BJ832" s="19" t="s">
        <v>81</v>
      </c>
      <c r="BK832" s="218">
        <f>ROUND(I832*H832,2)</f>
        <v>0</v>
      </c>
      <c r="BL832" s="19" t="s">
        <v>121</v>
      </c>
      <c r="BM832" s="217" t="s">
        <v>1226</v>
      </c>
    </row>
    <row r="833" s="2" customFormat="1">
      <c r="A833" s="40"/>
      <c r="B833" s="41"/>
      <c r="C833" s="42"/>
      <c r="D833" s="219" t="s">
        <v>123</v>
      </c>
      <c r="E833" s="42"/>
      <c r="F833" s="220" t="s">
        <v>682</v>
      </c>
      <c r="G833" s="42"/>
      <c r="H833" s="42"/>
      <c r="I833" s="221"/>
      <c r="J833" s="42"/>
      <c r="K833" s="42"/>
      <c r="L833" s="46"/>
      <c r="M833" s="222"/>
      <c r="N833" s="223"/>
      <c r="O833" s="86"/>
      <c r="P833" s="86"/>
      <c r="Q833" s="86"/>
      <c r="R833" s="86"/>
      <c r="S833" s="86"/>
      <c r="T833" s="87"/>
      <c r="U833" s="40"/>
      <c r="V833" s="40"/>
      <c r="W833" s="40"/>
      <c r="X833" s="40"/>
      <c r="Y833" s="40"/>
      <c r="Z833" s="40"/>
      <c r="AA833" s="40"/>
      <c r="AB833" s="40"/>
      <c r="AC833" s="40"/>
      <c r="AD833" s="40"/>
      <c r="AE833" s="40"/>
      <c r="AT833" s="19" t="s">
        <v>123</v>
      </c>
      <c r="AU833" s="19" t="s">
        <v>130</v>
      </c>
    </row>
    <row r="834" s="2" customFormat="1">
      <c r="A834" s="40"/>
      <c r="B834" s="41"/>
      <c r="C834" s="42"/>
      <c r="D834" s="224" t="s">
        <v>124</v>
      </c>
      <c r="E834" s="42"/>
      <c r="F834" s="225" t="s">
        <v>684</v>
      </c>
      <c r="G834" s="42"/>
      <c r="H834" s="42"/>
      <c r="I834" s="221"/>
      <c r="J834" s="42"/>
      <c r="K834" s="42"/>
      <c r="L834" s="46"/>
      <c r="M834" s="222"/>
      <c r="N834" s="223"/>
      <c r="O834" s="86"/>
      <c r="P834" s="86"/>
      <c r="Q834" s="86"/>
      <c r="R834" s="86"/>
      <c r="S834" s="86"/>
      <c r="T834" s="87"/>
      <c r="U834" s="40"/>
      <c r="V834" s="40"/>
      <c r="W834" s="40"/>
      <c r="X834" s="40"/>
      <c r="Y834" s="40"/>
      <c r="Z834" s="40"/>
      <c r="AA834" s="40"/>
      <c r="AB834" s="40"/>
      <c r="AC834" s="40"/>
      <c r="AD834" s="40"/>
      <c r="AE834" s="40"/>
      <c r="AT834" s="19" t="s">
        <v>124</v>
      </c>
      <c r="AU834" s="19" t="s">
        <v>130</v>
      </c>
    </row>
    <row r="835" s="15" customFormat="1">
      <c r="A835" s="15"/>
      <c r="B835" s="259"/>
      <c r="C835" s="260"/>
      <c r="D835" s="219" t="s">
        <v>160</v>
      </c>
      <c r="E835" s="261" t="s">
        <v>19</v>
      </c>
      <c r="F835" s="262" t="s">
        <v>1227</v>
      </c>
      <c r="G835" s="260"/>
      <c r="H835" s="261" t="s">
        <v>19</v>
      </c>
      <c r="I835" s="263"/>
      <c r="J835" s="260"/>
      <c r="K835" s="260"/>
      <c r="L835" s="264"/>
      <c r="M835" s="265"/>
      <c r="N835" s="266"/>
      <c r="O835" s="266"/>
      <c r="P835" s="266"/>
      <c r="Q835" s="266"/>
      <c r="R835" s="266"/>
      <c r="S835" s="266"/>
      <c r="T835" s="267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  <c r="AE835" s="15"/>
      <c r="AT835" s="268" t="s">
        <v>160</v>
      </c>
      <c r="AU835" s="268" t="s">
        <v>130</v>
      </c>
      <c r="AV835" s="15" t="s">
        <v>81</v>
      </c>
      <c r="AW835" s="15" t="s">
        <v>32</v>
      </c>
      <c r="AX835" s="15" t="s">
        <v>73</v>
      </c>
      <c r="AY835" s="268" t="s">
        <v>114</v>
      </c>
    </row>
    <row r="836" s="13" customFormat="1">
      <c r="A836" s="13"/>
      <c r="B836" s="226"/>
      <c r="C836" s="227"/>
      <c r="D836" s="219" t="s">
        <v>160</v>
      </c>
      <c r="E836" s="228" t="s">
        <v>19</v>
      </c>
      <c r="F836" s="229" t="s">
        <v>1228</v>
      </c>
      <c r="G836" s="227"/>
      <c r="H836" s="230">
        <v>10.449999999999999</v>
      </c>
      <c r="I836" s="231"/>
      <c r="J836" s="227"/>
      <c r="K836" s="227"/>
      <c r="L836" s="232"/>
      <c r="M836" s="233"/>
      <c r="N836" s="234"/>
      <c r="O836" s="234"/>
      <c r="P836" s="234"/>
      <c r="Q836" s="234"/>
      <c r="R836" s="234"/>
      <c r="S836" s="234"/>
      <c r="T836" s="235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T836" s="236" t="s">
        <v>160</v>
      </c>
      <c r="AU836" s="236" t="s">
        <v>130</v>
      </c>
      <c r="AV836" s="13" t="s">
        <v>83</v>
      </c>
      <c r="AW836" s="13" t="s">
        <v>32</v>
      </c>
      <c r="AX836" s="13" t="s">
        <v>73</v>
      </c>
      <c r="AY836" s="236" t="s">
        <v>114</v>
      </c>
    </row>
    <row r="837" s="15" customFormat="1">
      <c r="A837" s="15"/>
      <c r="B837" s="259"/>
      <c r="C837" s="260"/>
      <c r="D837" s="219" t="s">
        <v>160</v>
      </c>
      <c r="E837" s="261" t="s">
        <v>19</v>
      </c>
      <c r="F837" s="262" t="s">
        <v>1229</v>
      </c>
      <c r="G837" s="260"/>
      <c r="H837" s="261" t="s">
        <v>19</v>
      </c>
      <c r="I837" s="263"/>
      <c r="J837" s="260"/>
      <c r="K837" s="260"/>
      <c r="L837" s="264"/>
      <c r="M837" s="265"/>
      <c r="N837" s="266"/>
      <c r="O837" s="266"/>
      <c r="P837" s="266"/>
      <c r="Q837" s="266"/>
      <c r="R837" s="266"/>
      <c r="S837" s="266"/>
      <c r="T837" s="267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  <c r="AE837" s="15"/>
      <c r="AT837" s="268" t="s">
        <v>160</v>
      </c>
      <c r="AU837" s="268" t="s">
        <v>130</v>
      </c>
      <c r="AV837" s="15" t="s">
        <v>81</v>
      </c>
      <c r="AW837" s="15" t="s">
        <v>32</v>
      </c>
      <c r="AX837" s="15" t="s">
        <v>73</v>
      </c>
      <c r="AY837" s="268" t="s">
        <v>114</v>
      </c>
    </row>
    <row r="838" s="15" customFormat="1">
      <c r="A838" s="15"/>
      <c r="B838" s="259"/>
      <c r="C838" s="260"/>
      <c r="D838" s="219" t="s">
        <v>160</v>
      </c>
      <c r="E838" s="261" t="s">
        <v>19</v>
      </c>
      <c r="F838" s="262" t="s">
        <v>1230</v>
      </c>
      <c r="G838" s="260"/>
      <c r="H838" s="261" t="s">
        <v>19</v>
      </c>
      <c r="I838" s="263"/>
      <c r="J838" s="260"/>
      <c r="K838" s="260"/>
      <c r="L838" s="264"/>
      <c r="M838" s="265"/>
      <c r="N838" s="266"/>
      <c r="O838" s="266"/>
      <c r="P838" s="266"/>
      <c r="Q838" s="266"/>
      <c r="R838" s="266"/>
      <c r="S838" s="266"/>
      <c r="T838" s="267"/>
      <c r="U838" s="15"/>
      <c r="V838" s="15"/>
      <c r="W838" s="15"/>
      <c r="X838" s="15"/>
      <c r="Y838" s="15"/>
      <c r="Z838" s="15"/>
      <c r="AA838" s="15"/>
      <c r="AB838" s="15"/>
      <c r="AC838" s="15"/>
      <c r="AD838" s="15"/>
      <c r="AE838" s="15"/>
      <c r="AT838" s="268" t="s">
        <v>160</v>
      </c>
      <c r="AU838" s="268" t="s">
        <v>130</v>
      </c>
      <c r="AV838" s="15" t="s">
        <v>81</v>
      </c>
      <c r="AW838" s="15" t="s">
        <v>32</v>
      </c>
      <c r="AX838" s="15" t="s">
        <v>73</v>
      </c>
      <c r="AY838" s="268" t="s">
        <v>114</v>
      </c>
    </row>
    <row r="839" s="13" customFormat="1">
      <c r="A839" s="13"/>
      <c r="B839" s="226"/>
      <c r="C839" s="227"/>
      <c r="D839" s="219" t="s">
        <v>160</v>
      </c>
      <c r="E839" s="228" t="s">
        <v>19</v>
      </c>
      <c r="F839" s="229" t="s">
        <v>1231</v>
      </c>
      <c r="G839" s="227"/>
      <c r="H839" s="230">
        <v>2.75</v>
      </c>
      <c r="I839" s="231"/>
      <c r="J839" s="227"/>
      <c r="K839" s="227"/>
      <c r="L839" s="232"/>
      <c r="M839" s="233"/>
      <c r="N839" s="234"/>
      <c r="O839" s="234"/>
      <c r="P839" s="234"/>
      <c r="Q839" s="234"/>
      <c r="R839" s="234"/>
      <c r="S839" s="234"/>
      <c r="T839" s="235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T839" s="236" t="s">
        <v>160</v>
      </c>
      <c r="AU839" s="236" t="s">
        <v>130</v>
      </c>
      <c r="AV839" s="13" t="s">
        <v>83</v>
      </c>
      <c r="AW839" s="13" t="s">
        <v>32</v>
      </c>
      <c r="AX839" s="13" t="s">
        <v>73</v>
      </c>
      <c r="AY839" s="236" t="s">
        <v>114</v>
      </c>
    </row>
    <row r="840" s="15" customFormat="1">
      <c r="A840" s="15"/>
      <c r="B840" s="259"/>
      <c r="C840" s="260"/>
      <c r="D840" s="219" t="s">
        <v>160</v>
      </c>
      <c r="E840" s="261" t="s">
        <v>19</v>
      </c>
      <c r="F840" s="262" t="s">
        <v>1232</v>
      </c>
      <c r="G840" s="260"/>
      <c r="H840" s="261" t="s">
        <v>19</v>
      </c>
      <c r="I840" s="263"/>
      <c r="J840" s="260"/>
      <c r="K840" s="260"/>
      <c r="L840" s="264"/>
      <c r="M840" s="265"/>
      <c r="N840" s="266"/>
      <c r="O840" s="266"/>
      <c r="P840" s="266"/>
      <c r="Q840" s="266"/>
      <c r="R840" s="266"/>
      <c r="S840" s="266"/>
      <c r="T840" s="267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  <c r="AE840" s="15"/>
      <c r="AT840" s="268" t="s">
        <v>160</v>
      </c>
      <c r="AU840" s="268" t="s">
        <v>130</v>
      </c>
      <c r="AV840" s="15" t="s">
        <v>81</v>
      </c>
      <c r="AW840" s="15" t="s">
        <v>32</v>
      </c>
      <c r="AX840" s="15" t="s">
        <v>73</v>
      </c>
      <c r="AY840" s="268" t="s">
        <v>114</v>
      </c>
    </row>
    <row r="841" s="13" customFormat="1">
      <c r="A841" s="13"/>
      <c r="B841" s="226"/>
      <c r="C841" s="227"/>
      <c r="D841" s="219" t="s">
        <v>160</v>
      </c>
      <c r="E841" s="228" t="s">
        <v>19</v>
      </c>
      <c r="F841" s="229" t="s">
        <v>1233</v>
      </c>
      <c r="G841" s="227"/>
      <c r="H841" s="230">
        <v>4.125</v>
      </c>
      <c r="I841" s="231"/>
      <c r="J841" s="227"/>
      <c r="K841" s="227"/>
      <c r="L841" s="232"/>
      <c r="M841" s="233"/>
      <c r="N841" s="234"/>
      <c r="O841" s="234"/>
      <c r="P841" s="234"/>
      <c r="Q841" s="234"/>
      <c r="R841" s="234"/>
      <c r="S841" s="234"/>
      <c r="T841" s="235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T841" s="236" t="s">
        <v>160</v>
      </c>
      <c r="AU841" s="236" t="s">
        <v>130</v>
      </c>
      <c r="AV841" s="13" t="s">
        <v>83</v>
      </c>
      <c r="AW841" s="13" t="s">
        <v>32</v>
      </c>
      <c r="AX841" s="13" t="s">
        <v>73</v>
      </c>
      <c r="AY841" s="236" t="s">
        <v>114</v>
      </c>
    </row>
    <row r="842" s="15" customFormat="1">
      <c r="A842" s="15"/>
      <c r="B842" s="259"/>
      <c r="C842" s="260"/>
      <c r="D842" s="219" t="s">
        <v>160</v>
      </c>
      <c r="E842" s="261" t="s">
        <v>19</v>
      </c>
      <c r="F842" s="262" t="s">
        <v>1234</v>
      </c>
      <c r="G842" s="260"/>
      <c r="H842" s="261" t="s">
        <v>19</v>
      </c>
      <c r="I842" s="263"/>
      <c r="J842" s="260"/>
      <c r="K842" s="260"/>
      <c r="L842" s="264"/>
      <c r="M842" s="265"/>
      <c r="N842" s="266"/>
      <c r="O842" s="266"/>
      <c r="P842" s="266"/>
      <c r="Q842" s="266"/>
      <c r="R842" s="266"/>
      <c r="S842" s="266"/>
      <c r="T842" s="267"/>
      <c r="U842" s="15"/>
      <c r="V842" s="15"/>
      <c r="W842" s="15"/>
      <c r="X842" s="15"/>
      <c r="Y842" s="15"/>
      <c r="Z842" s="15"/>
      <c r="AA842" s="15"/>
      <c r="AB842" s="15"/>
      <c r="AC842" s="15"/>
      <c r="AD842" s="15"/>
      <c r="AE842" s="15"/>
      <c r="AT842" s="268" t="s">
        <v>160</v>
      </c>
      <c r="AU842" s="268" t="s">
        <v>130</v>
      </c>
      <c r="AV842" s="15" t="s">
        <v>81</v>
      </c>
      <c r="AW842" s="15" t="s">
        <v>32</v>
      </c>
      <c r="AX842" s="15" t="s">
        <v>73</v>
      </c>
      <c r="AY842" s="268" t="s">
        <v>114</v>
      </c>
    </row>
    <row r="843" s="13" customFormat="1">
      <c r="A843" s="13"/>
      <c r="B843" s="226"/>
      <c r="C843" s="227"/>
      <c r="D843" s="219" t="s">
        <v>160</v>
      </c>
      <c r="E843" s="228" t="s">
        <v>19</v>
      </c>
      <c r="F843" s="229" t="s">
        <v>1235</v>
      </c>
      <c r="G843" s="227"/>
      <c r="H843" s="230">
        <v>1.375</v>
      </c>
      <c r="I843" s="231"/>
      <c r="J843" s="227"/>
      <c r="K843" s="227"/>
      <c r="L843" s="232"/>
      <c r="M843" s="233"/>
      <c r="N843" s="234"/>
      <c r="O843" s="234"/>
      <c r="P843" s="234"/>
      <c r="Q843" s="234"/>
      <c r="R843" s="234"/>
      <c r="S843" s="234"/>
      <c r="T843" s="235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T843" s="236" t="s">
        <v>160</v>
      </c>
      <c r="AU843" s="236" t="s">
        <v>130</v>
      </c>
      <c r="AV843" s="13" t="s">
        <v>83</v>
      </c>
      <c r="AW843" s="13" t="s">
        <v>32</v>
      </c>
      <c r="AX843" s="13" t="s">
        <v>73</v>
      </c>
      <c r="AY843" s="236" t="s">
        <v>114</v>
      </c>
    </row>
    <row r="844" s="14" customFormat="1">
      <c r="A844" s="14"/>
      <c r="B844" s="237"/>
      <c r="C844" s="238"/>
      <c r="D844" s="219" t="s">
        <v>160</v>
      </c>
      <c r="E844" s="239" t="s">
        <v>19</v>
      </c>
      <c r="F844" s="240" t="s">
        <v>162</v>
      </c>
      <c r="G844" s="238"/>
      <c r="H844" s="241">
        <v>18.699999999999999</v>
      </c>
      <c r="I844" s="242"/>
      <c r="J844" s="238"/>
      <c r="K844" s="238"/>
      <c r="L844" s="243"/>
      <c r="M844" s="244"/>
      <c r="N844" s="245"/>
      <c r="O844" s="245"/>
      <c r="P844" s="245"/>
      <c r="Q844" s="245"/>
      <c r="R844" s="245"/>
      <c r="S844" s="245"/>
      <c r="T844" s="246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T844" s="247" t="s">
        <v>160</v>
      </c>
      <c r="AU844" s="247" t="s">
        <v>130</v>
      </c>
      <c r="AV844" s="14" t="s">
        <v>121</v>
      </c>
      <c r="AW844" s="14" t="s">
        <v>32</v>
      </c>
      <c r="AX844" s="14" t="s">
        <v>81</v>
      </c>
      <c r="AY844" s="247" t="s">
        <v>114</v>
      </c>
    </row>
    <row r="845" s="2" customFormat="1" ht="66.75" customHeight="1">
      <c r="A845" s="40"/>
      <c r="B845" s="41"/>
      <c r="C845" s="206" t="s">
        <v>1236</v>
      </c>
      <c r="D845" s="206" t="s">
        <v>116</v>
      </c>
      <c r="E845" s="207" t="s">
        <v>685</v>
      </c>
      <c r="F845" s="208" t="s">
        <v>686</v>
      </c>
      <c r="G845" s="209" t="s">
        <v>237</v>
      </c>
      <c r="H845" s="210">
        <v>187</v>
      </c>
      <c r="I845" s="211"/>
      <c r="J845" s="212">
        <f>ROUND(I845*H845,2)</f>
        <v>0</v>
      </c>
      <c r="K845" s="208" t="s">
        <v>120</v>
      </c>
      <c r="L845" s="46"/>
      <c r="M845" s="213" t="s">
        <v>19</v>
      </c>
      <c r="N845" s="214" t="s">
        <v>44</v>
      </c>
      <c r="O845" s="86"/>
      <c r="P845" s="215">
        <f>O845*H845</f>
        <v>0</v>
      </c>
      <c r="Q845" s="215">
        <v>0</v>
      </c>
      <c r="R845" s="215">
        <f>Q845*H845</f>
        <v>0</v>
      </c>
      <c r="S845" s="215">
        <v>0</v>
      </c>
      <c r="T845" s="216">
        <f>S845*H845</f>
        <v>0</v>
      </c>
      <c r="U845" s="40"/>
      <c r="V845" s="40"/>
      <c r="W845" s="40"/>
      <c r="X845" s="40"/>
      <c r="Y845" s="40"/>
      <c r="Z845" s="40"/>
      <c r="AA845" s="40"/>
      <c r="AB845" s="40"/>
      <c r="AC845" s="40"/>
      <c r="AD845" s="40"/>
      <c r="AE845" s="40"/>
      <c r="AR845" s="217" t="s">
        <v>121</v>
      </c>
      <c r="AT845" s="217" t="s">
        <v>116</v>
      </c>
      <c r="AU845" s="217" t="s">
        <v>130</v>
      </c>
      <c r="AY845" s="19" t="s">
        <v>114</v>
      </c>
      <c r="BE845" s="218">
        <f>IF(N845="základní",J845,0)</f>
        <v>0</v>
      </c>
      <c r="BF845" s="218">
        <f>IF(N845="snížená",J845,0)</f>
        <v>0</v>
      </c>
      <c r="BG845" s="218">
        <f>IF(N845="zákl. přenesená",J845,0)</f>
        <v>0</v>
      </c>
      <c r="BH845" s="218">
        <f>IF(N845="sníž. přenesená",J845,0)</f>
        <v>0</v>
      </c>
      <c r="BI845" s="218">
        <f>IF(N845="nulová",J845,0)</f>
        <v>0</v>
      </c>
      <c r="BJ845" s="19" t="s">
        <v>81</v>
      </c>
      <c r="BK845" s="218">
        <f>ROUND(I845*H845,2)</f>
        <v>0</v>
      </c>
      <c r="BL845" s="19" t="s">
        <v>121</v>
      </c>
      <c r="BM845" s="217" t="s">
        <v>1237</v>
      </c>
    </row>
    <row r="846" s="2" customFormat="1">
      <c r="A846" s="40"/>
      <c r="B846" s="41"/>
      <c r="C846" s="42"/>
      <c r="D846" s="219" t="s">
        <v>123</v>
      </c>
      <c r="E846" s="42"/>
      <c r="F846" s="220" t="s">
        <v>688</v>
      </c>
      <c r="G846" s="42"/>
      <c r="H846" s="42"/>
      <c r="I846" s="221"/>
      <c r="J846" s="42"/>
      <c r="K846" s="42"/>
      <c r="L846" s="46"/>
      <c r="M846" s="222"/>
      <c r="N846" s="223"/>
      <c r="O846" s="86"/>
      <c r="P846" s="86"/>
      <c r="Q846" s="86"/>
      <c r="R846" s="86"/>
      <c r="S846" s="86"/>
      <c r="T846" s="87"/>
      <c r="U846" s="40"/>
      <c r="V846" s="40"/>
      <c r="W846" s="40"/>
      <c r="X846" s="40"/>
      <c r="Y846" s="40"/>
      <c r="Z846" s="40"/>
      <c r="AA846" s="40"/>
      <c r="AB846" s="40"/>
      <c r="AC846" s="40"/>
      <c r="AD846" s="40"/>
      <c r="AE846" s="40"/>
      <c r="AT846" s="19" t="s">
        <v>123</v>
      </c>
      <c r="AU846" s="19" t="s">
        <v>130</v>
      </c>
    </row>
    <row r="847" s="2" customFormat="1">
      <c r="A847" s="40"/>
      <c r="B847" s="41"/>
      <c r="C847" s="42"/>
      <c r="D847" s="224" t="s">
        <v>124</v>
      </c>
      <c r="E847" s="42"/>
      <c r="F847" s="225" t="s">
        <v>689</v>
      </c>
      <c r="G847" s="42"/>
      <c r="H847" s="42"/>
      <c r="I847" s="221"/>
      <c r="J847" s="42"/>
      <c r="K847" s="42"/>
      <c r="L847" s="46"/>
      <c r="M847" s="222"/>
      <c r="N847" s="223"/>
      <c r="O847" s="86"/>
      <c r="P847" s="86"/>
      <c r="Q847" s="86"/>
      <c r="R847" s="86"/>
      <c r="S847" s="86"/>
      <c r="T847" s="87"/>
      <c r="U847" s="40"/>
      <c r="V847" s="40"/>
      <c r="W847" s="40"/>
      <c r="X847" s="40"/>
      <c r="Y847" s="40"/>
      <c r="Z847" s="40"/>
      <c r="AA847" s="40"/>
      <c r="AB847" s="40"/>
      <c r="AC847" s="40"/>
      <c r="AD847" s="40"/>
      <c r="AE847" s="40"/>
      <c r="AT847" s="19" t="s">
        <v>124</v>
      </c>
      <c r="AU847" s="19" t="s">
        <v>130</v>
      </c>
    </row>
    <row r="848" s="2" customFormat="1" ht="44.25" customHeight="1">
      <c r="A848" s="40"/>
      <c r="B848" s="41"/>
      <c r="C848" s="206" t="s">
        <v>1238</v>
      </c>
      <c r="D848" s="206" t="s">
        <v>116</v>
      </c>
      <c r="E848" s="207" t="s">
        <v>243</v>
      </c>
      <c r="F848" s="208" t="s">
        <v>244</v>
      </c>
      <c r="G848" s="209" t="s">
        <v>194</v>
      </c>
      <c r="H848" s="210">
        <v>16.719999999999999</v>
      </c>
      <c r="I848" s="211"/>
      <c r="J848" s="212">
        <f>ROUND(I848*H848,2)</f>
        <v>0</v>
      </c>
      <c r="K848" s="208" t="s">
        <v>120</v>
      </c>
      <c r="L848" s="46"/>
      <c r="M848" s="213" t="s">
        <v>19</v>
      </c>
      <c r="N848" s="214" t="s">
        <v>44</v>
      </c>
      <c r="O848" s="86"/>
      <c r="P848" s="215">
        <f>O848*H848</f>
        <v>0</v>
      </c>
      <c r="Q848" s="215">
        <v>0</v>
      </c>
      <c r="R848" s="215">
        <f>Q848*H848</f>
        <v>0</v>
      </c>
      <c r="S848" s="215">
        <v>0</v>
      </c>
      <c r="T848" s="216">
        <f>S848*H848</f>
        <v>0</v>
      </c>
      <c r="U848" s="40"/>
      <c r="V848" s="40"/>
      <c r="W848" s="40"/>
      <c r="X848" s="40"/>
      <c r="Y848" s="40"/>
      <c r="Z848" s="40"/>
      <c r="AA848" s="40"/>
      <c r="AB848" s="40"/>
      <c r="AC848" s="40"/>
      <c r="AD848" s="40"/>
      <c r="AE848" s="40"/>
      <c r="AR848" s="217" t="s">
        <v>121</v>
      </c>
      <c r="AT848" s="217" t="s">
        <v>116</v>
      </c>
      <c r="AU848" s="217" t="s">
        <v>130</v>
      </c>
      <c r="AY848" s="19" t="s">
        <v>114</v>
      </c>
      <c r="BE848" s="218">
        <f>IF(N848="základní",J848,0)</f>
        <v>0</v>
      </c>
      <c r="BF848" s="218">
        <f>IF(N848="snížená",J848,0)</f>
        <v>0</v>
      </c>
      <c r="BG848" s="218">
        <f>IF(N848="zákl. přenesená",J848,0)</f>
        <v>0</v>
      </c>
      <c r="BH848" s="218">
        <f>IF(N848="sníž. přenesená",J848,0)</f>
        <v>0</v>
      </c>
      <c r="BI848" s="218">
        <f>IF(N848="nulová",J848,0)</f>
        <v>0</v>
      </c>
      <c r="BJ848" s="19" t="s">
        <v>81</v>
      </c>
      <c r="BK848" s="218">
        <f>ROUND(I848*H848,2)</f>
        <v>0</v>
      </c>
      <c r="BL848" s="19" t="s">
        <v>121</v>
      </c>
      <c r="BM848" s="217" t="s">
        <v>1239</v>
      </c>
    </row>
    <row r="849" s="2" customFormat="1">
      <c r="A849" s="40"/>
      <c r="B849" s="41"/>
      <c r="C849" s="42"/>
      <c r="D849" s="219" t="s">
        <v>123</v>
      </c>
      <c r="E849" s="42"/>
      <c r="F849" s="220" t="s">
        <v>244</v>
      </c>
      <c r="G849" s="42"/>
      <c r="H849" s="42"/>
      <c r="I849" s="221"/>
      <c r="J849" s="42"/>
      <c r="K849" s="42"/>
      <c r="L849" s="46"/>
      <c r="M849" s="222"/>
      <c r="N849" s="223"/>
      <c r="O849" s="86"/>
      <c r="P849" s="86"/>
      <c r="Q849" s="86"/>
      <c r="R849" s="86"/>
      <c r="S849" s="86"/>
      <c r="T849" s="87"/>
      <c r="U849" s="40"/>
      <c r="V849" s="40"/>
      <c r="W849" s="40"/>
      <c r="X849" s="40"/>
      <c r="Y849" s="40"/>
      <c r="Z849" s="40"/>
      <c r="AA849" s="40"/>
      <c r="AB849" s="40"/>
      <c r="AC849" s="40"/>
      <c r="AD849" s="40"/>
      <c r="AE849" s="40"/>
      <c r="AT849" s="19" t="s">
        <v>123</v>
      </c>
      <c r="AU849" s="19" t="s">
        <v>130</v>
      </c>
    </row>
    <row r="850" s="2" customFormat="1">
      <c r="A850" s="40"/>
      <c r="B850" s="41"/>
      <c r="C850" s="42"/>
      <c r="D850" s="224" t="s">
        <v>124</v>
      </c>
      <c r="E850" s="42"/>
      <c r="F850" s="225" t="s">
        <v>246</v>
      </c>
      <c r="G850" s="42"/>
      <c r="H850" s="42"/>
      <c r="I850" s="221"/>
      <c r="J850" s="42"/>
      <c r="K850" s="42"/>
      <c r="L850" s="46"/>
      <c r="M850" s="222"/>
      <c r="N850" s="223"/>
      <c r="O850" s="86"/>
      <c r="P850" s="86"/>
      <c r="Q850" s="86"/>
      <c r="R850" s="86"/>
      <c r="S850" s="86"/>
      <c r="T850" s="87"/>
      <c r="U850" s="40"/>
      <c r="V850" s="40"/>
      <c r="W850" s="40"/>
      <c r="X850" s="40"/>
      <c r="Y850" s="40"/>
      <c r="Z850" s="40"/>
      <c r="AA850" s="40"/>
      <c r="AB850" s="40"/>
      <c r="AC850" s="40"/>
      <c r="AD850" s="40"/>
      <c r="AE850" s="40"/>
      <c r="AT850" s="19" t="s">
        <v>124</v>
      </c>
      <c r="AU850" s="19" t="s">
        <v>130</v>
      </c>
    </row>
    <row r="851" s="13" customFormat="1">
      <c r="A851" s="13"/>
      <c r="B851" s="226"/>
      <c r="C851" s="227"/>
      <c r="D851" s="219" t="s">
        <v>160</v>
      </c>
      <c r="E851" s="228" t="s">
        <v>19</v>
      </c>
      <c r="F851" s="229" t="s">
        <v>1240</v>
      </c>
      <c r="G851" s="227"/>
      <c r="H851" s="230">
        <v>16.719999999999999</v>
      </c>
      <c r="I851" s="231"/>
      <c r="J851" s="227"/>
      <c r="K851" s="227"/>
      <c r="L851" s="232"/>
      <c r="M851" s="233"/>
      <c r="N851" s="234"/>
      <c r="O851" s="234"/>
      <c r="P851" s="234"/>
      <c r="Q851" s="234"/>
      <c r="R851" s="234"/>
      <c r="S851" s="234"/>
      <c r="T851" s="235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T851" s="236" t="s">
        <v>160</v>
      </c>
      <c r="AU851" s="236" t="s">
        <v>130</v>
      </c>
      <c r="AV851" s="13" t="s">
        <v>83</v>
      </c>
      <c r="AW851" s="13" t="s">
        <v>32</v>
      </c>
      <c r="AX851" s="13" t="s">
        <v>73</v>
      </c>
      <c r="AY851" s="236" t="s">
        <v>114</v>
      </c>
    </row>
    <row r="852" s="14" customFormat="1">
      <c r="A852" s="14"/>
      <c r="B852" s="237"/>
      <c r="C852" s="238"/>
      <c r="D852" s="219" t="s">
        <v>160</v>
      </c>
      <c r="E852" s="239" t="s">
        <v>19</v>
      </c>
      <c r="F852" s="240" t="s">
        <v>162</v>
      </c>
      <c r="G852" s="238"/>
      <c r="H852" s="241">
        <v>16.719999999999999</v>
      </c>
      <c r="I852" s="242"/>
      <c r="J852" s="238"/>
      <c r="K852" s="238"/>
      <c r="L852" s="243"/>
      <c r="M852" s="244"/>
      <c r="N852" s="245"/>
      <c r="O852" s="245"/>
      <c r="P852" s="245"/>
      <c r="Q852" s="245"/>
      <c r="R852" s="245"/>
      <c r="S852" s="245"/>
      <c r="T852" s="246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T852" s="247" t="s">
        <v>160</v>
      </c>
      <c r="AU852" s="247" t="s">
        <v>130</v>
      </c>
      <c r="AV852" s="14" t="s">
        <v>121</v>
      </c>
      <c r="AW852" s="14" t="s">
        <v>32</v>
      </c>
      <c r="AX852" s="14" t="s">
        <v>81</v>
      </c>
      <c r="AY852" s="247" t="s">
        <v>114</v>
      </c>
    </row>
    <row r="853" s="12" customFormat="1" ht="20.88" customHeight="1">
      <c r="A853" s="12"/>
      <c r="B853" s="190"/>
      <c r="C853" s="191"/>
      <c r="D853" s="192" t="s">
        <v>72</v>
      </c>
      <c r="E853" s="204" t="s">
        <v>1241</v>
      </c>
      <c r="F853" s="204" t="s">
        <v>1242</v>
      </c>
      <c r="G853" s="191"/>
      <c r="H853" s="191"/>
      <c r="I853" s="194"/>
      <c r="J853" s="205">
        <f>BK853</f>
        <v>0</v>
      </c>
      <c r="K853" s="191"/>
      <c r="L853" s="196"/>
      <c r="M853" s="197"/>
      <c r="N853" s="198"/>
      <c r="O853" s="198"/>
      <c r="P853" s="199">
        <f>SUM(P854:P859)</f>
        <v>0</v>
      </c>
      <c r="Q853" s="198"/>
      <c r="R853" s="199">
        <f>SUM(R854:R859)</f>
        <v>0.045999999999999999</v>
      </c>
      <c r="S853" s="198"/>
      <c r="T853" s="200">
        <f>SUM(T854:T859)</f>
        <v>0</v>
      </c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  <c r="AR853" s="201" t="s">
        <v>81</v>
      </c>
      <c r="AT853" s="202" t="s">
        <v>72</v>
      </c>
      <c r="AU853" s="202" t="s">
        <v>83</v>
      </c>
      <c r="AY853" s="201" t="s">
        <v>114</v>
      </c>
      <c r="BK853" s="203">
        <f>SUM(BK854:BK859)</f>
        <v>0</v>
      </c>
    </row>
    <row r="854" s="2" customFormat="1" ht="24.15" customHeight="1">
      <c r="A854" s="40"/>
      <c r="B854" s="41"/>
      <c r="C854" s="206" t="s">
        <v>1243</v>
      </c>
      <c r="D854" s="206" t="s">
        <v>116</v>
      </c>
      <c r="E854" s="207" t="s">
        <v>1244</v>
      </c>
      <c r="F854" s="208" t="s">
        <v>1245</v>
      </c>
      <c r="G854" s="209" t="s">
        <v>133</v>
      </c>
      <c r="H854" s="210">
        <v>2</v>
      </c>
      <c r="I854" s="211"/>
      <c r="J854" s="212">
        <f>ROUND(I854*H854,2)</f>
        <v>0</v>
      </c>
      <c r="K854" s="208" t="s">
        <v>19</v>
      </c>
      <c r="L854" s="46"/>
      <c r="M854" s="213" t="s">
        <v>19</v>
      </c>
      <c r="N854" s="214" t="s">
        <v>44</v>
      </c>
      <c r="O854" s="86"/>
      <c r="P854" s="215">
        <f>O854*H854</f>
        <v>0</v>
      </c>
      <c r="Q854" s="215">
        <v>0</v>
      </c>
      <c r="R854" s="215">
        <f>Q854*H854</f>
        <v>0</v>
      </c>
      <c r="S854" s="215">
        <v>0</v>
      </c>
      <c r="T854" s="216">
        <f>S854*H854</f>
        <v>0</v>
      </c>
      <c r="U854" s="40"/>
      <c r="V854" s="40"/>
      <c r="W854" s="40"/>
      <c r="X854" s="40"/>
      <c r="Y854" s="40"/>
      <c r="Z854" s="40"/>
      <c r="AA854" s="40"/>
      <c r="AB854" s="40"/>
      <c r="AC854" s="40"/>
      <c r="AD854" s="40"/>
      <c r="AE854" s="40"/>
      <c r="AR854" s="217" t="s">
        <v>121</v>
      </c>
      <c r="AT854" s="217" t="s">
        <v>116</v>
      </c>
      <c r="AU854" s="217" t="s">
        <v>130</v>
      </c>
      <c r="AY854" s="19" t="s">
        <v>114</v>
      </c>
      <c r="BE854" s="218">
        <f>IF(N854="základní",J854,0)</f>
        <v>0</v>
      </c>
      <c r="BF854" s="218">
        <f>IF(N854="snížená",J854,0)</f>
        <v>0</v>
      </c>
      <c r="BG854" s="218">
        <f>IF(N854="zákl. přenesená",J854,0)</f>
        <v>0</v>
      </c>
      <c r="BH854" s="218">
        <f>IF(N854="sníž. přenesená",J854,0)</f>
        <v>0</v>
      </c>
      <c r="BI854" s="218">
        <f>IF(N854="nulová",J854,0)</f>
        <v>0</v>
      </c>
      <c r="BJ854" s="19" t="s">
        <v>81</v>
      </c>
      <c r="BK854" s="218">
        <f>ROUND(I854*H854,2)</f>
        <v>0</v>
      </c>
      <c r="BL854" s="19" t="s">
        <v>121</v>
      </c>
      <c r="BM854" s="217" t="s">
        <v>1246</v>
      </c>
    </row>
    <row r="855" s="2" customFormat="1">
      <c r="A855" s="40"/>
      <c r="B855" s="41"/>
      <c r="C855" s="42"/>
      <c r="D855" s="219" t="s">
        <v>123</v>
      </c>
      <c r="E855" s="42"/>
      <c r="F855" s="220" t="s">
        <v>1245</v>
      </c>
      <c r="G855" s="42"/>
      <c r="H855" s="42"/>
      <c r="I855" s="221"/>
      <c r="J855" s="42"/>
      <c r="K855" s="42"/>
      <c r="L855" s="46"/>
      <c r="M855" s="222"/>
      <c r="N855" s="223"/>
      <c r="O855" s="86"/>
      <c r="P855" s="86"/>
      <c r="Q855" s="86"/>
      <c r="R855" s="86"/>
      <c r="S855" s="86"/>
      <c r="T855" s="87"/>
      <c r="U855" s="40"/>
      <c r="V855" s="40"/>
      <c r="W855" s="40"/>
      <c r="X855" s="40"/>
      <c r="Y855" s="40"/>
      <c r="Z855" s="40"/>
      <c r="AA855" s="40"/>
      <c r="AB855" s="40"/>
      <c r="AC855" s="40"/>
      <c r="AD855" s="40"/>
      <c r="AE855" s="40"/>
      <c r="AT855" s="19" t="s">
        <v>123</v>
      </c>
      <c r="AU855" s="19" t="s">
        <v>130</v>
      </c>
    </row>
    <row r="856" s="2" customFormat="1" ht="16.5" customHeight="1">
      <c r="A856" s="40"/>
      <c r="B856" s="41"/>
      <c r="C856" s="248" t="s">
        <v>1247</v>
      </c>
      <c r="D856" s="248" t="s">
        <v>191</v>
      </c>
      <c r="E856" s="249" t="s">
        <v>1248</v>
      </c>
      <c r="F856" s="250" t="s">
        <v>1249</v>
      </c>
      <c r="G856" s="251" t="s">
        <v>133</v>
      </c>
      <c r="H856" s="252">
        <v>1</v>
      </c>
      <c r="I856" s="253"/>
      <c r="J856" s="254">
        <f>ROUND(I856*H856,2)</f>
        <v>0</v>
      </c>
      <c r="K856" s="250" t="s">
        <v>19</v>
      </c>
      <c r="L856" s="255"/>
      <c r="M856" s="256" t="s">
        <v>19</v>
      </c>
      <c r="N856" s="257" t="s">
        <v>44</v>
      </c>
      <c r="O856" s="86"/>
      <c r="P856" s="215">
        <f>O856*H856</f>
        <v>0</v>
      </c>
      <c r="Q856" s="215">
        <v>0.023</v>
      </c>
      <c r="R856" s="215">
        <f>Q856*H856</f>
        <v>0.023</v>
      </c>
      <c r="S856" s="215">
        <v>0</v>
      </c>
      <c r="T856" s="216">
        <f>S856*H856</f>
        <v>0</v>
      </c>
      <c r="U856" s="40"/>
      <c r="V856" s="40"/>
      <c r="W856" s="40"/>
      <c r="X856" s="40"/>
      <c r="Y856" s="40"/>
      <c r="Z856" s="40"/>
      <c r="AA856" s="40"/>
      <c r="AB856" s="40"/>
      <c r="AC856" s="40"/>
      <c r="AD856" s="40"/>
      <c r="AE856" s="40"/>
      <c r="AR856" s="217" t="s">
        <v>155</v>
      </c>
      <c r="AT856" s="217" t="s">
        <v>191</v>
      </c>
      <c r="AU856" s="217" t="s">
        <v>130</v>
      </c>
      <c r="AY856" s="19" t="s">
        <v>114</v>
      </c>
      <c r="BE856" s="218">
        <f>IF(N856="základní",J856,0)</f>
        <v>0</v>
      </c>
      <c r="BF856" s="218">
        <f>IF(N856="snížená",J856,0)</f>
        <v>0</v>
      </c>
      <c r="BG856" s="218">
        <f>IF(N856="zákl. přenesená",J856,0)</f>
        <v>0</v>
      </c>
      <c r="BH856" s="218">
        <f>IF(N856="sníž. přenesená",J856,0)</f>
        <v>0</v>
      </c>
      <c r="BI856" s="218">
        <f>IF(N856="nulová",J856,0)</f>
        <v>0</v>
      </c>
      <c r="BJ856" s="19" t="s">
        <v>81</v>
      </c>
      <c r="BK856" s="218">
        <f>ROUND(I856*H856,2)</f>
        <v>0</v>
      </c>
      <c r="BL856" s="19" t="s">
        <v>121</v>
      </c>
      <c r="BM856" s="217" t="s">
        <v>1250</v>
      </c>
    </row>
    <row r="857" s="2" customFormat="1">
      <c r="A857" s="40"/>
      <c r="B857" s="41"/>
      <c r="C857" s="42"/>
      <c r="D857" s="219" t="s">
        <v>123</v>
      </c>
      <c r="E857" s="42"/>
      <c r="F857" s="220" t="s">
        <v>1249</v>
      </c>
      <c r="G857" s="42"/>
      <c r="H857" s="42"/>
      <c r="I857" s="221"/>
      <c r="J857" s="42"/>
      <c r="K857" s="42"/>
      <c r="L857" s="46"/>
      <c r="M857" s="222"/>
      <c r="N857" s="223"/>
      <c r="O857" s="86"/>
      <c r="P857" s="86"/>
      <c r="Q857" s="86"/>
      <c r="R857" s="86"/>
      <c r="S857" s="86"/>
      <c r="T857" s="87"/>
      <c r="U857" s="40"/>
      <c r="V857" s="40"/>
      <c r="W857" s="40"/>
      <c r="X857" s="40"/>
      <c r="Y857" s="40"/>
      <c r="Z857" s="40"/>
      <c r="AA857" s="40"/>
      <c r="AB857" s="40"/>
      <c r="AC857" s="40"/>
      <c r="AD857" s="40"/>
      <c r="AE857" s="40"/>
      <c r="AT857" s="19" t="s">
        <v>123</v>
      </c>
      <c r="AU857" s="19" t="s">
        <v>130</v>
      </c>
    </row>
    <row r="858" s="2" customFormat="1" ht="16.5" customHeight="1">
      <c r="A858" s="40"/>
      <c r="B858" s="41"/>
      <c r="C858" s="248" t="s">
        <v>1251</v>
      </c>
      <c r="D858" s="248" t="s">
        <v>191</v>
      </c>
      <c r="E858" s="249" t="s">
        <v>1252</v>
      </c>
      <c r="F858" s="250" t="s">
        <v>1253</v>
      </c>
      <c r="G858" s="251" t="s">
        <v>133</v>
      </c>
      <c r="H858" s="252">
        <v>1</v>
      </c>
      <c r="I858" s="253"/>
      <c r="J858" s="254">
        <f>ROUND(I858*H858,2)</f>
        <v>0</v>
      </c>
      <c r="K858" s="250" t="s">
        <v>19</v>
      </c>
      <c r="L858" s="255"/>
      <c r="M858" s="256" t="s">
        <v>19</v>
      </c>
      <c r="N858" s="257" t="s">
        <v>44</v>
      </c>
      <c r="O858" s="86"/>
      <c r="P858" s="215">
        <f>O858*H858</f>
        <v>0</v>
      </c>
      <c r="Q858" s="215">
        <v>0.023</v>
      </c>
      <c r="R858" s="215">
        <f>Q858*H858</f>
        <v>0.023</v>
      </c>
      <c r="S858" s="215">
        <v>0</v>
      </c>
      <c r="T858" s="216">
        <f>S858*H858</f>
        <v>0</v>
      </c>
      <c r="U858" s="40"/>
      <c r="V858" s="40"/>
      <c r="W858" s="40"/>
      <c r="X858" s="40"/>
      <c r="Y858" s="40"/>
      <c r="Z858" s="40"/>
      <c r="AA858" s="40"/>
      <c r="AB858" s="40"/>
      <c r="AC858" s="40"/>
      <c r="AD858" s="40"/>
      <c r="AE858" s="40"/>
      <c r="AR858" s="217" t="s">
        <v>155</v>
      </c>
      <c r="AT858" s="217" t="s">
        <v>191</v>
      </c>
      <c r="AU858" s="217" t="s">
        <v>130</v>
      </c>
      <c r="AY858" s="19" t="s">
        <v>114</v>
      </c>
      <c r="BE858" s="218">
        <f>IF(N858="základní",J858,0)</f>
        <v>0</v>
      </c>
      <c r="BF858" s="218">
        <f>IF(N858="snížená",J858,0)</f>
        <v>0</v>
      </c>
      <c r="BG858" s="218">
        <f>IF(N858="zákl. přenesená",J858,0)</f>
        <v>0</v>
      </c>
      <c r="BH858" s="218">
        <f>IF(N858="sníž. přenesená",J858,0)</f>
        <v>0</v>
      </c>
      <c r="BI858" s="218">
        <f>IF(N858="nulová",J858,0)</f>
        <v>0</v>
      </c>
      <c r="BJ858" s="19" t="s">
        <v>81</v>
      </c>
      <c r="BK858" s="218">
        <f>ROUND(I858*H858,2)</f>
        <v>0</v>
      </c>
      <c r="BL858" s="19" t="s">
        <v>121</v>
      </c>
      <c r="BM858" s="217" t="s">
        <v>1254</v>
      </c>
    </row>
    <row r="859" s="2" customFormat="1">
      <c r="A859" s="40"/>
      <c r="B859" s="41"/>
      <c r="C859" s="42"/>
      <c r="D859" s="219" t="s">
        <v>123</v>
      </c>
      <c r="E859" s="42"/>
      <c r="F859" s="220" t="s">
        <v>1253</v>
      </c>
      <c r="G859" s="42"/>
      <c r="H859" s="42"/>
      <c r="I859" s="221"/>
      <c r="J859" s="42"/>
      <c r="K859" s="42"/>
      <c r="L859" s="46"/>
      <c r="M859" s="222"/>
      <c r="N859" s="223"/>
      <c r="O859" s="86"/>
      <c r="P859" s="86"/>
      <c r="Q859" s="86"/>
      <c r="R859" s="86"/>
      <c r="S859" s="86"/>
      <c r="T859" s="87"/>
      <c r="U859" s="40"/>
      <c r="V859" s="40"/>
      <c r="W859" s="40"/>
      <c r="X859" s="40"/>
      <c r="Y859" s="40"/>
      <c r="Z859" s="40"/>
      <c r="AA859" s="40"/>
      <c r="AB859" s="40"/>
      <c r="AC859" s="40"/>
      <c r="AD859" s="40"/>
      <c r="AE859" s="40"/>
      <c r="AT859" s="19" t="s">
        <v>123</v>
      </c>
      <c r="AU859" s="19" t="s">
        <v>130</v>
      </c>
    </row>
    <row r="860" s="12" customFormat="1" ht="20.88" customHeight="1">
      <c r="A860" s="12"/>
      <c r="B860" s="190"/>
      <c r="C860" s="191"/>
      <c r="D860" s="192" t="s">
        <v>72</v>
      </c>
      <c r="E860" s="204" t="s">
        <v>1255</v>
      </c>
      <c r="F860" s="204" t="s">
        <v>1256</v>
      </c>
      <c r="G860" s="191"/>
      <c r="H860" s="191"/>
      <c r="I860" s="194"/>
      <c r="J860" s="205">
        <f>BK860</f>
        <v>0</v>
      </c>
      <c r="K860" s="191"/>
      <c r="L860" s="196"/>
      <c r="M860" s="197"/>
      <c r="N860" s="198"/>
      <c r="O860" s="198"/>
      <c r="P860" s="199">
        <f>SUM(P861:P911)</f>
        <v>0</v>
      </c>
      <c r="Q860" s="198"/>
      <c r="R860" s="199">
        <f>SUM(R861:R911)</f>
        <v>47.752054000000001</v>
      </c>
      <c r="S860" s="198"/>
      <c r="T860" s="200">
        <f>SUM(T861:T911)</f>
        <v>0</v>
      </c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R860" s="201" t="s">
        <v>81</v>
      </c>
      <c r="AT860" s="202" t="s">
        <v>72</v>
      </c>
      <c r="AU860" s="202" t="s">
        <v>83</v>
      </c>
      <c r="AY860" s="201" t="s">
        <v>114</v>
      </c>
      <c r="BK860" s="203">
        <f>SUM(BK861:BK911)</f>
        <v>0</v>
      </c>
    </row>
    <row r="861" s="2" customFormat="1" ht="16.5" customHeight="1">
      <c r="A861" s="40"/>
      <c r="B861" s="41"/>
      <c r="C861" s="206" t="s">
        <v>1257</v>
      </c>
      <c r="D861" s="206" t="s">
        <v>116</v>
      </c>
      <c r="E861" s="207" t="s">
        <v>1258</v>
      </c>
      <c r="F861" s="208" t="s">
        <v>1259</v>
      </c>
      <c r="G861" s="209" t="s">
        <v>257</v>
      </c>
      <c r="H861" s="210">
        <v>30</v>
      </c>
      <c r="I861" s="211"/>
      <c r="J861" s="212">
        <f>ROUND(I861*H861,2)</f>
        <v>0</v>
      </c>
      <c r="K861" s="208" t="s">
        <v>19</v>
      </c>
      <c r="L861" s="46"/>
      <c r="M861" s="213" t="s">
        <v>19</v>
      </c>
      <c r="N861" s="214" t="s">
        <v>44</v>
      </c>
      <c r="O861" s="86"/>
      <c r="P861" s="215">
        <f>O861*H861</f>
        <v>0</v>
      </c>
      <c r="Q861" s="215">
        <v>0</v>
      </c>
      <c r="R861" s="215">
        <f>Q861*H861</f>
        <v>0</v>
      </c>
      <c r="S861" s="215">
        <v>0</v>
      </c>
      <c r="T861" s="216">
        <f>S861*H861</f>
        <v>0</v>
      </c>
      <c r="U861" s="40"/>
      <c r="V861" s="40"/>
      <c r="W861" s="40"/>
      <c r="X861" s="40"/>
      <c r="Y861" s="40"/>
      <c r="Z861" s="40"/>
      <c r="AA861" s="40"/>
      <c r="AB861" s="40"/>
      <c r="AC861" s="40"/>
      <c r="AD861" s="40"/>
      <c r="AE861" s="40"/>
      <c r="AR861" s="217" t="s">
        <v>203</v>
      </c>
      <c r="AT861" s="217" t="s">
        <v>116</v>
      </c>
      <c r="AU861" s="217" t="s">
        <v>130</v>
      </c>
      <c r="AY861" s="19" t="s">
        <v>114</v>
      </c>
      <c r="BE861" s="218">
        <f>IF(N861="základní",J861,0)</f>
        <v>0</v>
      </c>
      <c r="BF861" s="218">
        <f>IF(N861="snížená",J861,0)</f>
        <v>0</v>
      </c>
      <c r="BG861" s="218">
        <f>IF(N861="zákl. přenesená",J861,0)</f>
        <v>0</v>
      </c>
      <c r="BH861" s="218">
        <f>IF(N861="sníž. přenesená",J861,0)</f>
        <v>0</v>
      </c>
      <c r="BI861" s="218">
        <f>IF(N861="nulová",J861,0)</f>
        <v>0</v>
      </c>
      <c r="BJ861" s="19" t="s">
        <v>81</v>
      </c>
      <c r="BK861" s="218">
        <f>ROUND(I861*H861,2)</f>
        <v>0</v>
      </c>
      <c r="BL861" s="19" t="s">
        <v>203</v>
      </c>
      <c r="BM861" s="217" t="s">
        <v>1260</v>
      </c>
    </row>
    <row r="862" s="2" customFormat="1">
      <c r="A862" s="40"/>
      <c r="B862" s="41"/>
      <c r="C862" s="42"/>
      <c r="D862" s="219" t="s">
        <v>123</v>
      </c>
      <c r="E862" s="42"/>
      <c r="F862" s="220" t="s">
        <v>1259</v>
      </c>
      <c r="G862" s="42"/>
      <c r="H862" s="42"/>
      <c r="I862" s="221"/>
      <c r="J862" s="42"/>
      <c r="K862" s="42"/>
      <c r="L862" s="46"/>
      <c r="M862" s="222"/>
      <c r="N862" s="223"/>
      <c r="O862" s="86"/>
      <c r="P862" s="86"/>
      <c r="Q862" s="86"/>
      <c r="R862" s="86"/>
      <c r="S862" s="86"/>
      <c r="T862" s="87"/>
      <c r="U862" s="40"/>
      <c r="V862" s="40"/>
      <c r="W862" s="40"/>
      <c r="X862" s="40"/>
      <c r="Y862" s="40"/>
      <c r="Z862" s="40"/>
      <c r="AA862" s="40"/>
      <c r="AB862" s="40"/>
      <c r="AC862" s="40"/>
      <c r="AD862" s="40"/>
      <c r="AE862" s="40"/>
      <c r="AT862" s="19" t="s">
        <v>123</v>
      </c>
      <c r="AU862" s="19" t="s">
        <v>130</v>
      </c>
    </row>
    <row r="863" s="2" customFormat="1" ht="24.15" customHeight="1">
      <c r="A863" s="40"/>
      <c r="B863" s="41"/>
      <c r="C863" s="248" t="s">
        <v>1261</v>
      </c>
      <c r="D863" s="248" t="s">
        <v>191</v>
      </c>
      <c r="E863" s="249" t="s">
        <v>1262</v>
      </c>
      <c r="F863" s="250" t="s">
        <v>1263</v>
      </c>
      <c r="G863" s="251" t="s">
        <v>257</v>
      </c>
      <c r="H863" s="252">
        <v>30</v>
      </c>
      <c r="I863" s="253"/>
      <c r="J863" s="254">
        <f>ROUND(I863*H863,2)</f>
        <v>0</v>
      </c>
      <c r="K863" s="250" t="s">
        <v>19</v>
      </c>
      <c r="L863" s="255"/>
      <c r="M863" s="256" t="s">
        <v>19</v>
      </c>
      <c r="N863" s="257" t="s">
        <v>44</v>
      </c>
      <c r="O863" s="86"/>
      <c r="P863" s="215">
        <f>O863*H863</f>
        <v>0</v>
      </c>
      <c r="Q863" s="215">
        <v>0.75</v>
      </c>
      <c r="R863" s="215">
        <f>Q863*H863</f>
        <v>22.5</v>
      </c>
      <c r="S863" s="215">
        <v>0</v>
      </c>
      <c r="T863" s="216">
        <f>S863*H863</f>
        <v>0</v>
      </c>
      <c r="U863" s="40"/>
      <c r="V863" s="40"/>
      <c r="W863" s="40"/>
      <c r="X863" s="40"/>
      <c r="Y863" s="40"/>
      <c r="Z863" s="40"/>
      <c r="AA863" s="40"/>
      <c r="AB863" s="40"/>
      <c r="AC863" s="40"/>
      <c r="AD863" s="40"/>
      <c r="AE863" s="40"/>
      <c r="AR863" s="217" t="s">
        <v>306</v>
      </c>
      <c r="AT863" s="217" t="s">
        <v>191</v>
      </c>
      <c r="AU863" s="217" t="s">
        <v>130</v>
      </c>
      <c r="AY863" s="19" t="s">
        <v>114</v>
      </c>
      <c r="BE863" s="218">
        <f>IF(N863="základní",J863,0)</f>
        <v>0</v>
      </c>
      <c r="BF863" s="218">
        <f>IF(N863="snížená",J863,0)</f>
        <v>0</v>
      </c>
      <c r="BG863" s="218">
        <f>IF(N863="zákl. přenesená",J863,0)</f>
        <v>0</v>
      </c>
      <c r="BH863" s="218">
        <f>IF(N863="sníž. přenesená",J863,0)</f>
        <v>0</v>
      </c>
      <c r="BI863" s="218">
        <f>IF(N863="nulová",J863,0)</f>
        <v>0</v>
      </c>
      <c r="BJ863" s="19" t="s">
        <v>81</v>
      </c>
      <c r="BK863" s="218">
        <f>ROUND(I863*H863,2)</f>
        <v>0</v>
      </c>
      <c r="BL863" s="19" t="s">
        <v>203</v>
      </c>
      <c r="BM863" s="217" t="s">
        <v>1264</v>
      </c>
    </row>
    <row r="864" s="2" customFormat="1">
      <c r="A864" s="40"/>
      <c r="B864" s="41"/>
      <c r="C864" s="42"/>
      <c r="D864" s="219" t="s">
        <v>123</v>
      </c>
      <c r="E864" s="42"/>
      <c r="F864" s="220" t="s">
        <v>1263</v>
      </c>
      <c r="G864" s="42"/>
      <c r="H864" s="42"/>
      <c r="I864" s="221"/>
      <c r="J864" s="42"/>
      <c r="K864" s="42"/>
      <c r="L864" s="46"/>
      <c r="M864" s="222"/>
      <c r="N864" s="223"/>
      <c r="O864" s="86"/>
      <c r="P864" s="86"/>
      <c r="Q864" s="86"/>
      <c r="R864" s="86"/>
      <c r="S864" s="86"/>
      <c r="T864" s="87"/>
      <c r="U864" s="40"/>
      <c r="V864" s="40"/>
      <c r="W864" s="40"/>
      <c r="X864" s="40"/>
      <c r="Y864" s="40"/>
      <c r="Z864" s="40"/>
      <c r="AA864" s="40"/>
      <c r="AB864" s="40"/>
      <c r="AC864" s="40"/>
      <c r="AD864" s="40"/>
      <c r="AE864" s="40"/>
      <c r="AT864" s="19" t="s">
        <v>123</v>
      </c>
      <c r="AU864" s="19" t="s">
        <v>130</v>
      </c>
    </row>
    <row r="865" s="2" customFormat="1" ht="24.15" customHeight="1">
      <c r="A865" s="40"/>
      <c r="B865" s="41"/>
      <c r="C865" s="206" t="s">
        <v>1265</v>
      </c>
      <c r="D865" s="206" t="s">
        <v>116</v>
      </c>
      <c r="E865" s="207" t="s">
        <v>673</v>
      </c>
      <c r="F865" s="208" t="s">
        <v>674</v>
      </c>
      <c r="G865" s="209" t="s">
        <v>237</v>
      </c>
      <c r="H865" s="210">
        <v>2.7000000000000002</v>
      </c>
      <c r="I865" s="211"/>
      <c r="J865" s="212">
        <f>ROUND(I865*H865,2)</f>
        <v>0</v>
      </c>
      <c r="K865" s="208" t="s">
        <v>120</v>
      </c>
      <c r="L865" s="46"/>
      <c r="M865" s="213" t="s">
        <v>19</v>
      </c>
      <c r="N865" s="214" t="s">
        <v>44</v>
      </c>
      <c r="O865" s="86"/>
      <c r="P865" s="215">
        <f>O865*H865</f>
        <v>0</v>
      </c>
      <c r="Q865" s="215">
        <v>2.3010199999999998</v>
      </c>
      <c r="R865" s="215">
        <f>Q865*H865</f>
        <v>6.2127540000000003</v>
      </c>
      <c r="S865" s="215">
        <v>0</v>
      </c>
      <c r="T865" s="216">
        <f>S865*H865</f>
        <v>0</v>
      </c>
      <c r="U865" s="40"/>
      <c r="V865" s="40"/>
      <c r="W865" s="40"/>
      <c r="X865" s="40"/>
      <c r="Y865" s="40"/>
      <c r="Z865" s="40"/>
      <c r="AA865" s="40"/>
      <c r="AB865" s="40"/>
      <c r="AC865" s="40"/>
      <c r="AD865" s="40"/>
      <c r="AE865" s="40"/>
      <c r="AR865" s="217" t="s">
        <v>121</v>
      </c>
      <c r="AT865" s="217" t="s">
        <v>116</v>
      </c>
      <c r="AU865" s="217" t="s">
        <v>130</v>
      </c>
      <c r="AY865" s="19" t="s">
        <v>114</v>
      </c>
      <c r="BE865" s="218">
        <f>IF(N865="základní",J865,0)</f>
        <v>0</v>
      </c>
      <c r="BF865" s="218">
        <f>IF(N865="snížená",J865,0)</f>
        <v>0</v>
      </c>
      <c r="BG865" s="218">
        <f>IF(N865="zákl. přenesená",J865,0)</f>
        <v>0</v>
      </c>
      <c r="BH865" s="218">
        <f>IF(N865="sníž. přenesená",J865,0)</f>
        <v>0</v>
      </c>
      <c r="BI865" s="218">
        <f>IF(N865="nulová",J865,0)</f>
        <v>0</v>
      </c>
      <c r="BJ865" s="19" t="s">
        <v>81</v>
      </c>
      <c r="BK865" s="218">
        <f>ROUND(I865*H865,2)</f>
        <v>0</v>
      </c>
      <c r="BL865" s="19" t="s">
        <v>121</v>
      </c>
      <c r="BM865" s="217" t="s">
        <v>1266</v>
      </c>
    </row>
    <row r="866" s="2" customFormat="1">
      <c r="A866" s="40"/>
      <c r="B866" s="41"/>
      <c r="C866" s="42"/>
      <c r="D866" s="219" t="s">
        <v>123</v>
      </c>
      <c r="E866" s="42"/>
      <c r="F866" s="220" t="s">
        <v>674</v>
      </c>
      <c r="G866" s="42"/>
      <c r="H866" s="42"/>
      <c r="I866" s="221"/>
      <c r="J866" s="42"/>
      <c r="K866" s="42"/>
      <c r="L866" s="46"/>
      <c r="M866" s="222"/>
      <c r="N866" s="223"/>
      <c r="O866" s="86"/>
      <c r="P866" s="86"/>
      <c r="Q866" s="86"/>
      <c r="R866" s="86"/>
      <c r="S866" s="86"/>
      <c r="T866" s="87"/>
      <c r="U866" s="40"/>
      <c r="V866" s="40"/>
      <c r="W866" s="40"/>
      <c r="X866" s="40"/>
      <c r="Y866" s="40"/>
      <c r="Z866" s="40"/>
      <c r="AA866" s="40"/>
      <c r="AB866" s="40"/>
      <c r="AC866" s="40"/>
      <c r="AD866" s="40"/>
      <c r="AE866" s="40"/>
      <c r="AT866" s="19" t="s">
        <v>123</v>
      </c>
      <c r="AU866" s="19" t="s">
        <v>130</v>
      </c>
    </row>
    <row r="867" s="2" customFormat="1">
      <c r="A867" s="40"/>
      <c r="B867" s="41"/>
      <c r="C867" s="42"/>
      <c r="D867" s="224" t="s">
        <v>124</v>
      </c>
      <c r="E867" s="42"/>
      <c r="F867" s="225" t="s">
        <v>676</v>
      </c>
      <c r="G867" s="42"/>
      <c r="H867" s="42"/>
      <c r="I867" s="221"/>
      <c r="J867" s="42"/>
      <c r="K867" s="42"/>
      <c r="L867" s="46"/>
      <c r="M867" s="222"/>
      <c r="N867" s="223"/>
      <c r="O867" s="86"/>
      <c r="P867" s="86"/>
      <c r="Q867" s="86"/>
      <c r="R867" s="86"/>
      <c r="S867" s="86"/>
      <c r="T867" s="87"/>
      <c r="U867" s="40"/>
      <c r="V867" s="40"/>
      <c r="W867" s="40"/>
      <c r="X867" s="40"/>
      <c r="Y867" s="40"/>
      <c r="Z867" s="40"/>
      <c r="AA867" s="40"/>
      <c r="AB867" s="40"/>
      <c r="AC867" s="40"/>
      <c r="AD867" s="40"/>
      <c r="AE867" s="40"/>
      <c r="AT867" s="19" t="s">
        <v>124</v>
      </c>
      <c r="AU867" s="19" t="s">
        <v>130</v>
      </c>
    </row>
    <row r="868" s="13" customFormat="1">
      <c r="A868" s="13"/>
      <c r="B868" s="226"/>
      <c r="C868" s="227"/>
      <c r="D868" s="219" t="s">
        <v>160</v>
      </c>
      <c r="E868" s="228" t="s">
        <v>19</v>
      </c>
      <c r="F868" s="229" t="s">
        <v>1267</v>
      </c>
      <c r="G868" s="227"/>
      <c r="H868" s="230">
        <v>2.7000000000000002</v>
      </c>
      <c r="I868" s="231"/>
      <c r="J868" s="227"/>
      <c r="K868" s="227"/>
      <c r="L868" s="232"/>
      <c r="M868" s="233"/>
      <c r="N868" s="234"/>
      <c r="O868" s="234"/>
      <c r="P868" s="234"/>
      <c r="Q868" s="234"/>
      <c r="R868" s="234"/>
      <c r="S868" s="234"/>
      <c r="T868" s="235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T868" s="236" t="s">
        <v>160</v>
      </c>
      <c r="AU868" s="236" t="s">
        <v>130</v>
      </c>
      <c r="AV868" s="13" t="s">
        <v>83</v>
      </c>
      <c r="AW868" s="13" t="s">
        <v>32</v>
      </c>
      <c r="AX868" s="13" t="s">
        <v>73</v>
      </c>
      <c r="AY868" s="236" t="s">
        <v>114</v>
      </c>
    </row>
    <row r="869" s="14" customFormat="1">
      <c r="A869" s="14"/>
      <c r="B869" s="237"/>
      <c r="C869" s="238"/>
      <c r="D869" s="219" t="s">
        <v>160</v>
      </c>
      <c r="E869" s="239" t="s">
        <v>19</v>
      </c>
      <c r="F869" s="240" t="s">
        <v>162</v>
      </c>
      <c r="G869" s="238"/>
      <c r="H869" s="241">
        <v>2.7000000000000002</v>
      </c>
      <c r="I869" s="242"/>
      <c r="J869" s="238"/>
      <c r="K869" s="238"/>
      <c r="L869" s="243"/>
      <c r="M869" s="244"/>
      <c r="N869" s="245"/>
      <c r="O869" s="245"/>
      <c r="P869" s="245"/>
      <c r="Q869" s="245"/>
      <c r="R869" s="245"/>
      <c r="S869" s="245"/>
      <c r="T869" s="246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T869" s="247" t="s">
        <v>160</v>
      </c>
      <c r="AU869" s="247" t="s">
        <v>130</v>
      </c>
      <c r="AV869" s="14" t="s">
        <v>121</v>
      </c>
      <c r="AW869" s="14" t="s">
        <v>32</v>
      </c>
      <c r="AX869" s="14" t="s">
        <v>81</v>
      </c>
      <c r="AY869" s="247" t="s">
        <v>114</v>
      </c>
    </row>
    <row r="870" s="2" customFormat="1" ht="16.5" customHeight="1">
      <c r="A870" s="40"/>
      <c r="B870" s="41"/>
      <c r="C870" s="248" t="s">
        <v>1268</v>
      </c>
      <c r="D870" s="248" t="s">
        <v>191</v>
      </c>
      <c r="E870" s="249" t="s">
        <v>678</v>
      </c>
      <c r="F870" s="250" t="s">
        <v>679</v>
      </c>
      <c r="G870" s="251" t="s">
        <v>237</v>
      </c>
      <c r="H870" s="252">
        <v>2.7000000000000002</v>
      </c>
      <c r="I870" s="253"/>
      <c r="J870" s="254">
        <f>ROUND(I870*H870,2)</f>
        <v>0</v>
      </c>
      <c r="K870" s="250" t="s">
        <v>120</v>
      </c>
      <c r="L870" s="255"/>
      <c r="M870" s="256" t="s">
        <v>19</v>
      </c>
      <c r="N870" s="257" t="s">
        <v>44</v>
      </c>
      <c r="O870" s="86"/>
      <c r="P870" s="215">
        <f>O870*H870</f>
        <v>0</v>
      </c>
      <c r="Q870" s="215">
        <v>2.234</v>
      </c>
      <c r="R870" s="215">
        <f>Q870*H870</f>
        <v>6.0318000000000005</v>
      </c>
      <c r="S870" s="215">
        <v>0</v>
      </c>
      <c r="T870" s="216">
        <f>S870*H870</f>
        <v>0</v>
      </c>
      <c r="U870" s="40"/>
      <c r="V870" s="40"/>
      <c r="W870" s="40"/>
      <c r="X870" s="40"/>
      <c r="Y870" s="40"/>
      <c r="Z870" s="40"/>
      <c r="AA870" s="40"/>
      <c r="AB870" s="40"/>
      <c r="AC870" s="40"/>
      <c r="AD870" s="40"/>
      <c r="AE870" s="40"/>
      <c r="AR870" s="217" t="s">
        <v>155</v>
      </c>
      <c r="AT870" s="217" t="s">
        <v>191</v>
      </c>
      <c r="AU870" s="217" t="s">
        <v>130</v>
      </c>
      <c r="AY870" s="19" t="s">
        <v>114</v>
      </c>
      <c r="BE870" s="218">
        <f>IF(N870="základní",J870,0)</f>
        <v>0</v>
      </c>
      <c r="BF870" s="218">
        <f>IF(N870="snížená",J870,0)</f>
        <v>0</v>
      </c>
      <c r="BG870" s="218">
        <f>IF(N870="zákl. přenesená",J870,0)</f>
        <v>0</v>
      </c>
      <c r="BH870" s="218">
        <f>IF(N870="sníž. přenesená",J870,0)</f>
        <v>0</v>
      </c>
      <c r="BI870" s="218">
        <f>IF(N870="nulová",J870,0)</f>
        <v>0</v>
      </c>
      <c r="BJ870" s="19" t="s">
        <v>81</v>
      </c>
      <c r="BK870" s="218">
        <f>ROUND(I870*H870,2)</f>
        <v>0</v>
      </c>
      <c r="BL870" s="19" t="s">
        <v>121</v>
      </c>
      <c r="BM870" s="217" t="s">
        <v>1269</v>
      </c>
    </row>
    <row r="871" s="2" customFormat="1">
      <c r="A871" s="40"/>
      <c r="B871" s="41"/>
      <c r="C871" s="42"/>
      <c r="D871" s="219" t="s">
        <v>123</v>
      </c>
      <c r="E871" s="42"/>
      <c r="F871" s="220" t="s">
        <v>679</v>
      </c>
      <c r="G871" s="42"/>
      <c r="H871" s="42"/>
      <c r="I871" s="221"/>
      <c r="J871" s="42"/>
      <c r="K871" s="42"/>
      <c r="L871" s="46"/>
      <c r="M871" s="222"/>
      <c r="N871" s="223"/>
      <c r="O871" s="86"/>
      <c r="P871" s="86"/>
      <c r="Q871" s="86"/>
      <c r="R871" s="86"/>
      <c r="S871" s="86"/>
      <c r="T871" s="87"/>
      <c r="U871" s="40"/>
      <c r="V871" s="40"/>
      <c r="W871" s="40"/>
      <c r="X871" s="40"/>
      <c r="Y871" s="40"/>
      <c r="Z871" s="40"/>
      <c r="AA871" s="40"/>
      <c r="AB871" s="40"/>
      <c r="AC871" s="40"/>
      <c r="AD871" s="40"/>
      <c r="AE871" s="40"/>
      <c r="AT871" s="19" t="s">
        <v>123</v>
      </c>
      <c r="AU871" s="19" t="s">
        <v>130</v>
      </c>
    </row>
    <row r="872" s="2" customFormat="1" ht="24.15" customHeight="1">
      <c r="A872" s="40"/>
      <c r="B872" s="41"/>
      <c r="C872" s="206" t="s">
        <v>1270</v>
      </c>
      <c r="D872" s="206" t="s">
        <v>116</v>
      </c>
      <c r="E872" s="207" t="s">
        <v>693</v>
      </c>
      <c r="F872" s="208" t="s">
        <v>694</v>
      </c>
      <c r="G872" s="209" t="s">
        <v>237</v>
      </c>
      <c r="H872" s="210">
        <v>8.7599999999999998</v>
      </c>
      <c r="I872" s="211"/>
      <c r="J872" s="212">
        <f>ROUND(I872*H872,2)</f>
        <v>0</v>
      </c>
      <c r="K872" s="208" t="s">
        <v>120</v>
      </c>
      <c r="L872" s="46"/>
      <c r="M872" s="213" t="s">
        <v>19</v>
      </c>
      <c r="N872" s="214" t="s">
        <v>44</v>
      </c>
      <c r="O872" s="86"/>
      <c r="P872" s="215">
        <f>O872*H872</f>
        <v>0</v>
      </c>
      <c r="Q872" s="215">
        <v>0</v>
      </c>
      <c r="R872" s="215">
        <f>Q872*H872</f>
        <v>0</v>
      </c>
      <c r="S872" s="215">
        <v>0</v>
      </c>
      <c r="T872" s="216">
        <f>S872*H872</f>
        <v>0</v>
      </c>
      <c r="U872" s="40"/>
      <c r="V872" s="40"/>
      <c r="W872" s="40"/>
      <c r="X872" s="40"/>
      <c r="Y872" s="40"/>
      <c r="Z872" s="40"/>
      <c r="AA872" s="40"/>
      <c r="AB872" s="40"/>
      <c r="AC872" s="40"/>
      <c r="AD872" s="40"/>
      <c r="AE872" s="40"/>
      <c r="AR872" s="217" t="s">
        <v>121</v>
      </c>
      <c r="AT872" s="217" t="s">
        <v>116</v>
      </c>
      <c r="AU872" s="217" t="s">
        <v>130</v>
      </c>
      <c r="AY872" s="19" t="s">
        <v>114</v>
      </c>
      <c r="BE872" s="218">
        <f>IF(N872="základní",J872,0)</f>
        <v>0</v>
      </c>
      <c r="BF872" s="218">
        <f>IF(N872="snížená",J872,0)</f>
        <v>0</v>
      </c>
      <c r="BG872" s="218">
        <f>IF(N872="zákl. přenesená",J872,0)</f>
        <v>0</v>
      </c>
      <c r="BH872" s="218">
        <f>IF(N872="sníž. přenesená",J872,0)</f>
        <v>0</v>
      </c>
      <c r="BI872" s="218">
        <f>IF(N872="nulová",J872,0)</f>
        <v>0</v>
      </c>
      <c r="BJ872" s="19" t="s">
        <v>81</v>
      </c>
      <c r="BK872" s="218">
        <f>ROUND(I872*H872,2)</f>
        <v>0</v>
      </c>
      <c r="BL872" s="19" t="s">
        <v>121</v>
      </c>
      <c r="BM872" s="217" t="s">
        <v>1271</v>
      </c>
    </row>
    <row r="873" s="2" customFormat="1">
      <c r="A873" s="40"/>
      <c r="B873" s="41"/>
      <c r="C873" s="42"/>
      <c r="D873" s="219" t="s">
        <v>123</v>
      </c>
      <c r="E873" s="42"/>
      <c r="F873" s="220" t="s">
        <v>694</v>
      </c>
      <c r="G873" s="42"/>
      <c r="H873" s="42"/>
      <c r="I873" s="221"/>
      <c r="J873" s="42"/>
      <c r="K873" s="42"/>
      <c r="L873" s="46"/>
      <c r="M873" s="222"/>
      <c r="N873" s="223"/>
      <c r="O873" s="86"/>
      <c r="P873" s="86"/>
      <c r="Q873" s="86"/>
      <c r="R873" s="86"/>
      <c r="S873" s="86"/>
      <c r="T873" s="87"/>
      <c r="U873" s="40"/>
      <c r="V873" s="40"/>
      <c r="W873" s="40"/>
      <c r="X873" s="40"/>
      <c r="Y873" s="40"/>
      <c r="Z873" s="40"/>
      <c r="AA873" s="40"/>
      <c r="AB873" s="40"/>
      <c r="AC873" s="40"/>
      <c r="AD873" s="40"/>
      <c r="AE873" s="40"/>
      <c r="AT873" s="19" t="s">
        <v>123</v>
      </c>
      <c r="AU873" s="19" t="s">
        <v>130</v>
      </c>
    </row>
    <row r="874" s="2" customFormat="1">
      <c r="A874" s="40"/>
      <c r="B874" s="41"/>
      <c r="C874" s="42"/>
      <c r="D874" s="224" t="s">
        <v>124</v>
      </c>
      <c r="E874" s="42"/>
      <c r="F874" s="225" t="s">
        <v>696</v>
      </c>
      <c r="G874" s="42"/>
      <c r="H874" s="42"/>
      <c r="I874" s="221"/>
      <c r="J874" s="42"/>
      <c r="K874" s="42"/>
      <c r="L874" s="46"/>
      <c r="M874" s="222"/>
      <c r="N874" s="223"/>
      <c r="O874" s="86"/>
      <c r="P874" s="86"/>
      <c r="Q874" s="86"/>
      <c r="R874" s="86"/>
      <c r="S874" s="86"/>
      <c r="T874" s="87"/>
      <c r="U874" s="40"/>
      <c r="V874" s="40"/>
      <c r="W874" s="40"/>
      <c r="X874" s="40"/>
      <c r="Y874" s="40"/>
      <c r="Z874" s="40"/>
      <c r="AA874" s="40"/>
      <c r="AB874" s="40"/>
      <c r="AC874" s="40"/>
      <c r="AD874" s="40"/>
      <c r="AE874" s="40"/>
      <c r="AT874" s="19" t="s">
        <v>124</v>
      </c>
      <c r="AU874" s="19" t="s">
        <v>130</v>
      </c>
    </row>
    <row r="875" s="15" customFormat="1">
      <c r="A875" s="15"/>
      <c r="B875" s="259"/>
      <c r="C875" s="260"/>
      <c r="D875" s="219" t="s">
        <v>160</v>
      </c>
      <c r="E875" s="261" t="s">
        <v>19</v>
      </c>
      <c r="F875" s="262" t="s">
        <v>1272</v>
      </c>
      <c r="G875" s="260"/>
      <c r="H875" s="261" t="s">
        <v>19</v>
      </c>
      <c r="I875" s="263"/>
      <c r="J875" s="260"/>
      <c r="K875" s="260"/>
      <c r="L875" s="264"/>
      <c r="M875" s="265"/>
      <c r="N875" s="266"/>
      <c r="O875" s="266"/>
      <c r="P875" s="266"/>
      <c r="Q875" s="266"/>
      <c r="R875" s="266"/>
      <c r="S875" s="266"/>
      <c r="T875" s="267"/>
      <c r="U875" s="15"/>
      <c r="V875" s="15"/>
      <c r="W875" s="15"/>
      <c r="X875" s="15"/>
      <c r="Y875" s="15"/>
      <c r="Z875" s="15"/>
      <c r="AA875" s="15"/>
      <c r="AB875" s="15"/>
      <c r="AC875" s="15"/>
      <c r="AD875" s="15"/>
      <c r="AE875" s="15"/>
      <c r="AT875" s="268" t="s">
        <v>160</v>
      </c>
      <c r="AU875" s="268" t="s">
        <v>130</v>
      </c>
      <c r="AV875" s="15" t="s">
        <v>81</v>
      </c>
      <c r="AW875" s="15" t="s">
        <v>32</v>
      </c>
      <c r="AX875" s="15" t="s">
        <v>73</v>
      </c>
      <c r="AY875" s="268" t="s">
        <v>114</v>
      </c>
    </row>
    <row r="876" s="13" customFormat="1">
      <c r="A876" s="13"/>
      <c r="B876" s="226"/>
      <c r="C876" s="227"/>
      <c r="D876" s="219" t="s">
        <v>160</v>
      </c>
      <c r="E876" s="228" t="s">
        <v>19</v>
      </c>
      <c r="F876" s="229" t="s">
        <v>1273</v>
      </c>
      <c r="G876" s="227"/>
      <c r="H876" s="230">
        <v>3.96</v>
      </c>
      <c r="I876" s="231"/>
      <c r="J876" s="227"/>
      <c r="K876" s="227"/>
      <c r="L876" s="232"/>
      <c r="M876" s="233"/>
      <c r="N876" s="234"/>
      <c r="O876" s="234"/>
      <c r="P876" s="234"/>
      <c r="Q876" s="234"/>
      <c r="R876" s="234"/>
      <c r="S876" s="234"/>
      <c r="T876" s="235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T876" s="236" t="s">
        <v>160</v>
      </c>
      <c r="AU876" s="236" t="s">
        <v>130</v>
      </c>
      <c r="AV876" s="13" t="s">
        <v>83</v>
      </c>
      <c r="AW876" s="13" t="s">
        <v>32</v>
      </c>
      <c r="AX876" s="13" t="s">
        <v>73</v>
      </c>
      <c r="AY876" s="236" t="s">
        <v>114</v>
      </c>
    </row>
    <row r="877" s="15" customFormat="1">
      <c r="A877" s="15"/>
      <c r="B877" s="259"/>
      <c r="C877" s="260"/>
      <c r="D877" s="219" t="s">
        <v>160</v>
      </c>
      <c r="E877" s="261" t="s">
        <v>19</v>
      </c>
      <c r="F877" s="262" t="s">
        <v>1274</v>
      </c>
      <c r="G877" s="260"/>
      <c r="H877" s="261" t="s">
        <v>19</v>
      </c>
      <c r="I877" s="263"/>
      <c r="J877" s="260"/>
      <c r="K877" s="260"/>
      <c r="L877" s="264"/>
      <c r="M877" s="265"/>
      <c r="N877" s="266"/>
      <c r="O877" s="266"/>
      <c r="P877" s="266"/>
      <c r="Q877" s="266"/>
      <c r="R877" s="266"/>
      <c r="S877" s="266"/>
      <c r="T877" s="267"/>
      <c r="U877" s="15"/>
      <c r="V877" s="15"/>
      <c r="W877" s="15"/>
      <c r="X877" s="15"/>
      <c r="Y877" s="15"/>
      <c r="Z877" s="15"/>
      <c r="AA877" s="15"/>
      <c r="AB877" s="15"/>
      <c r="AC877" s="15"/>
      <c r="AD877" s="15"/>
      <c r="AE877" s="15"/>
      <c r="AT877" s="268" t="s">
        <v>160</v>
      </c>
      <c r="AU877" s="268" t="s">
        <v>130</v>
      </c>
      <c r="AV877" s="15" t="s">
        <v>81</v>
      </c>
      <c r="AW877" s="15" t="s">
        <v>32</v>
      </c>
      <c r="AX877" s="15" t="s">
        <v>73</v>
      </c>
      <c r="AY877" s="268" t="s">
        <v>114</v>
      </c>
    </row>
    <row r="878" s="13" customFormat="1">
      <c r="A878" s="13"/>
      <c r="B878" s="226"/>
      <c r="C878" s="227"/>
      <c r="D878" s="219" t="s">
        <v>160</v>
      </c>
      <c r="E878" s="228" t="s">
        <v>19</v>
      </c>
      <c r="F878" s="229" t="s">
        <v>1275</v>
      </c>
      <c r="G878" s="227"/>
      <c r="H878" s="230">
        <v>4.7999999999999998</v>
      </c>
      <c r="I878" s="231"/>
      <c r="J878" s="227"/>
      <c r="K878" s="227"/>
      <c r="L878" s="232"/>
      <c r="M878" s="233"/>
      <c r="N878" s="234"/>
      <c r="O878" s="234"/>
      <c r="P878" s="234"/>
      <c r="Q878" s="234"/>
      <c r="R878" s="234"/>
      <c r="S878" s="234"/>
      <c r="T878" s="235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T878" s="236" t="s">
        <v>160</v>
      </c>
      <c r="AU878" s="236" t="s">
        <v>130</v>
      </c>
      <c r="AV878" s="13" t="s">
        <v>83</v>
      </c>
      <c r="AW878" s="13" t="s">
        <v>32</v>
      </c>
      <c r="AX878" s="13" t="s">
        <v>73</v>
      </c>
      <c r="AY878" s="236" t="s">
        <v>114</v>
      </c>
    </row>
    <row r="879" s="14" customFormat="1">
      <c r="A879" s="14"/>
      <c r="B879" s="237"/>
      <c r="C879" s="238"/>
      <c r="D879" s="219" t="s">
        <v>160</v>
      </c>
      <c r="E879" s="239" t="s">
        <v>19</v>
      </c>
      <c r="F879" s="240" t="s">
        <v>162</v>
      </c>
      <c r="G879" s="238"/>
      <c r="H879" s="241">
        <v>8.7599999999999998</v>
      </c>
      <c r="I879" s="242"/>
      <c r="J879" s="238"/>
      <c r="K879" s="238"/>
      <c r="L879" s="243"/>
      <c r="M879" s="244"/>
      <c r="N879" s="245"/>
      <c r="O879" s="245"/>
      <c r="P879" s="245"/>
      <c r="Q879" s="245"/>
      <c r="R879" s="245"/>
      <c r="S879" s="245"/>
      <c r="T879" s="246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T879" s="247" t="s">
        <v>160</v>
      </c>
      <c r="AU879" s="247" t="s">
        <v>130</v>
      </c>
      <c r="AV879" s="14" t="s">
        <v>121</v>
      </c>
      <c r="AW879" s="14" t="s">
        <v>32</v>
      </c>
      <c r="AX879" s="14" t="s">
        <v>81</v>
      </c>
      <c r="AY879" s="247" t="s">
        <v>114</v>
      </c>
    </row>
    <row r="880" s="2" customFormat="1" ht="62.7" customHeight="1">
      <c r="A880" s="40"/>
      <c r="B880" s="41"/>
      <c r="C880" s="206" t="s">
        <v>1276</v>
      </c>
      <c r="D880" s="206" t="s">
        <v>116</v>
      </c>
      <c r="E880" s="207" t="s">
        <v>681</v>
      </c>
      <c r="F880" s="208" t="s">
        <v>682</v>
      </c>
      <c r="G880" s="209" t="s">
        <v>237</v>
      </c>
      <c r="H880" s="210">
        <v>87.599999999999994</v>
      </c>
      <c r="I880" s="211"/>
      <c r="J880" s="212">
        <f>ROUND(I880*H880,2)</f>
        <v>0</v>
      </c>
      <c r="K880" s="208" t="s">
        <v>120</v>
      </c>
      <c r="L880" s="46"/>
      <c r="M880" s="213" t="s">
        <v>19</v>
      </c>
      <c r="N880" s="214" t="s">
        <v>44</v>
      </c>
      <c r="O880" s="86"/>
      <c r="P880" s="215">
        <f>O880*H880</f>
        <v>0</v>
      </c>
      <c r="Q880" s="215">
        <v>0</v>
      </c>
      <c r="R880" s="215">
        <f>Q880*H880</f>
        <v>0</v>
      </c>
      <c r="S880" s="215">
        <v>0</v>
      </c>
      <c r="T880" s="216">
        <f>S880*H880</f>
        <v>0</v>
      </c>
      <c r="U880" s="40"/>
      <c r="V880" s="40"/>
      <c r="W880" s="40"/>
      <c r="X880" s="40"/>
      <c r="Y880" s="40"/>
      <c r="Z880" s="40"/>
      <c r="AA880" s="40"/>
      <c r="AB880" s="40"/>
      <c r="AC880" s="40"/>
      <c r="AD880" s="40"/>
      <c r="AE880" s="40"/>
      <c r="AR880" s="217" t="s">
        <v>121</v>
      </c>
      <c r="AT880" s="217" t="s">
        <v>116</v>
      </c>
      <c r="AU880" s="217" t="s">
        <v>130</v>
      </c>
      <c r="AY880" s="19" t="s">
        <v>114</v>
      </c>
      <c r="BE880" s="218">
        <f>IF(N880="základní",J880,0)</f>
        <v>0</v>
      </c>
      <c r="BF880" s="218">
        <f>IF(N880="snížená",J880,0)</f>
        <v>0</v>
      </c>
      <c r="BG880" s="218">
        <f>IF(N880="zákl. přenesená",J880,0)</f>
        <v>0</v>
      </c>
      <c r="BH880" s="218">
        <f>IF(N880="sníž. přenesená",J880,0)</f>
        <v>0</v>
      </c>
      <c r="BI880" s="218">
        <f>IF(N880="nulová",J880,0)</f>
        <v>0</v>
      </c>
      <c r="BJ880" s="19" t="s">
        <v>81</v>
      </c>
      <c r="BK880" s="218">
        <f>ROUND(I880*H880,2)</f>
        <v>0</v>
      </c>
      <c r="BL880" s="19" t="s">
        <v>121</v>
      </c>
      <c r="BM880" s="217" t="s">
        <v>1277</v>
      </c>
    </row>
    <row r="881" s="2" customFormat="1">
      <c r="A881" s="40"/>
      <c r="B881" s="41"/>
      <c r="C881" s="42"/>
      <c r="D881" s="219" t="s">
        <v>123</v>
      </c>
      <c r="E881" s="42"/>
      <c r="F881" s="220" t="s">
        <v>682</v>
      </c>
      <c r="G881" s="42"/>
      <c r="H881" s="42"/>
      <c r="I881" s="221"/>
      <c r="J881" s="42"/>
      <c r="K881" s="42"/>
      <c r="L881" s="46"/>
      <c r="M881" s="222"/>
      <c r="N881" s="223"/>
      <c r="O881" s="86"/>
      <c r="P881" s="86"/>
      <c r="Q881" s="86"/>
      <c r="R881" s="86"/>
      <c r="S881" s="86"/>
      <c r="T881" s="87"/>
      <c r="U881" s="40"/>
      <c r="V881" s="40"/>
      <c r="W881" s="40"/>
      <c r="X881" s="40"/>
      <c r="Y881" s="40"/>
      <c r="Z881" s="40"/>
      <c r="AA881" s="40"/>
      <c r="AB881" s="40"/>
      <c r="AC881" s="40"/>
      <c r="AD881" s="40"/>
      <c r="AE881" s="40"/>
      <c r="AT881" s="19" t="s">
        <v>123</v>
      </c>
      <c r="AU881" s="19" t="s">
        <v>130</v>
      </c>
    </row>
    <row r="882" s="2" customFormat="1">
      <c r="A882" s="40"/>
      <c r="B882" s="41"/>
      <c r="C882" s="42"/>
      <c r="D882" s="224" t="s">
        <v>124</v>
      </c>
      <c r="E882" s="42"/>
      <c r="F882" s="225" t="s">
        <v>684</v>
      </c>
      <c r="G882" s="42"/>
      <c r="H882" s="42"/>
      <c r="I882" s="221"/>
      <c r="J882" s="42"/>
      <c r="K882" s="42"/>
      <c r="L882" s="46"/>
      <c r="M882" s="222"/>
      <c r="N882" s="223"/>
      <c r="O882" s="86"/>
      <c r="P882" s="86"/>
      <c r="Q882" s="86"/>
      <c r="R882" s="86"/>
      <c r="S882" s="86"/>
      <c r="T882" s="87"/>
      <c r="U882" s="40"/>
      <c r="V882" s="40"/>
      <c r="W882" s="40"/>
      <c r="X882" s="40"/>
      <c r="Y882" s="40"/>
      <c r="Z882" s="40"/>
      <c r="AA882" s="40"/>
      <c r="AB882" s="40"/>
      <c r="AC882" s="40"/>
      <c r="AD882" s="40"/>
      <c r="AE882" s="40"/>
      <c r="AT882" s="19" t="s">
        <v>124</v>
      </c>
      <c r="AU882" s="19" t="s">
        <v>130</v>
      </c>
    </row>
    <row r="883" s="2" customFormat="1" ht="66.75" customHeight="1">
      <c r="A883" s="40"/>
      <c r="B883" s="41"/>
      <c r="C883" s="206" t="s">
        <v>1278</v>
      </c>
      <c r="D883" s="206" t="s">
        <v>116</v>
      </c>
      <c r="E883" s="207" t="s">
        <v>685</v>
      </c>
      <c r="F883" s="208" t="s">
        <v>686</v>
      </c>
      <c r="G883" s="209" t="s">
        <v>237</v>
      </c>
      <c r="H883" s="210">
        <v>624.25</v>
      </c>
      <c r="I883" s="211"/>
      <c r="J883" s="212">
        <f>ROUND(I883*H883,2)</f>
        <v>0</v>
      </c>
      <c r="K883" s="208" t="s">
        <v>120</v>
      </c>
      <c r="L883" s="46"/>
      <c r="M883" s="213" t="s">
        <v>19</v>
      </c>
      <c r="N883" s="214" t="s">
        <v>44</v>
      </c>
      <c r="O883" s="86"/>
      <c r="P883" s="215">
        <f>O883*H883</f>
        <v>0</v>
      </c>
      <c r="Q883" s="215">
        <v>0</v>
      </c>
      <c r="R883" s="215">
        <f>Q883*H883</f>
        <v>0</v>
      </c>
      <c r="S883" s="215">
        <v>0</v>
      </c>
      <c r="T883" s="216">
        <f>S883*H883</f>
        <v>0</v>
      </c>
      <c r="U883" s="40"/>
      <c r="V883" s="40"/>
      <c r="W883" s="40"/>
      <c r="X883" s="40"/>
      <c r="Y883" s="40"/>
      <c r="Z883" s="40"/>
      <c r="AA883" s="40"/>
      <c r="AB883" s="40"/>
      <c r="AC883" s="40"/>
      <c r="AD883" s="40"/>
      <c r="AE883" s="40"/>
      <c r="AR883" s="217" t="s">
        <v>121</v>
      </c>
      <c r="AT883" s="217" t="s">
        <v>116</v>
      </c>
      <c r="AU883" s="217" t="s">
        <v>130</v>
      </c>
      <c r="AY883" s="19" t="s">
        <v>114</v>
      </c>
      <c r="BE883" s="218">
        <f>IF(N883="základní",J883,0)</f>
        <v>0</v>
      </c>
      <c r="BF883" s="218">
        <f>IF(N883="snížená",J883,0)</f>
        <v>0</v>
      </c>
      <c r="BG883" s="218">
        <f>IF(N883="zákl. přenesená",J883,0)</f>
        <v>0</v>
      </c>
      <c r="BH883" s="218">
        <f>IF(N883="sníž. přenesená",J883,0)</f>
        <v>0</v>
      </c>
      <c r="BI883" s="218">
        <f>IF(N883="nulová",J883,0)</f>
        <v>0</v>
      </c>
      <c r="BJ883" s="19" t="s">
        <v>81</v>
      </c>
      <c r="BK883" s="218">
        <f>ROUND(I883*H883,2)</f>
        <v>0</v>
      </c>
      <c r="BL883" s="19" t="s">
        <v>121</v>
      </c>
      <c r="BM883" s="217" t="s">
        <v>1279</v>
      </c>
    </row>
    <row r="884" s="2" customFormat="1">
      <c r="A884" s="40"/>
      <c r="B884" s="41"/>
      <c r="C884" s="42"/>
      <c r="D884" s="219" t="s">
        <v>123</v>
      </c>
      <c r="E884" s="42"/>
      <c r="F884" s="220" t="s">
        <v>688</v>
      </c>
      <c r="G884" s="42"/>
      <c r="H884" s="42"/>
      <c r="I884" s="221"/>
      <c r="J884" s="42"/>
      <c r="K884" s="42"/>
      <c r="L884" s="46"/>
      <c r="M884" s="222"/>
      <c r="N884" s="223"/>
      <c r="O884" s="86"/>
      <c r="P884" s="86"/>
      <c r="Q884" s="86"/>
      <c r="R884" s="86"/>
      <c r="S884" s="86"/>
      <c r="T884" s="87"/>
      <c r="U884" s="40"/>
      <c r="V884" s="40"/>
      <c r="W884" s="40"/>
      <c r="X884" s="40"/>
      <c r="Y884" s="40"/>
      <c r="Z884" s="40"/>
      <c r="AA884" s="40"/>
      <c r="AB884" s="40"/>
      <c r="AC884" s="40"/>
      <c r="AD884" s="40"/>
      <c r="AE884" s="40"/>
      <c r="AT884" s="19" t="s">
        <v>123</v>
      </c>
      <c r="AU884" s="19" t="s">
        <v>130</v>
      </c>
    </row>
    <row r="885" s="2" customFormat="1">
      <c r="A885" s="40"/>
      <c r="B885" s="41"/>
      <c r="C885" s="42"/>
      <c r="D885" s="224" t="s">
        <v>124</v>
      </c>
      <c r="E885" s="42"/>
      <c r="F885" s="225" t="s">
        <v>689</v>
      </c>
      <c r="G885" s="42"/>
      <c r="H885" s="42"/>
      <c r="I885" s="221"/>
      <c r="J885" s="42"/>
      <c r="K885" s="42"/>
      <c r="L885" s="46"/>
      <c r="M885" s="222"/>
      <c r="N885" s="223"/>
      <c r="O885" s="86"/>
      <c r="P885" s="86"/>
      <c r="Q885" s="86"/>
      <c r="R885" s="86"/>
      <c r="S885" s="86"/>
      <c r="T885" s="87"/>
      <c r="U885" s="40"/>
      <c r="V885" s="40"/>
      <c r="W885" s="40"/>
      <c r="X885" s="40"/>
      <c r="Y885" s="40"/>
      <c r="Z885" s="40"/>
      <c r="AA885" s="40"/>
      <c r="AB885" s="40"/>
      <c r="AC885" s="40"/>
      <c r="AD885" s="40"/>
      <c r="AE885" s="40"/>
      <c r="AT885" s="19" t="s">
        <v>124</v>
      </c>
      <c r="AU885" s="19" t="s">
        <v>130</v>
      </c>
    </row>
    <row r="886" s="2" customFormat="1" ht="44.25" customHeight="1">
      <c r="A886" s="40"/>
      <c r="B886" s="41"/>
      <c r="C886" s="206" t="s">
        <v>1280</v>
      </c>
      <c r="D886" s="206" t="s">
        <v>116</v>
      </c>
      <c r="E886" s="207" t="s">
        <v>243</v>
      </c>
      <c r="F886" s="208" t="s">
        <v>244</v>
      </c>
      <c r="G886" s="209" t="s">
        <v>194</v>
      </c>
      <c r="H886" s="210">
        <v>14.016</v>
      </c>
      <c r="I886" s="211"/>
      <c r="J886" s="212">
        <f>ROUND(I886*H886,2)</f>
        <v>0</v>
      </c>
      <c r="K886" s="208" t="s">
        <v>120</v>
      </c>
      <c r="L886" s="46"/>
      <c r="M886" s="213" t="s">
        <v>19</v>
      </c>
      <c r="N886" s="214" t="s">
        <v>44</v>
      </c>
      <c r="O886" s="86"/>
      <c r="P886" s="215">
        <f>O886*H886</f>
        <v>0</v>
      </c>
      <c r="Q886" s="215">
        <v>0</v>
      </c>
      <c r="R886" s="215">
        <f>Q886*H886</f>
        <v>0</v>
      </c>
      <c r="S886" s="215">
        <v>0</v>
      </c>
      <c r="T886" s="216">
        <f>S886*H886</f>
        <v>0</v>
      </c>
      <c r="U886" s="40"/>
      <c r="V886" s="40"/>
      <c r="W886" s="40"/>
      <c r="X886" s="40"/>
      <c r="Y886" s="40"/>
      <c r="Z886" s="40"/>
      <c r="AA886" s="40"/>
      <c r="AB886" s="40"/>
      <c r="AC886" s="40"/>
      <c r="AD886" s="40"/>
      <c r="AE886" s="40"/>
      <c r="AR886" s="217" t="s">
        <v>121</v>
      </c>
      <c r="AT886" s="217" t="s">
        <v>116</v>
      </c>
      <c r="AU886" s="217" t="s">
        <v>130</v>
      </c>
      <c r="AY886" s="19" t="s">
        <v>114</v>
      </c>
      <c r="BE886" s="218">
        <f>IF(N886="základní",J886,0)</f>
        <v>0</v>
      </c>
      <c r="BF886" s="218">
        <f>IF(N886="snížená",J886,0)</f>
        <v>0</v>
      </c>
      <c r="BG886" s="218">
        <f>IF(N886="zákl. přenesená",J886,0)</f>
        <v>0</v>
      </c>
      <c r="BH886" s="218">
        <f>IF(N886="sníž. přenesená",J886,0)</f>
        <v>0</v>
      </c>
      <c r="BI886" s="218">
        <f>IF(N886="nulová",J886,0)</f>
        <v>0</v>
      </c>
      <c r="BJ886" s="19" t="s">
        <v>81</v>
      </c>
      <c r="BK886" s="218">
        <f>ROUND(I886*H886,2)</f>
        <v>0</v>
      </c>
      <c r="BL886" s="19" t="s">
        <v>121</v>
      </c>
      <c r="BM886" s="217" t="s">
        <v>1281</v>
      </c>
    </row>
    <row r="887" s="2" customFormat="1">
      <c r="A887" s="40"/>
      <c r="B887" s="41"/>
      <c r="C887" s="42"/>
      <c r="D887" s="219" t="s">
        <v>123</v>
      </c>
      <c r="E887" s="42"/>
      <c r="F887" s="220" t="s">
        <v>244</v>
      </c>
      <c r="G887" s="42"/>
      <c r="H887" s="42"/>
      <c r="I887" s="221"/>
      <c r="J887" s="42"/>
      <c r="K887" s="42"/>
      <c r="L887" s="46"/>
      <c r="M887" s="222"/>
      <c r="N887" s="223"/>
      <c r="O887" s="86"/>
      <c r="P887" s="86"/>
      <c r="Q887" s="86"/>
      <c r="R887" s="86"/>
      <c r="S887" s="86"/>
      <c r="T887" s="87"/>
      <c r="U887" s="40"/>
      <c r="V887" s="40"/>
      <c r="W887" s="40"/>
      <c r="X887" s="40"/>
      <c r="Y887" s="40"/>
      <c r="Z887" s="40"/>
      <c r="AA887" s="40"/>
      <c r="AB887" s="40"/>
      <c r="AC887" s="40"/>
      <c r="AD887" s="40"/>
      <c r="AE887" s="40"/>
      <c r="AT887" s="19" t="s">
        <v>123</v>
      </c>
      <c r="AU887" s="19" t="s">
        <v>130</v>
      </c>
    </row>
    <row r="888" s="2" customFormat="1">
      <c r="A888" s="40"/>
      <c r="B888" s="41"/>
      <c r="C888" s="42"/>
      <c r="D888" s="224" t="s">
        <v>124</v>
      </c>
      <c r="E888" s="42"/>
      <c r="F888" s="225" t="s">
        <v>246</v>
      </c>
      <c r="G888" s="42"/>
      <c r="H888" s="42"/>
      <c r="I888" s="221"/>
      <c r="J888" s="42"/>
      <c r="K888" s="42"/>
      <c r="L888" s="46"/>
      <c r="M888" s="222"/>
      <c r="N888" s="223"/>
      <c r="O888" s="86"/>
      <c r="P888" s="86"/>
      <c r="Q888" s="86"/>
      <c r="R888" s="86"/>
      <c r="S888" s="86"/>
      <c r="T888" s="87"/>
      <c r="U888" s="40"/>
      <c r="V888" s="40"/>
      <c r="W888" s="40"/>
      <c r="X888" s="40"/>
      <c r="Y888" s="40"/>
      <c r="Z888" s="40"/>
      <c r="AA888" s="40"/>
      <c r="AB888" s="40"/>
      <c r="AC888" s="40"/>
      <c r="AD888" s="40"/>
      <c r="AE888" s="40"/>
      <c r="AT888" s="19" t="s">
        <v>124</v>
      </c>
      <c r="AU888" s="19" t="s">
        <v>130</v>
      </c>
    </row>
    <row r="889" s="13" customFormat="1">
      <c r="A889" s="13"/>
      <c r="B889" s="226"/>
      <c r="C889" s="227"/>
      <c r="D889" s="219" t="s">
        <v>160</v>
      </c>
      <c r="E889" s="228" t="s">
        <v>19</v>
      </c>
      <c r="F889" s="229" t="s">
        <v>1282</v>
      </c>
      <c r="G889" s="227"/>
      <c r="H889" s="230">
        <v>14.016</v>
      </c>
      <c r="I889" s="231"/>
      <c r="J889" s="227"/>
      <c r="K889" s="227"/>
      <c r="L889" s="232"/>
      <c r="M889" s="233"/>
      <c r="N889" s="234"/>
      <c r="O889" s="234"/>
      <c r="P889" s="234"/>
      <c r="Q889" s="234"/>
      <c r="R889" s="234"/>
      <c r="S889" s="234"/>
      <c r="T889" s="235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T889" s="236" t="s">
        <v>160</v>
      </c>
      <c r="AU889" s="236" t="s">
        <v>130</v>
      </c>
      <c r="AV889" s="13" t="s">
        <v>83</v>
      </c>
      <c r="AW889" s="13" t="s">
        <v>32</v>
      </c>
      <c r="AX889" s="13" t="s">
        <v>73</v>
      </c>
      <c r="AY889" s="236" t="s">
        <v>114</v>
      </c>
    </row>
    <row r="890" s="14" customFormat="1">
      <c r="A890" s="14"/>
      <c r="B890" s="237"/>
      <c r="C890" s="238"/>
      <c r="D890" s="219" t="s">
        <v>160</v>
      </c>
      <c r="E890" s="239" t="s">
        <v>19</v>
      </c>
      <c r="F890" s="240" t="s">
        <v>162</v>
      </c>
      <c r="G890" s="238"/>
      <c r="H890" s="241">
        <v>14.016</v>
      </c>
      <c r="I890" s="242"/>
      <c r="J890" s="238"/>
      <c r="K890" s="238"/>
      <c r="L890" s="243"/>
      <c r="M890" s="244"/>
      <c r="N890" s="245"/>
      <c r="O890" s="245"/>
      <c r="P890" s="245"/>
      <c r="Q890" s="245"/>
      <c r="R890" s="245"/>
      <c r="S890" s="245"/>
      <c r="T890" s="246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T890" s="247" t="s">
        <v>160</v>
      </c>
      <c r="AU890" s="247" t="s">
        <v>130</v>
      </c>
      <c r="AV890" s="14" t="s">
        <v>121</v>
      </c>
      <c r="AW890" s="14" t="s">
        <v>32</v>
      </c>
      <c r="AX890" s="14" t="s">
        <v>81</v>
      </c>
      <c r="AY890" s="247" t="s">
        <v>114</v>
      </c>
    </row>
    <row r="891" s="2" customFormat="1" ht="33" customHeight="1">
      <c r="A891" s="40"/>
      <c r="B891" s="41"/>
      <c r="C891" s="206" t="s">
        <v>1283</v>
      </c>
      <c r="D891" s="206" t="s">
        <v>116</v>
      </c>
      <c r="E891" s="207" t="s">
        <v>1284</v>
      </c>
      <c r="F891" s="208" t="s">
        <v>1285</v>
      </c>
      <c r="G891" s="209" t="s">
        <v>119</v>
      </c>
      <c r="H891" s="210">
        <v>27.5</v>
      </c>
      <c r="I891" s="211"/>
      <c r="J891" s="212">
        <f>ROUND(I891*H891,2)</f>
        <v>0</v>
      </c>
      <c r="K891" s="208" t="s">
        <v>120</v>
      </c>
      <c r="L891" s="46"/>
      <c r="M891" s="213" t="s">
        <v>19</v>
      </c>
      <c r="N891" s="214" t="s">
        <v>44</v>
      </c>
      <c r="O891" s="86"/>
      <c r="P891" s="215">
        <f>O891*H891</f>
        <v>0</v>
      </c>
      <c r="Q891" s="215">
        <v>0.184</v>
      </c>
      <c r="R891" s="215">
        <f>Q891*H891</f>
        <v>5.0599999999999996</v>
      </c>
      <c r="S891" s="215">
        <v>0</v>
      </c>
      <c r="T891" s="216">
        <f>S891*H891</f>
        <v>0</v>
      </c>
      <c r="U891" s="40"/>
      <c r="V891" s="40"/>
      <c r="W891" s="40"/>
      <c r="X891" s="40"/>
      <c r="Y891" s="40"/>
      <c r="Z891" s="40"/>
      <c r="AA891" s="40"/>
      <c r="AB891" s="40"/>
      <c r="AC891" s="40"/>
      <c r="AD891" s="40"/>
      <c r="AE891" s="40"/>
      <c r="AR891" s="217" t="s">
        <v>121</v>
      </c>
      <c r="AT891" s="217" t="s">
        <v>116</v>
      </c>
      <c r="AU891" s="217" t="s">
        <v>130</v>
      </c>
      <c r="AY891" s="19" t="s">
        <v>114</v>
      </c>
      <c r="BE891" s="218">
        <f>IF(N891="základní",J891,0)</f>
        <v>0</v>
      </c>
      <c r="BF891" s="218">
        <f>IF(N891="snížená",J891,0)</f>
        <v>0</v>
      </c>
      <c r="BG891" s="218">
        <f>IF(N891="zákl. přenesená",J891,0)</f>
        <v>0</v>
      </c>
      <c r="BH891" s="218">
        <f>IF(N891="sníž. přenesená",J891,0)</f>
        <v>0</v>
      </c>
      <c r="BI891" s="218">
        <f>IF(N891="nulová",J891,0)</f>
        <v>0</v>
      </c>
      <c r="BJ891" s="19" t="s">
        <v>81</v>
      </c>
      <c r="BK891" s="218">
        <f>ROUND(I891*H891,2)</f>
        <v>0</v>
      </c>
      <c r="BL891" s="19" t="s">
        <v>121</v>
      </c>
      <c r="BM891" s="217" t="s">
        <v>1286</v>
      </c>
    </row>
    <row r="892" s="2" customFormat="1">
      <c r="A892" s="40"/>
      <c r="B892" s="41"/>
      <c r="C892" s="42"/>
      <c r="D892" s="219" t="s">
        <v>123</v>
      </c>
      <c r="E892" s="42"/>
      <c r="F892" s="220" t="s">
        <v>1285</v>
      </c>
      <c r="G892" s="42"/>
      <c r="H892" s="42"/>
      <c r="I892" s="221"/>
      <c r="J892" s="42"/>
      <c r="K892" s="42"/>
      <c r="L892" s="46"/>
      <c r="M892" s="222"/>
      <c r="N892" s="223"/>
      <c r="O892" s="86"/>
      <c r="P892" s="86"/>
      <c r="Q892" s="86"/>
      <c r="R892" s="86"/>
      <c r="S892" s="86"/>
      <c r="T892" s="87"/>
      <c r="U892" s="40"/>
      <c r="V892" s="40"/>
      <c r="W892" s="40"/>
      <c r="X892" s="40"/>
      <c r="Y892" s="40"/>
      <c r="Z892" s="40"/>
      <c r="AA892" s="40"/>
      <c r="AB892" s="40"/>
      <c r="AC892" s="40"/>
      <c r="AD892" s="40"/>
      <c r="AE892" s="40"/>
      <c r="AT892" s="19" t="s">
        <v>123</v>
      </c>
      <c r="AU892" s="19" t="s">
        <v>130</v>
      </c>
    </row>
    <row r="893" s="2" customFormat="1">
      <c r="A893" s="40"/>
      <c r="B893" s="41"/>
      <c r="C893" s="42"/>
      <c r="D893" s="224" t="s">
        <v>124</v>
      </c>
      <c r="E893" s="42"/>
      <c r="F893" s="225" t="s">
        <v>1287</v>
      </c>
      <c r="G893" s="42"/>
      <c r="H893" s="42"/>
      <c r="I893" s="221"/>
      <c r="J893" s="42"/>
      <c r="K893" s="42"/>
      <c r="L893" s="46"/>
      <c r="M893" s="222"/>
      <c r="N893" s="223"/>
      <c r="O893" s="86"/>
      <c r="P893" s="86"/>
      <c r="Q893" s="86"/>
      <c r="R893" s="86"/>
      <c r="S893" s="86"/>
      <c r="T893" s="87"/>
      <c r="U893" s="40"/>
      <c r="V893" s="40"/>
      <c r="W893" s="40"/>
      <c r="X893" s="40"/>
      <c r="Y893" s="40"/>
      <c r="Z893" s="40"/>
      <c r="AA893" s="40"/>
      <c r="AB893" s="40"/>
      <c r="AC893" s="40"/>
      <c r="AD893" s="40"/>
      <c r="AE893" s="40"/>
      <c r="AT893" s="19" t="s">
        <v>124</v>
      </c>
      <c r="AU893" s="19" t="s">
        <v>130</v>
      </c>
    </row>
    <row r="894" s="2" customFormat="1">
      <c r="A894" s="40"/>
      <c r="B894" s="41"/>
      <c r="C894" s="42"/>
      <c r="D894" s="219" t="s">
        <v>196</v>
      </c>
      <c r="E894" s="42"/>
      <c r="F894" s="258" t="s">
        <v>801</v>
      </c>
      <c r="G894" s="42"/>
      <c r="H894" s="42"/>
      <c r="I894" s="221"/>
      <c r="J894" s="42"/>
      <c r="K894" s="42"/>
      <c r="L894" s="46"/>
      <c r="M894" s="222"/>
      <c r="N894" s="223"/>
      <c r="O894" s="86"/>
      <c r="P894" s="86"/>
      <c r="Q894" s="86"/>
      <c r="R894" s="86"/>
      <c r="S894" s="86"/>
      <c r="T894" s="87"/>
      <c r="U894" s="40"/>
      <c r="V894" s="40"/>
      <c r="W894" s="40"/>
      <c r="X894" s="40"/>
      <c r="Y894" s="40"/>
      <c r="Z894" s="40"/>
      <c r="AA894" s="40"/>
      <c r="AB894" s="40"/>
      <c r="AC894" s="40"/>
      <c r="AD894" s="40"/>
      <c r="AE894" s="40"/>
      <c r="AT894" s="19" t="s">
        <v>196</v>
      </c>
      <c r="AU894" s="19" t="s">
        <v>130</v>
      </c>
    </row>
    <row r="895" s="2" customFormat="1" ht="16.5" customHeight="1">
      <c r="A895" s="40"/>
      <c r="B895" s="41"/>
      <c r="C895" s="248" t="s">
        <v>1288</v>
      </c>
      <c r="D895" s="248" t="s">
        <v>191</v>
      </c>
      <c r="E895" s="249" t="s">
        <v>849</v>
      </c>
      <c r="F895" s="250" t="s">
        <v>850</v>
      </c>
      <c r="G895" s="251" t="s">
        <v>194</v>
      </c>
      <c r="H895" s="252">
        <v>4.4000000000000004</v>
      </c>
      <c r="I895" s="253"/>
      <c r="J895" s="254">
        <f>ROUND(I895*H895,2)</f>
        <v>0</v>
      </c>
      <c r="K895" s="250" t="s">
        <v>120</v>
      </c>
      <c r="L895" s="255"/>
      <c r="M895" s="256" t="s">
        <v>19</v>
      </c>
      <c r="N895" s="257" t="s">
        <v>44</v>
      </c>
      <c r="O895" s="86"/>
      <c r="P895" s="215">
        <f>O895*H895</f>
        <v>0</v>
      </c>
      <c r="Q895" s="215">
        <v>1</v>
      </c>
      <c r="R895" s="215">
        <f>Q895*H895</f>
        <v>4.4000000000000004</v>
      </c>
      <c r="S895" s="215">
        <v>0</v>
      </c>
      <c r="T895" s="216">
        <f>S895*H895</f>
        <v>0</v>
      </c>
      <c r="U895" s="40"/>
      <c r="V895" s="40"/>
      <c r="W895" s="40"/>
      <c r="X895" s="40"/>
      <c r="Y895" s="40"/>
      <c r="Z895" s="40"/>
      <c r="AA895" s="40"/>
      <c r="AB895" s="40"/>
      <c r="AC895" s="40"/>
      <c r="AD895" s="40"/>
      <c r="AE895" s="40"/>
      <c r="AR895" s="217" t="s">
        <v>155</v>
      </c>
      <c r="AT895" s="217" t="s">
        <v>191</v>
      </c>
      <c r="AU895" s="217" t="s">
        <v>130</v>
      </c>
      <c r="AY895" s="19" t="s">
        <v>114</v>
      </c>
      <c r="BE895" s="218">
        <f>IF(N895="základní",J895,0)</f>
        <v>0</v>
      </c>
      <c r="BF895" s="218">
        <f>IF(N895="snížená",J895,0)</f>
        <v>0</v>
      </c>
      <c r="BG895" s="218">
        <f>IF(N895="zákl. přenesená",J895,0)</f>
        <v>0</v>
      </c>
      <c r="BH895" s="218">
        <f>IF(N895="sníž. přenesená",J895,0)</f>
        <v>0</v>
      </c>
      <c r="BI895" s="218">
        <f>IF(N895="nulová",J895,0)</f>
        <v>0</v>
      </c>
      <c r="BJ895" s="19" t="s">
        <v>81</v>
      </c>
      <c r="BK895" s="218">
        <f>ROUND(I895*H895,2)</f>
        <v>0</v>
      </c>
      <c r="BL895" s="19" t="s">
        <v>121</v>
      </c>
      <c r="BM895" s="217" t="s">
        <v>1289</v>
      </c>
    </row>
    <row r="896" s="2" customFormat="1">
      <c r="A896" s="40"/>
      <c r="B896" s="41"/>
      <c r="C896" s="42"/>
      <c r="D896" s="219" t="s">
        <v>123</v>
      </c>
      <c r="E896" s="42"/>
      <c r="F896" s="220" t="s">
        <v>850</v>
      </c>
      <c r="G896" s="42"/>
      <c r="H896" s="42"/>
      <c r="I896" s="221"/>
      <c r="J896" s="42"/>
      <c r="K896" s="42"/>
      <c r="L896" s="46"/>
      <c r="M896" s="222"/>
      <c r="N896" s="223"/>
      <c r="O896" s="86"/>
      <c r="P896" s="86"/>
      <c r="Q896" s="86"/>
      <c r="R896" s="86"/>
      <c r="S896" s="86"/>
      <c r="T896" s="87"/>
      <c r="U896" s="40"/>
      <c r="V896" s="40"/>
      <c r="W896" s="40"/>
      <c r="X896" s="40"/>
      <c r="Y896" s="40"/>
      <c r="Z896" s="40"/>
      <c r="AA896" s="40"/>
      <c r="AB896" s="40"/>
      <c r="AC896" s="40"/>
      <c r="AD896" s="40"/>
      <c r="AE896" s="40"/>
      <c r="AT896" s="19" t="s">
        <v>123</v>
      </c>
      <c r="AU896" s="19" t="s">
        <v>130</v>
      </c>
    </row>
    <row r="897" s="13" customFormat="1">
      <c r="A897" s="13"/>
      <c r="B897" s="226"/>
      <c r="C897" s="227"/>
      <c r="D897" s="219" t="s">
        <v>160</v>
      </c>
      <c r="E897" s="228" t="s">
        <v>19</v>
      </c>
      <c r="F897" s="229" t="s">
        <v>1290</v>
      </c>
      <c r="G897" s="227"/>
      <c r="H897" s="230">
        <v>4.4000000000000004</v>
      </c>
      <c r="I897" s="231"/>
      <c r="J897" s="227"/>
      <c r="K897" s="227"/>
      <c r="L897" s="232"/>
      <c r="M897" s="233"/>
      <c r="N897" s="234"/>
      <c r="O897" s="234"/>
      <c r="P897" s="234"/>
      <c r="Q897" s="234"/>
      <c r="R897" s="234"/>
      <c r="S897" s="234"/>
      <c r="T897" s="235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T897" s="236" t="s">
        <v>160</v>
      </c>
      <c r="AU897" s="236" t="s">
        <v>130</v>
      </c>
      <c r="AV897" s="13" t="s">
        <v>83</v>
      </c>
      <c r="AW897" s="13" t="s">
        <v>32</v>
      </c>
      <c r="AX897" s="13" t="s">
        <v>73</v>
      </c>
      <c r="AY897" s="236" t="s">
        <v>114</v>
      </c>
    </row>
    <row r="898" s="14" customFormat="1">
      <c r="A898" s="14"/>
      <c r="B898" s="237"/>
      <c r="C898" s="238"/>
      <c r="D898" s="219" t="s">
        <v>160</v>
      </c>
      <c r="E898" s="239" t="s">
        <v>19</v>
      </c>
      <c r="F898" s="240" t="s">
        <v>162</v>
      </c>
      <c r="G898" s="238"/>
      <c r="H898" s="241">
        <v>4.4000000000000004</v>
      </c>
      <c r="I898" s="242"/>
      <c r="J898" s="238"/>
      <c r="K898" s="238"/>
      <c r="L898" s="243"/>
      <c r="M898" s="244"/>
      <c r="N898" s="245"/>
      <c r="O898" s="245"/>
      <c r="P898" s="245"/>
      <c r="Q898" s="245"/>
      <c r="R898" s="245"/>
      <c r="S898" s="245"/>
      <c r="T898" s="246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T898" s="247" t="s">
        <v>160</v>
      </c>
      <c r="AU898" s="247" t="s">
        <v>130</v>
      </c>
      <c r="AV898" s="14" t="s">
        <v>121</v>
      </c>
      <c r="AW898" s="14" t="s">
        <v>32</v>
      </c>
      <c r="AX898" s="14" t="s">
        <v>81</v>
      </c>
      <c r="AY898" s="247" t="s">
        <v>114</v>
      </c>
    </row>
    <row r="899" s="2" customFormat="1" ht="33" customHeight="1">
      <c r="A899" s="40"/>
      <c r="B899" s="41"/>
      <c r="C899" s="206" t="s">
        <v>1291</v>
      </c>
      <c r="D899" s="206" t="s">
        <v>116</v>
      </c>
      <c r="E899" s="207" t="s">
        <v>1292</v>
      </c>
      <c r="F899" s="208" t="s">
        <v>1293</v>
      </c>
      <c r="G899" s="209" t="s">
        <v>119</v>
      </c>
      <c r="H899" s="210">
        <v>27.5</v>
      </c>
      <c r="I899" s="211"/>
      <c r="J899" s="212">
        <f>ROUND(I899*H899,2)</f>
        <v>0</v>
      </c>
      <c r="K899" s="208" t="s">
        <v>120</v>
      </c>
      <c r="L899" s="46"/>
      <c r="M899" s="213" t="s">
        <v>19</v>
      </c>
      <c r="N899" s="214" t="s">
        <v>44</v>
      </c>
      <c r="O899" s="86"/>
      <c r="P899" s="215">
        <f>O899*H899</f>
        <v>0</v>
      </c>
      <c r="Q899" s="215">
        <v>0.069000000000000006</v>
      </c>
      <c r="R899" s="215">
        <f>Q899*H899</f>
        <v>1.8975000000000002</v>
      </c>
      <c r="S899" s="215">
        <v>0</v>
      </c>
      <c r="T899" s="216">
        <f>S899*H899</f>
        <v>0</v>
      </c>
      <c r="U899" s="40"/>
      <c r="V899" s="40"/>
      <c r="W899" s="40"/>
      <c r="X899" s="40"/>
      <c r="Y899" s="40"/>
      <c r="Z899" s="40"/>
      <c r="AA899" s="40"/>
      <c r="AB899" s="40"/>
      <c r="AC899" s="40"/>
      <c r="AD899" s="40"/>
      <c r="AE899" s="40"/>
      <c r="AR899" s="217" t="s">
        <v>121</v>
      </c>
      <c r="AT899" s="217" t="s">
        <v>116</v>
      </c>
      <c r="AU899" s="217" t="s">
        <v>130</v>
      </c>
      <c r="AY899" s="19" t="s">
        <v>114</v>
      </c>
      <c r="BE899" s="218">
        <f>IF(N899="základní",J899,0)</f>
        <v>0</v>
      </c>
      <c r="BF899" s="218">
        <f>IF(N899="snížená",J899,0)</f>
        <v>0</v>
      </c>
      <c r="BG899" s="218">
        <f>IF(N899="zákl. přenesená",J899,0)</f>
        <v>0</v>
      </c>
      <c r="BH899" s="218">
        <f>IF(N899="sníž. přenesená",J899,0)</f>
        <v>0</v>
      </c>
      <c r="BI899" s="218">
        <f>IF(N899="nulová",J899,0)</f>
        <v>0</v>
      </c>
      <c r="BJ899" s="19" t="s">
        <v>81</v>
      </c>
      <c r="BK899" s="218">
        <f>ROUND(I899*H899,2)</f>
        <v>0</v>
      </c>
      <c r="BL899" s="19" t="s">
        <v>121</v>
      </c>
      <c r="BM899" s="217" t="s">
        <v>1294</v>
      </c>
    </row>
    <row r="900" s="2" customFormat="1">
      <c r="A900" s="40"/>
      <c r="B900" s="41"/>
      <c r="C900" s="42"/>
      <c r="D900" s="219" t="s">
        <v>123</v>
      </c>
      <c r="E900" s="42"/>
      <c r="F900" s="220" t="s">
        <v>1293</v>
      </c>
      <c r="G900" s="42"/>
      <c r="H900" s="42"/>
      <c r="I900" s="221"/>
      <c r="J900" s="42"/>
      <c r="K900" s="42"/>
      <c r="L900" s="46"/>
      <c r="M900" s="222"/>
      <c r="N900" s="223"/>
      <c r="O900" s="86"/>
      <c r="P900" s="86"/>
      <c r="Q900" s="86"/>
      <c r="R900" s="86"/>
      <c r="S900" s="86"/>
      <c r="T900" s="87"/>
      <c r="U900" s="40"/>
      <c r="V900" s="40"/>
      <c r="W900" s="40"/>
      <c r="X900" s="40"/>
      <c r="Y900" s="40"/>
      <c r="Z900" s="40"/>
      <c r="AA900" s="40"/>
      <c r="AB900" s="40"/>
      <c r="AC900" s="40"/>
      <c r="AD900" s="40"/>
      <c r="AE900" s="40"/>
      <c r="AT900" s="19" t="s">
        <v>123</v>
      </c>
      <c r="AU900" s="19" t="s">
        <v>130</v>
      </c>
    </row>
    <row r="901" s="2" customFormat="1">
      <c r="A901" s="40"/>
      <c r="B901" s="41"/>
      <c r="C901" s="42"/>
      <c r="D901" s="224" t="s">
        <v>124</v>
      </c>
      <c r="E901" s="42"/>
      <c r="F901" s="225" t="s">
        <v>1295</v>
      </c>
      <c r="G901" s="42"/>
      <c r="H901" s="42"/>
      <c r="I901" s="221"/>
      <c r="J901" s="42"/>
      <c r="K901" s="42"/>
      <c r="L901" s="46"/>
      <c r="M901" s="222"/>
      <c r="N901" s="223"/>
      <c r="O901" s="86"/>
      <c r="P901" s="86"/>
      <c r="Q901" s="86"/>
      <c r="R901" s="86"/>
      <c r="S901" s="86"/>
      <c r="T901" s="87"/>
      <c r="U901" s="40"/>
      <c r="V901" s="40"/>
      <c r="W901" s="40"/>
      <c r="X901" s="40"/>
      <c r="Y901" s="40"/>
      <c r="Z901" s="40"/>
      <c r="AA901" s="40"/>
      <c r="AB901" s="40"/>
      <c r="AC901" s="40"/>
      <c r="AD901" s="40"/>
      <c r="AE901" s="40"/>
      <c r="AT901" s="19" t="s">
        <v>124</v>
      </c>
      <c r="AU901" s="19" t="s">
        <v>130</v>
      </c>
    </row>
    <row r="902" s="2" customFormat="1">
      <c r="A902" s="40"/>
      <c r="B902" s="41"/>
      <c r="C902" s="42"/>
      <c r="D902" s="219" t="s">
        <v>196</v>
      </c>
      <c r="E902" s="42"/>
      <c r="F902" s="258" t="s">
        <v>812</v>
      </c>
      <c r="G902" s="42"/>
      <c r="H902" s="42"/>
      <c r="I902" s="221"/>
      <c r="J902" s="42"/>
      <c r="K902" s="42"/>
      <c r="L902" s="46"/>
      <c r="M902" s="222"/>
      <c r="N902" s="223"/>
      <c r="O902" s="86"/>
      <c r="P902" s="86"/>
      <c r="Q902" s="86"/>
      <c r="R902" s="86"/>
      <c r="S902" s="86"/>
      <c r="T902" s="87"/>
      <c r="U902" s="40"/>
      <c r="V902" s="40"/>
      <c r="W902" s="40"/>
      <c r="X902" s="40"/>
      <c r="Y902" s="40"/>
      <c r="Z902" s="40"/>
      <c r="AA902" s="40"/>
      <c r="AB902" s="40"/>
      <c r="AC902" s="40"/>
      <c r="AD902" s="40"/>
      <c r="AE902" s="40"/>
      <c r="AT902" s="19" t="s">
        <v>196</v>
      </c>
      <c r="AU902" s="19" t="s">
        <v>130</v>
      </c>
    </row>
    <row r="903" s="2" customFormat="1" ht="16.5" customHeight="1">
      <c r="A903" s="40"/>
      <c r="B903" s="41"/>
      <c r="C903" s="248" t="s">
        <v>1296</v>
      </c>
      <c r="D903" s="248" t="s">
        <v>191</v>
      </c>
      <c r="E903" s="249" t="s">
        <v>838</v>
      </c>
      <c r="F903" s="250" t="s">
        <v>839</v>
      </c>
      <c r="G903" s="251" t="s">
        <v>194</v>
      </c>
      <c r="H903" s="252">
        <v>1.6499999999999999</v>
      </c>
      <c r="I903" s="253"/>
      <c r="J903" s="254">
        <f>ROUND(I903*H903,2)</f>
        <v>0</v>
      </c>
      <c r="K903" s="250" t="s">
        <v>120</v>
      </c>
      <c r="L903" s="255"/>
      <c r="M903" s="256" t="s">
        <v>19</v>
      </c>
      <c r="N903" s="257" t="s">
        <v>44</v>
      </c>
      <c r="O903" s="86"/>
      <c r="P903" s="215">
        <f>O903*H903</f>
        <v>0</v>
      </c>
      <c r="Q903" s="215">
        <v>1</v>
      </c>
      <c r="R903" s="215">
        <f>Q903*H903</f>
        <v>1.6499999999999999</v>
      </c>
      <c r="S903" s="215">
        <v>0</v>
      </c>
      <c r="T903" s="216">
        <f>S903*H903</f>
        <v>0</v>
      </c>
      <c r="U903" s="40"/>
      <c r="V903" s="40"/>
      <c r="W903" s="40"/>
      <c r="X903" s="40"/>
      <c r="Y903" s="40"/>
      <c r="Z903" s="40"/>
      <c r="AA903" s="40"/>
      <c r="AB903" s="40"/>
      <c r="AC903" s="40"/>
      <c r="AD903" s="40"/>
      <c r="AE903" s="40"/>
      <c r="AR903" s="217" t="s">
        <v>155</v>
      </c>
      <c r="AT903" s="217" t="s">
        <v>191</v>
      </c>
      <c r="AU903" s="217" t="s">
        <v>130</v>
      </c>
      <c r="AY903" s="19" t="s">
        <v>114</v>
      </c>
      <c r="BE903" s="218">
        <f>IF(N903="základní",J903,0)</f>
        <v>0</v>
      </c>
      <c r="BF903" s="218">
        <f>IF(N903="snížená",J903,0)</f>
        <v>0</v>
      </c>
      <c r="BG903" s="218">
        <f>IF(N903="zákl. přenesená",J903,0)</f>
        <v>0</v>
      </c>
      <c r="BH903" s="218">
        <f>IF(N903="sníž. přenesená",J903,0)</f>
        <v>0</v>
      </c>
      <c r="BI903" s="218">
        <f>IF(N903="nulová",J903,0)</f>
        <v>0</v>
      </c>
      <c r="BJ903" s="19" t="s">
        <v>81</v>
      </c>
      <c r="BK903" s="218">
        <f>ROUND(I903*H903,2)</f>
        <v>0</v>
      </c>
      <c r="BL903" s="19" t="s">
        <v>121</v>
      </c>
      <c r="BM903" s="217" t="s">
        <v>1297</v>
      </c>
    </row>
    <row r="904" s="2" customFormat="1">
      <c r="A904" s="40"/>
      <c r="B904" s="41"/>
      <c r="C904" s="42"/>
      <c r="D904" s="219" t="s">
        <v>123</v>
      </c>
      <c r="E904" s="42"/>
      <c r="F904" s="220" t="s">
        <v>839</v>
      </c>
      <c r="G904" s="42"/>
      <c r="H904" s="42"/>
      <c r="I904" s="221"/>
      <c r="J904" s="42"/>
      <c r="K904" s="42"/>
      <c r="L904" s="46"/>
      <c r="M904" s="222"/>
      <c r="N904" s="223"/>
      <c r="O904" s="86"/>
      <c r="P904" s="86"/>
      <c r="Q904" s="86"/>
      <c r="R904" s="86"/>
      <c r="S904" s="86"/>
      <c r="T904" s="87"/>
      <c r="U904" s="40"/>
      <c r="V904" s="40"/>
      <c r="W904" s="40"/>
      <c r="X904" s="40"/>
      <c r="Y904" s="40"/>
      <c r="Z904" s="40"/>
      <c r="AA904" s="40"/>
      <c r="AB904" s="40"/>
      <c r="AC904" s="40"/>
      <c r="AD904" s="40"/>
      <c r="AE904" s="40"/>
      <c r="AT904" s="19" t="s">
        <v>123</v>
      </c>
      <c r="AU904" s="19" t="s">
        <v>130</v>
      </c>
    </row>
    <row r="905" s="13" customFormat="1">
      <c r="A905" s="13"/>
      <c r="B905" s="226"/>
      <c r="C905" s="227"/>
      <c r="D905" s="219" t="s">
        <v>160</v>
      </c>
      <c r="E905" s="228" t="s">
        <v>19</v>
      </c>
      <c r="F905" s="229" t="s">
        <v>1298</v>
      </c>
      <c r="G905" s="227"/>
      <c r="H905" s="230">
        <v>1.6499999999999999</v>
      </c>
      <c r="I905" s="231"/>
      <c r="J905" s="227"/>
      <c r="K905" s="227"/>
      <c r="L905" s="232"/>
      <c r="M905" s="233"/>
      <c r="N905" s="234"/>
      <c r="O905" s="234"/>
      <c r="P905" s="234"/>
      <c r="Q905" s="234"/>
      <c r="R905" s="234"/>
      <c r="S905" s="234"/>
      <c r="T905" s="235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T905" s="236" t="s">
        <v>160</v>
      </c>
      <c r="AU905" s="236" t="s">
        <v>130</v>
      </c>
      <c r="AV905" s="13" t="s">
        <v>83</v>
      </c>
      <c r="AW905" s="13" t="s">
        <v>32</v>
      </c>
      <c r="AX905" s="13" t="s">
        <v>73</v>
      </c>
      <c r="AY905" s="236" t="s">
        <v>114</v>
      </c>
    </row>
    <row r="906" s="14" customFormat="1">
      <c r="A906" s="14"/>
      <c r="B906" s="237"/>
      <c r="C906" s="238"/>
      <c r="D906" s="219" t="s">
        <v>160</v>
      </c>
      <c r="E906" s="239" t="s">
        <v>19</v>
      </c>
      <c r="F906" s="240" t="s">
        <v>162</v>
      </c>
      <c r="G906" s="238"/>
      <c r="H906" s="241">
        <v>1.6499999999999999</v>
      </c>
      <c r="I906" s="242"/>
      <c r="J906" s="238"/>
      <c r="K906" s="238"/>
      <c r="L906" s="243"/>
      <c r="M906" s="244"/>
      <c r="N906" s="245"/>
      <c r="O906" s="245"/>
      <c r="P906" s="245"/>
      <c r="Q906" s="245"/>
      <c r="R906" s="245"/>
      <c r="S906" s="245"/>
      <c r="T906" s="246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T906" s="247" t="s">
        <v>160</v>
      </c>
      <c r="AU906" s="247" t="s">
        <v>130</v>
      </c>
      <c r="AV906" s="14" t="s">
        <v>121</v>
      </c>
      <c r="AW906" s="14" t="s">
        <v>32</v>
      </c>
      <c r="AX906" s="14" t="s">
        <v>81</v>
      </c>
      <c r="AY906" s="247" t="s">
        <v>114</v>
      </c>
    </row>
    <row r="907" s="2" customFormat="1" ht="33" customHeight="1">
      <c r="A907" s="40"/>
      <c r="B907" s="41"/>
      <c r="C907" s="206" t="s">
        <v>1299</v>
      </c>
      <c r="D907" s="206" t="s">
        <v>116</v>
      </c>
      <c r="E907" s="207" t="s">
        <v>730</v>
      </c>
      <c r="F907" s="208" t="s">
        <v>731</v>
      </c>
      <c r="G907" s="209" t="s">
        <v>119</v>
      </c>
      <c r="H907" s="210">
        <v>36</v>
      </c>
      <c r="I907" s="211"/>
      <c r="J907" s="212">
        <f>ROUND(I907*H907,2)</f>
        <v>0</v>
      </c>
      <c r="K907" s="208" t="s">
        <v>120</v>
      </c>
      <c r="L907" s="46"/>
      <c r="M907" s="213" t="s">
        <v>19</v>
      </c>
      <c r="N907" s="214" t="s">
        <v>44</v>
      </c>
      <c r="O907" s="86"/>
      <c r="P907" s="215">
        <f>O907*H907</f>
        <v>0</v>
      </c>
      <c r="Q907" s="215">
        <v>0</v>
      </c>
      <c r="R907" s="215">
        <f>Q907*H907</f>
        <v>0</v>
      </c>
      <c r="S907" s="215">
        <v>0</v>
      </c>
      <c r="T907" s="216">
        <f>S907*H907</f>
        <v>0</v>
      </c>
      <c r="U907" s="40"/>
      <c r="V907" s="40"/>
      <c r="W907" s="40"/>
      <c r="X907" s="40"/>
      <c r="Y907" s="40"/>
      <c r="Z907" s="40"/>
      <c r="AA907" s="40"/>
      <c r="AB907" s="40"/>
      <c r="AC907" s="40"/>
      <c r="AD907" s="40"/>
      <c r="AE907" s="40"/>
      <c r="AR907" s="217" t="s">
        <v>121</v>
      </c>
      <c r="AT907" s="217" t="s">
        <v>116</v>
      </c>
      <c r="AU907" s="217" t="s">
        <v>130</v>
      </c>
      <c r="AY907" s="19" t="s">
        <v>114</v>
      </c>
      <c r="BE907" s="218">
        <f>IF(N907="základní",J907,0)</f>
        <v>0</v>
      </c>
      <c r="BF907" s="218">
        <f>IF(N907="snížená",J907,0)</f>
        <v>0</v>
      </c>
      <c r="BG907" s="218">
        <f>IF(N907="zákl. přenesená",J907,0)</f>
        <v>0</v>
      </c>
      <c r="BH907" s="218">
        <f>IF(N907="sníž. přenesená",J907,0)</f>
        <v>0</v>
      </c>
      <c r="BI907" s="218">
        <f>IF(N907="nulová",J907,0)</f>
        <v>0</v>
      </c>
      <c r="BJ907" s="19" t="s">
        <v>81</v>
      </c>
      <c r="BK907" s="218">
        <f>ROUND(I907*H907,2)</f>
        <v>0</v>
      </c>
      <c r="BL907" s="19" t="s">
        <v>121</v>
      </c>
      <c r="BM907" s="217" t="s">
        <v>1300</v>
      </c>
    </row>
    <row r="908" s="2" customFormat="1">
      <c r="A908" s="40"/>
      <c r="B908" s="41"/>
      <c r="C908" s="42"/>
      <c r="D908" s="219" t="s">
        <v>123</v>
      </c>
      <c r="E908" s="42"/>
      <c r="F908" s="220" t="s">
        <v>731</v>
      </c>
      <c r="G908" s="42"/>
      <c r="H908" s="42"/>
      <c r="I908" s="221"/>
      <c r="J908" s="42"/>
      <c r="K908" s="42"/>
      <c r="L908" s="46"/>
      <c r="M908" s="222"/>
      <c r="N908" s="223"/>
      <c r="O908" s="86"/>
      <c r="P908" s="86"/>
      <c r="Q908" s="86"/>
      <c r="R908" s="86"/>
      <c r="S908" s="86"/>
      <c r="T908" s="87"/>
      <c r="U908" s="40"/>
      <c r="V908" s="40"/>
      <c r="W908" s="40"/>
      <c r="X908" s="40"/>
      <c r="Y908" s="40"/>
      <c r="Z908" s="40"/>
      <c r="AA908" s="40"/>
      <c r="AB908" s="40"/>
      <c r="AC908" s="40"/>
      <c r="AD908" s="40"/>
      <c r="AE908" s="40"/>
      <c r="AT908" s="19" t="s">
        <v>123</v>
      </c>
      <c r="AU908" s="19" t="s">
        <v>130</v>
      </c>
    </row>
    <row r="909" s="2" customFormat="1">
      <c r="A909" s="40"/>
      <c r="B909" s="41"/>
      <c r="C909" s="42"/>
      <c r="D909" s="224" t="s">
        <v>124</v>
      </c>
      <c r="E909" s="42"/>
      <c r="F909" s="225" t="s">
        <v>733</v>
      </c>
      <c r="G909" s="42"/>
      <c r="H909" s="42"/>
      <c r="I909" s="221"/>
      <c r="J909" s="42"/>
      <c r="K909" s="42"/>
      <c r="L909" s="46"/>
      <c r="M909" s="222"/>
      <c r="N909" s="223"/>
      <c r="O909" s="86"/>
      <c r="P909" s="86"/>
      <c r="Q909" s="86"/>
      <c r="R909" s="86"/>
      <c r="S909" s="86"/>
      <c r="T909" s="87"/>
      <c r="U909" s="40"/>
      <c r="V909" s="40"/>
      <c r="W909" s="40"/>
      <c r="X909" s="40"/>
      <c r="Y909" s="40"/>
      <c r="Z909" s="40"/>
      <c r="AA909" s="40"/>
      <c r="AB909" s="40"/>
      <c r="AC909" s="40"/>
      <c r="AD909" s="40"/>
      <c r="AE909" s="40"/>
      <c r="AT909" s="19" t="s">
        <v>124</v>
      </c>
      <c r="AU909" s="19" t="s">
        <v>130</v>
      </c>
    </row>
    <row r="910" s="13" customFormat="1">
      <c r="A910" s="13"/>
      <c r="B910" s="226"/>
      <c r="C910" s="227"/>
      <c r="D910" s="219" t="s">
        <v>160</v>
      </c>
      <c r="E910" s="228" t="s">
        <v>19</v>
      </c>
      <c r="F910" s="229" t="s">
        <v>1301</v>
      </c>
      <c r="G910" s="227"/>
      <c r="H910" s="230">
        <v>36</v>
      </c>
      <c r="I910" s="231"/>
      <c r="J910" s="227"/>
      <c r="K910" s="227"/>
      <c r="L910" s="232"/>
      <c r="M910" s="233"/>
      <c r="N910" s="234"/>
      <c r="O910" s="234"/>
      <c r="P910" s="234"/>
      <c r="Q910" s="234"/>
      <c r="R910" s="234"/>
      <c r="S910" s="234"/>
      <c r="T910" s="235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T910" s="236" t="s">
        <v>160</v>
      </c>
      <c r="AU910" s="236" t="s">
        <v>130</v>
      </c>
      <c r="AV910" s="13" t="s">
        <v>83</v>
      </c>
      <c r="AW910" s="13" t="s">
        <v>32</v>
      </c>
      <c r="AX910" s="13" t="s">
        <v>73</v>
      </c>
      <c r="AY910" s="236" t="s">
        <v>114</v>
      </c>
    </row>
    <row r="911" s="14" customFormat="1">
      <c r="A911" s="14"/>
      <c r="B911" s="237"/>
      <c r="C911" s="238"/>
      <c r="D911" s="219" t="s">
        <v>160</v>
      </c>
      <c r="E911" s="239" t="s">
        <v>19</v>
      </c>
      <c r="F911" s="240" t="s">
        <v>162</v>
      </c>
      <c r="G911" s="238"/>
      <c r="H911" s="241">
        <v>36</v>
      </c>
      <c r="I911" s="242"/>
      <c r="J911" s="238"/>
      <c r="K911" s="238"/>
      <c r="L911" s="243"/>
      <c r="M911" s="244"/>
      <c r="N911" s="245"/>
      <c r="O911" s="245"/>
      <c r="P911" s="245"/>
      <c r="Q911" s="245"/>
      <c r="R911" s="245"/>
      <c r="S911" s="245"/>
      <c r="T911" s="246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T911" s="247" t="s">
        <v>160</v>
      </c>
      <c r="AU911" s="247" t="s">
        <v>130</v>
      </c>
      <c r="AV911" s="14" t="s">
        <v>121</v>
      </c>
      <c r="AW911" s="14" t="s">
        <v>32</v>
      </c>
      <c r="AX911" s="14" t="s">
        <v>81</v>
      </c>
      <c r="AY911" s="247" t="s">
        <v>114</v>
      </c>
    </row>
    <row r="912" s="12" customFormat="1" ht="20.88" customHeight="1">
      <c r="A912" s="12"/>
      <c r="B912" s="190"/>
      <c r="C912" s="191"/>
      <c r="D912" s="192" t="s">
        <v>72</v>
      </c>
      <c r="E912" s="204" t="s">
        <v>1302</v>
      </c>
      <c r="F912" s="204" t="s">
        <v>1303</v>
      </c>
      <c r="G912" s="191"/>
      <c r="H912" s="191"/>
      <c r="I912" s="194"/>
      <c r="J912" s="205">
        <f>BK912</f>
        <v>0</v>
      </c>
      <c r="K912" s="191"/>
      <c r="L912" s="196"/>
      <c r="M912" s="197"/>
      <c r="N912" s="198"/>
      <c r="O912" s="198"/>
      <c r="P912" s="199">
        <f>SUM(P913:P988)</f>
        <v>0</v>
      </c>
      <c r="Q912" s="198"/>
      <c r="R912" s="199">
        <f>SUM(R913:R988)</f>
        <v>805.25711749999994</v>
      </c>
      <c r="S912" s="198"/>
      <c r="T912" s="200">
        <f>SUM(T913:T988)</f>
        <v>0</v>
      </c>
      <c r="U912" s="12"/>
      <c r="V912" s="12"/>
      <c r="W912" s="12"/>
      <c r="X912" s="12"/>
      <c r="Y912" s="12"/>
      <c r="Z912" s="12"/>
      <c r="AA912" s="12"/>
      <c r="AB912" s="12"/>
      <c r="AC912" s="12"/>
      <c r="AD912" s="12"/>
      <c r="AE912" s="12"/>
      <c r="AR912" s="201" t="s">
        <v>81</v>
      </c>
      <c r="AT912" s="202" t="s">
        <v>72</v>
      </c>
      <c r="AU912" s="202" t="s">
        <v>83</v>
      </c>
      <c r="AY912" s="201" t="s">
        <v>114</v>
      </c>
      <c r="BK912" s="203">
        <f>SUM(BK913:BK988)</f>
        <v>0</v>
      </c>
    </row>
    <row r="913" s="2" customFormat="1" ht="24.15" customHeight="1">
      <c r="A913" s="40"/>
      <c r="B913" s="41"/>
      <c r="C913" s="206" t="s">
        <v>1304</v>
      </c>
      <c r="D913" s="206" t="s">
        <v>116</v>
      </c>
      <c r="E913" s="207" t="s">
        <v>693</v>
      </c>
      <c r="F913" s="208" t="s">
        <v>694</v>
      </c>
      <c r="G913" s="209" t="s">
        <v>237</v>
      </c>
      <c r="H913" s="210">
        <v>371</v>
      </c>
      <c r="I913" s="211"/>
      <c r="J913" s="212">
        <f>ROUND(I913*H913,2)</f>
        <v>0</v>
      </c>
      <c r="K913" s="208" t="s">
        <v>120</v>
      </c>
      <c r="L913" s="46"/>
      <c r="M913" s="213" t="s">
        <v>19</v>
      </c>
      <c r="N913" s="214" t="s">
        <v>44</v>
      </c>
      <c r="O913" s="86"/>
      <c r="P913" s="215">
        <f>O913*H913</f>
        <v>0</v>
      </c>
      <c r="Q913" s="215">
        <v>0</v>
      </c>
      <c r="R913" s="215">
        <f>Q913*H913</f>
        <v>0</v>
      </c>
      <c r="S913" s="215">
        <v>0</v>
      </c>
      <c r="T913" s="216">
        <f>S913*H913</f>
        <v>0</v>
      </c>
      <c r="U913" s="40"/>
      <c r="V913" s="40"/>
      <c r="W913" s="40"/>
      <c r="X913" s="40"/>
      <c r="Y913" s="40"/>
      <c r="Z913" s="40"/>
      <c r="AA913" s="40"/>
      <c r="AB913" s="40"/>
      <c r="AC913" s="40"/>
      <c r="AD913" s="40"/>
      <c r="AE913" s="40"/>
      <c r="AR913" s="217" t="s">
        <v>121</v>
      </c>
      <c r="AT913" s="217" t="s">
        <v>116</v>
      </c>
      <c r="AU913" s="217" t="s">
        <v>130</v>
      </c>
      <c r="AY913" s="19" t="s">
        <v>114</v>
      </c>
      <c r="BE913" s="218">
        <f>IF(N913="základní",J913,0)</f>
        <v>0</v>
      </c>
      <c r="BF913" s="218">
        <f>IF(N913="snížená",J913,0)</f>
        <v>0</v>
      </c>
      <c r="BG913" s="218">
        <f>IF(N913="zákl. přenesená",J913,0)</f>
        <v>0</v>
      </c>
      <c r="BH913" s="218">
        <f>IF(N913="sníž. přenesená",J913,0)</f>
        <v>0</v>
      </c>
      <c r="BI913" s="218">
        <f>IF(N913="nulová",J913,0)</f>
        <v>0</v>
      </c>
      <c r="BJ913" s="19" t="s">
        <v>81</v>
      </c>
      <c r="BK913" s="218">
        <f>ROUND(I913*H913,2)</f>
        <v>0</v>
      </c>
      <c r="BL913" s="19" t="s">
        <v>121</v>
      </c>
      <c r="BM913" s="217" t="s">
        <v>1305</v>
      </c>
    </row>
    <row r="914" s="2" customFormat="1">
      <c r="A914" s="40"/>
      <c r="B914" s="41"/>
      <c r="C914" s="42"/>
      <c r="D914" s="219" t="s">
        <v>123</v>
      </c>
      <c r="E914" s="42"/>
      <c r="F914" s="220" t="s">
        <v>694</v>
      </c>
      <c r="G914" s="42"/>
      <c r="H914" s="42"/>
      <c r="I914" s="221"/>
      <c r="J914" s="42"/>
      <c r="K914" s="42"/>
      <c r="L914" s="46"/>
      <c r="M914" s="222"/>
      <c r="N914" s="223"/>
      <c r="O914" s="86"/>
      <c r="P914" s="86"/>
      <c r="Q914" s="86"/>
      <c r="R914" s="86"/>
      <c r="S914" s="86"/>
      <c r="T914" s="87"/>
      <c r="U914" s="40"/>
      <c r="V914" s="40"/>
      <c r="W914" s="40"/>
      <c r="X914" s="40"/>
      <c r="Y914" s="40"/>
      <c r="Z914" s="40"/>
      <c r="AA914" s="40"/>
      <c r="AB914" s="40"/>
      <c r="AC914" s="40"/>
      <c r="AD914" s="40"/>
      <c r="AE914" s="40"/>
      <c r="AT914" s="19" t="s">
        <v>123</v>
      </c>
      <c r="AU914" s="19" t="s">
        <v>130</v>
      </c>
    </row>
    <row r="915" s="2" customFormat="1">
      <c r="A915" s="40"/>
      <c r="B915" s="41"/>
      <c r="C915" s="42"/>
      <c r="D915" s="224" t="s">
        <v>124</v>
      </c>
      <c r="E915" s="42"/>
      <c r="F915" s="225" t="s">
        <v>696</v>
      </c>
      <c r="G915" s="42"/>
      <c r="H915" s="42"/>
      <c r="I915" s="221"/>
      <c r="J915" s="42"/>
      <c r="K915" s="42"/>
      <c r="L915" s="46"/>
      <c r="M915" s="222"/>
      <c r="N915" s="223"/>
      <c r="O915" s="86"/>
      <c r="P915" s="86"/>
      <c r="Q915" s="86"/>
      <c r="R915" s="86"/>
      <c r="S915" s="86"/>
      <c r="T915" s="87"/>
      <c r="U915" s="40"/>
      <c r="V915" s="40"/>
      <c r="W915" s="40"/>
      <c r="X915" s="40"/>
      <c r="Y915" s="40"/>
      <c r="Z915" s="40"/>
      <c r="AA915" s="40"/>
      <c r="AB915" s="40"/>
      <c r="AC915" s="40"/>
      <c r="AD915" s="40"/>
      <c r="AE915" s="40"/>
      <c r="AT915" s="19" t="s">
        <v>124</v>
      </c>
      <c r="AU915" s="19" t="s">
        <v>130</v>
      </c>
    </row>
    <row r="916" s="15" customFormat="1">
      <c r="A916" s="15"/>
      <c r="B916" s="259"/>
      <c r="C916" s="260"/>
      <c r="D916" s="219" t="s">
        <v>160</v>
      </c>
      <c r="E916" s="261" t="s">
        <v>19</v>
      </c>
      <c r="F916" s="262" t="s">
        <v>1306</v>
      </c>
      <c r="G916" s="260"/>
      <c r="H916" s="261" t="s">
        <v>19</v>
      </c>
      <c r="I916" s="263"/>
      <c r="J916" s="260"/>
      <c r="K916" s="260"/>
      <c r="L916" s="264"/>
      <c r="M916" s="265"/>
      <c r="N916" s="266"/>
      <c r="O916" s="266"/>
      <c r="P916" s="266"/>
      <c r="Q916" s="266"/>
      <c r="R916" s="266"/>
      <c r="S916" s="266"/>
      <c r="T916" s="267"/>
      <c r="U916" s="15"/>
      <c r="V916" s="15"/>
      <c r="W916" s="15"/>
      <c r="X916" s="15"/>
      <c r="Y916" s="15"/>
      <c r="Z916" s="15"/>
      <c r="AA916" s="15"/>
      <c r="AB916" s="15"/>
      <c r="AC916" s="15"/>
      <c r="AD916" s="15"/>
      <c r="AE916" s="15"/>
      <c r="AT916" s="268" t="s">
        <v>160</v>
      </c>
      <c r="AU916" s="268" t="s">
        <v>130</v>
      </c>
      <c r="AV916" s="15" t="s">
        <v>81</v>
      </c>
      <c r="AW916" s="15" t="s">
        <v>32</v>
      </c>
      <c r="AX916" s="15" t="s">
        <v>73</v>
      </c>
      <c r="AY916" s="268" t="s">
        <v>114</v>
      </c>
    </row>
    <row r="917" s="13" customFormat="1">
      <c r="A917" s="13"/>
      <c r="B917" s="226"/>
      <c r="C917" s="227"/>
      <c r="D917" s="219" t="s">
        <v>160</v>
      </c>
      <c r="E917" s="228" t="s">
        <v>19</v>
      </c>
      <c r="F917" s="229" t="s">
        <v>1307</v>
      </c>
      <c r="G917" s="227"/>
      <c r="H917" s="230">
        <v>371</v>
      </c>
      <c r="I917" s="231"/>
      <c r="J917" s="227"/>
      <c r="K917" s="227"/>
      <c r="L917" s="232"/>
      <c r="M917" s="233"/>
      <c r="N917" s="234"/>
      <c r="O917" s="234"/>
      <c r="P917" s="234"/>
      <c r="Q917" s="234"/>
      <c r="R917" s="234"/>
      <c r="S917" s="234"/>
      <c r="T917" s="235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T917" s="236" t="s">
        <v>160</v>
      </c>
      <c r="AU917" s="236" t="s">
        <v>130</v>
      </c>
      <c r="AV917" s="13" t="s">
        <v>83</v>
      </c>
      <c r="AW917" s="13" t="s">
        <v>32</v>
      </c>
      <c r="AX917" s="13" t="s">
        <v>73</v>
      </c>
      <c r="AY917" s="236" t="s">
        <v>114</v>
      </c>
    </row>
    <row r="918" s="14" customFormat="1">
      <c r="A918" s="14"/>
      <c r="B918" s="237"/>
      <c r="C918" s="238"/>
      <c r="D918" s="219" t="s">
        <v>160</v>
      </c>
      <c r="E918" s="239" t="s">
        <v>19</v>
      </c>
      <c r="F918" s="240" t="s">
        <v>162</v>
      </c>
      <c r="G918" s="238"/>
      <c r="H918" s="241">
        <v>371</v>
      </c>
      <c r="I918" s="242"/>
      <c r="J918" s="238"/>
      <c r="K918" s="238"/>
      <c r="L918" s="243"/>
      <c r="M918" s="244"/>
      <c r="N918" s="245"/>
      <c r="O918" s="245"/>
      <c r="P918" s="245"/>
      <c r="Q918" s="245"/>
      <c r="R918" s="245"/>
      <c r="S918" s="245"/>
      <c r="T918" s="246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T918" s="247" t="s">
        <v>160</v>
      </c>
      <c r="AU918" s="247" t="s">
        <v>130</v>
      </c>
      <c r="AV918" s="14" t="s">
        <v>121</v>
      </c>
      <c r="AW918" s="14" t="s">
        <v>32</v>
      </c>
      <c r="AX918" s="14" t="s">
        <v>81</v>
      </c>
      <c r="AY918" s="247" t="s">
        <v>114</v>
      </c>
    </row>
    <row r="919" s="2" customFormat="1" ht="24.15" customHeight="1">
      <c r="A919" s="40"/>
      <c r="B919" s="41"/>
      <c r="C919" s="206" t="s">
        <v>1308</v>
      </c>
      <c r="D919" s="206" t="s">
        <v>116</v>
      </c>
      <c r="E919" s="207" t="s">
        <v>895</v>
      </c>
      <c r="F919" s="208" t="s">
        <v>896</v>
      </c>
      <c r="G919" s="209" t="s">
        <v>237</v>
      </c>
      <c r="H919" s="210">
        <v>0.25</v>
      </c>
      <c r="I919" s="211"/>
      <c r="J919" s="212">
        <f>ROUND(I919*H919,2)</f>
        <v>0</v>
      </c>
      <c r="K919" s="208" t="s">
        <v>120</v>
      </c>
      <c r="L919" s="46"/>
      <c r="M919" s="213" t="s">
        <v>19</v>
      </c>
      <c r="N919" s="214" t="s">
        <v>44</v>
      </c>
      <c r="O919" s="86"/>
      <c r="P919" s="215">
        <f>O919*H919</f>
        <v>0</v>
      </c>
      <c r="Q919" s="215">
        <v>2.5018699999999998</v>
      </c>
      <c r="R919" s="215">
        <f>Q919*H919</f>
        <v>0.62546749999999995</v>
      </c>
      <c r="S919" s="215">
        <v>0</v>
      </c>
      <c r="T919" s="216">
        <f>S919*H919</f>
        <v>0</v>
      </c>
      <c r="U919" s="40"/>
      <c r="V919" s="40"/>
      <c r="W919" s="40"/>
      <c r="X919" s="40"/>
      <c r="Y919" s="40"/>
      <c r="Z919" s="40"/>
      <c r="AA919" s="40"/>
      <c r="AB919" s="40"/>
      <c r="AC919" s="40"/>
      <c r="AD919" s="40"/>
      <c r="AE919" s="40"/>
      <c r="AR919" s="217" t="s">
        <v>121</v>
      </c>
      <c r="AT919" s="217" t="s">
        <v>116</v>
      </c>
      <c r="AU919" s="217" t="s">
        <v>130</v>
      </c>
      <c r="AY919" s="19" t="s">
        <v>114</v>
      </c>
      <c r="BE919" s="218">
        <f>IF(N919="základní",J919,0)</f>
        <v>0</v>
      </c>
      <c r="BF919" s="218">
        <f>IF(N919="snížená",J919,0)</f>
        <v>0</v>
      </c>
      <c r="BG919" s="218">
        <f>IF(N919="zákl. přenesená",J919,0)</f>
        <v>0</v>
      </c>
      <c r="BH919" s="218">
        <f>IF(N919="sníž. přenesená",J919,0)</f>
        <v>0</v>
      </c>
      <c r="BI919" s="218">
        <f>IF(N919="nulová",J919,0)</f>
        <v>0</v>
      </c>
      <c r="BJ919" s="19" t="s">
        <v>81</v>
      </c>
      <c r="BK919" s="218">
        <f>ROUND(I919*H919,2)</f>
        <v>0</v>
      </c>
      <c r="BL919" s="19" t="s">
        <v>121</v>
      </c>
      <c r="BM919" s="217" t="s">
        <v>1309</v>
      </c>
    </row>
    <row r="920" s="2" customFormat="1">
      <c r="A920" s="40"/>
      <c r="B920" s="41"/>
      <c r="C920" s="42"/>
      <c r="D920" s="219" t="s">
        <v>123</v>
      </c>
      <c r="E920" s="42"/>
      <c r="F920" s="220" t="s">
        <v>896</v>
      </c>
      <c r="G920" s="42"/>
      <c r="H920" s="42"/>
      <c r="I920" s="221"/>
      <c r="J920" s="42"/>
      <c r="K920" s="42"/>
      <c r="L920" s="46"/>
      <c r="M920" s="222"/>
      <c r="N920" s="223"/>
      <c r="O920" s="86"/>
      <c r="P920" s="86"/>
      <c r="Q920" s="86"/>
      <c r="R920" s="86"/>
      <c r="S920" s="86"/>
      <c r="T920" s="87"/>
      <c r="U920" s="40"/>
      <c r="V920" s="40"/>
      <c r="W920" s="40"/>
      <c r="X920" s="40"/>
      <c r="Y920" s="40"/>
      <c r="Z920" s="40"/>
      <c r="AA920" s="40"/>
      <c r="AB920" s="40"/>
      <c r="AC920" s="40"/>
      <c r="AD920" s="40"/>
      <c r="AE920" s="40"/>
      <c r="AT920" s="19" t="s">
        <v>123</v>
      </c>
      <c r="AU920" s="19" t="s">
        <v>130</v>
      </c>
    </row>
    <row r="921" s="2" customFormat="1">
      <c r="A921" s="40"/>
      <c r="B921" s="41"/>
      <c r="C921" s="42"/>
      <c r="D921" s="224" t="s">
        <v>124</v>
      </c>
      <c r="E921" s="42"/>
      <c r="F921" s="225" t="s">
        <v>898</v>
      </c>
      <c r="G921" s="42"/>
      <c r="H921" s="42"/>
      <c r="I921" s="221"/>
      <c r="J921" s="42"/>
      <c r="K921" s="42"/>
      <c r="L921" s="46"/>
      <c r="M921" s="222"/>
      <c r="N921" s="223"/>
      <c r="O921" s="86"/>
      <c r="P921" s="86"/>
      <c r="Q921" s="86"/>
      <c r="R921" s="86"/>
      <c r="S921" s="86"/>
      <c r="T921" s="87"/>
      <c r="U921" s="40"/>
      <c r="V921" s="40"/>
      <c r="W921" s="40"/>
      <c r="X921" s="40"/>
      <c r="Y921" s="40"/>
      <c r="Z921" s="40"/>
      <c r="AA921" s="40"/>
      <c r="AB921" s="40"/>
      <c r="AC921" s="40"/>
      <c r="AD921" s="40"/>
      <c r="AE921" s="40"/>
      <c r="AT921" s="19" t="s">
        <v>124</v>
      </c>
      <c r="AU921" s="19" t="s">
        <v>130</v>
      </c>
    </row>
    <row r="922" s="15" customFormat="1">
      <c r="A922" s="15"/>
      <c r="B922" s="259"/>
      <c r="C922" s="260"/>
      <c r="D922" s="219" t="s">
        <v>160</v>
      </c>
      <c r="E922" s="261" t="s">
        <v>19</v>
      </c>
      <c r="F922" s="262" t="s">
        <v>1310</v>
      </c>
      <c r="G922" s="260"/>
      <c r="H922" s="261" t="s">
        <v>19</v>
      </c>
      <c r="I922" s="263"/>
      <c r="J922" s="260"/>
      <c r="K922" s="260"/>
      <c r="L922" s="264"/>
      <c r="M922" s="265"/>
      <c r="N922" s="266"/>
      <c r="O922" s="266"/>
      <c r="P922" s="266"/>
      <c r="Q922" s="266"/>
      <c r="R922" s="266"/>
      <c r="S922" s="266"/>
      <c r="T922" s="267"/>
      <c r="U922" s="15"/>
      <c r="V922" s="15"/>
      <c r="W922" s="15"/>
      <c r="X922" s="15"/>
      <c r="Y922" s="15"/>
      <c r="Z922" s="15"/>
      <c r="AA922" s="15"/>
      <c r="AB922" s="15"/>
      <c r="AC922" s="15"/>
      <c r="AD922" s="15"/>
      <c r="AE922" s="15"/>
      <c r="AT922" s="268" t="s">
        <v>160</v>
      </c>
      <c r="AU922" s="268" t="s">
        <v>130</v>
      </c>
      <c r="AV922" s="15" t="s">
        <v>81</v>
      </c>
      <c r="AW922" s="15" t="s">
        <v>32</v>
      </c>
      <c r="AX922" s="15" t="s">
        <v>73</v>
      </c>
      <c r="AY922" s="268" t="s">
        <v>114</v>
      </c>
    </row>
    <row r="923" s="13" customFormat="1">
      <c r="A923" s="13"/>
      <c r="B923" s="226"/>
      <c r="C923" s="227"/>
      <c r="D923" s="219" t="s">
        <v>160</v>
      </c>
      <c r="E923" s="228" t="s">
        <v>19</v>
      </c>
      <c r="F923" s="229" t="s">
        <v>1311</v>
      </c>
      <c r="G923" s="227"/>
      <c r="H923" s="230">
        <v>0.25</v>
      </c>
      <c r="I923" s="231"/>
      <c r="J923" s="227"/>
      <c r="K923" s="227"/>
      <c r="L923" s="232"/>
      <c r="M923" s="233"/>
      <c r="N923" s="234"/>
      <c r="O923" s="234"/>
      <c r="P923" s="234"/>
      <c r="Q923" s="234"/>
      <c r="R923" s="234"/>
      <c r="S923" s="234"/>
      <c r="T923" s="235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T923" s="236" t="s">
        <v>160</v>
      </c>
      <c r="AU923" s="236" t="s">
        <v>130</v>
      </c>
      <c r="AV923" s="13" t="s">
        <v>83</v>
      </c>
      <c r="AW923" s="13" t="s">
        <v>32</v>
      </c>
      <c r="AX923" s="13" t="s">
        <v>73</v>
      </c>
      <c r="AY923" s="236" t="s">
        <v>114</v>
      </c>
    </row>
    <row r="924" s="14" customFormat="1">
      <c r="A924" s="14"/>
      <c r="B924" s="237"/>
      <c r="C924" s="238"/>
      <c r="D924" s="219" t="s">
        <v>160</v>
      </c>
      <c r="E924" s="239" t="s">
        <v>19</v>
      </c>
      <c r="F924" s="240" t="s">
        <v>162</v>
      </c>
      <c r="G924" s="238"/>
      <c r="H924" s="241">
        <v>0.25</v>
      </c>
      <c r="I924" s="242"/>
      <c r="J924" s="238"/>
      <c r="K924" s="238"/>
      <c r="L924" s="243"/>
      <c r="M924" s="244"/>
      <c r="N924" s="245"/>
      <c r="O924" s="245"/>
      <c r="P924" s="245"/>
      <c r="Q924" s="245"/>
      <c r="R924" s="245"/>
      <c r="S924" s="245"/>
      <c r="T924" s="246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T924" s="247" t="s">
        <v>160</v>
      </c>
      <c r="AU924" s="247" t="s">
        <v>130</v>
      </c>
      <c r="AV924" s="14" t="s">
        <v>121</v>
      </c>
      <c r="AW924" s="14" t="s">
        <v>32</v>
      </c>
      <c r="AX924" s="14" t="s">
        <v>81</v>
      </c>
      <c r="AY924" s="247" t="s">
        <v>114</v>
      </c>
    </row>
    <row r="925" s="2" customFormat="1" ht="24.15" customHeight="1">
      <c r="A925" s="40"/>
      <c r="B925" s="41"/>
      <c r="C925" s="248" t="s">
        <v>1312</v>
      </c>
      <c r="D925" s="248" t="s">
        <v>191</v>
      </c>
      <c r="E925" s="249" t="s">
        <v>922</v>
      </c>
      <c r="F925" s="250" t="s">
        <v>923</v>
      </c>
      <c r="G925" s="251" t="s">
        <v>237</v>
      </c>
      <c r="H925" s="252">
        <v>0.25</v>
      </c>
      <c r="I925" s="253"/>
      <c r="J925" s="254">
        <f>ROUND(I925*H925,2)</f>
        <v>0</v>
      </c>
      <c r="K925" s="250" t="s">
        <v>120</v>
      </c>
      <c r="L925" s="255"/>
      <c r="M925" s="256" t="s">
        <v>19</v>
      </c>
      <c r="N925" s="257" t="s">
        <v>44</v>
      </c>
      <c r="O925" s="86"/>
      <c r="P925" s="215">
        <f>O925*H925</f>
        <v>0</v>
      </c>
      <c r="Q925" s="215">
        <v>2.4289999999999998</v>
      </c>
      <c r="R925" s="215">
        <f>Q925*H925</f>
        <v>0.60724999999999996</v>
      </c>
      <c r="S925" s="215">
        <v>0</v>
      </c>
      <c r="T925" s="216">
        <f>S925*H925</f>
        <v>0</v>
      </c>
      <c r="U925" s="40"/>
      <c r="V925" s="40"/>
      <c r="W925" s="40"/>
      <c r="X925" s="40"/>
      <c r="Y925" s="40"/>
      <c r="Z925" s="40"/>
      <c r="AA925" s="40"/>
      <c r="AB925" s="40"/>
      <c r="AC925" s="40"/>
      <c r="AD925" s="40"/>
      <c r="AE925" s="40"/>
      <c r="AR925" s="217" t="s">
        <v>155</v>
      </c>
      <c r="AT925" s="217" t="s">
        <v>191</v>
      </c>
      <c r="AU925" s="217" t="s">
        <v>130</v>
      </c>
      <c r="AY925" s="19" t="s">
        <v>114</v>
      </c>
      <c r="BE925" s="218">
        <f>IF(N925="základní",J925,0)</f>
        <v>0</v>
      </c>
      <c r="BF925" s="218">
        <f>IF(N925="snížená",J925,0)</f>
        <v>0</v>
      </c>
      <c r="BG925" s="218">
        <f>IF(N925="zákl. přenesená",J925,0)</f>
        <v>0</v>
      </c>
      <c r="BH925" s="218">
        <f>IF(N925="sníž. přenesená",J925,0)</f>
        <v>0</v>
      </c>
      <c r="BI925" s="218">
        <f>IF(N925="nulová",J925,0)</f>
        <v>0</v>
      </c>
      <c r="BJ925" s="19" t="s">
        <v>81</v>
      </c>
      <c r="BK925" s="218">
        <f>ROUND(I925*H925,2)</f>
        <v>0</v>
      </c>
      <c r="BL925" s="19" t="s">
        <v>121</v>
      </c>
      <c r="BM925" s="217" t="s">
        <v>1313</v>
      </c>
    </row>
    <row r="926" s="2" customFormat="1">
      <c r="A926" s="40"/>
      <c r="B926" s="41"/>
      <c r="C926" s="42"/>
      <c r="D926" s="219" t="s">
        <v>123</v>
      </c>
      <c r="E926" s="42"/>
      <c r="F926" s="220" t="s">
        <v>923</v>
      </c>
      <c r="G926" s="42"/>
      <c r="H926" s="42"/>
      <c r="I926" s="221"/>
      <c r="J926" s="42"/>
      <c r="K926" s="42"/>
      <c r="L926" s="46"/>
      <c r="M926" s="222"/>
      <c r="N926" s="223"/>
      <c r="O926" s="86"/>
      <c r="P926" s="86"/>
      <c r="Q926" s="86"/>
      <c r="R926" s="86"/>
      <c r="S926" s="86"/>
      <c r="T926" s="87"/>
      <c r="U926" s="40"/>
      <c r="V926" s="40"/>
      <c r="W926" s="40"/>
      <c r="X926" s="40"/>
      <c r="Y926" s="40"/>
      <c r="Z926" s="40"/>
      <c r="AA926" s="40"/>
      <c r="AB926" s="40"/>
      <c r="AC926" s="40"/>
      <c r="AD926" s="40"/>
      <c r="AE926" s="40"/>
      <c r="AT926" s="19" t="s">
        <v>123</v>
      </c>
      <c r="AU926" s="19" t="s">
        <v>130</v>
      </c>
    </row>
    <row r="927" s="2" customFormat="1" ht="16.5" customHeight="1">
      <c r="A927" s="40"/>
      <c r="B927" s="41"/>
      <c r="C927" s="206" t="s">
        <v>1314</v>
      </c>
      <c r="D927" s="206" t="s">
        <v>116</v>
      </c>
      <c r="E927" s="207" t="s">
        <v>1315</v>
      </c>
      <c r="F927" s="208" t="s">
        <v>1316</v>
      </c>
      <c r="G927" s="209" t="s">
        <v>133</v>
      </c>
      <c r="H927" s="210">
        <v>2</v>
      </c>
      <c r="I927" s="211"/>
      <c r="J927" s="212">
        <f>ROUND(I927*H927,2)</f>
        <v>0</v>
      </c>
      <c r="K927" s="208" t="s">
        <v>19</v>
      </c>
      <c r="L927" s="46"/>
      <c r="M927" s="213" t="s">
        <v>19</v>
      </c>
      <c r="N927" s="214" t="s">
        <v>44</v>
      </c>
      <c r="O927" s="86"/>
      <c r="P927" s="215">
        <f>O927*H927</f>
        <v>0</v>
      </c>
      <c r="Q927" s="215">
        <v>0.39332</v>
      </c>
      <c r="R927" s="215">
        <f>Q927*H927</f>
        <v>0.78664000000000001</v>
      </c>
      <c r="S927" s="215">
        <v>0</v>
      </c>
      <c r="T927" s="216">
        <f>S927*H927</f>
        <v>0</v>
      </c>
      <c r="U927" s="40"/>
      <c r="V927" s="40"/>
      <c r="W927" s="40"/>
      <c r="X927" s="40"/>
      <c r="Y927" s="40"/>
      <c r="Z927" s="40"/>
      <c r="AA927" s="40"/>
      <c r="AB927" s="40"/>
      <c r="AC927" s="40"/>
      <c r="AD927" s="40"/>
      <c r="AE927" s="40"/>
      <c r="AR927" s="217" t="s">
        <v>121</v>
      </c>
      <c r="AT927" s="217" t="s">
        <v>116</v>
      </c>
      <c r="AU927" s="217" t="s">
        <v>130</v>
      </c>
      <c r="AY927" s="19" t="s">
        <v>114</v>
      </c>
      <c r="BE927" s="218">
        <f>IF(N927="základní",J927,0)</f>
        <v>0</v>
      </c>
      <c r="BF927" s="218">
        <f>IF(N927="snížená",J927,0)</f>
        <v>0</v>
      </c>
      <c r="BG927" s="218">
        <f>IF(N927="zákl. přenesená",J927,0)</f>
        <v>0</v>
      </c>
      <c r="BH927" s="218">
        <f>IF(N927="sníž. přenesená",J927,0)</f>
        <v>0</v>
      </c>
      <c r="BI927" s="218">
        <f>IF(N927="nulová",J927,0)</f>
        <v>0</v>
      </c>
      <c r="BJ927" s="19" t="s">
        <v>81</v>
      </c>
      <c r="BK927" s="218">
        <f>ROUND(I927*H927,2)</f>
        <v>0</v>
      </c>
      <c r="BL927" s="19" t="s">
        <v>121</v>
      </c>
      <c r="BM927" s="217" t="s">
        <v>1317</v>
      </c>
    </row>
    <row r="928" s="2" customFormat="1">
      <c r="A928" s="40"/>
      <c r="B928" s="41"/>
      <c r="C928" s="42"/>
      <c r="D928" s="219" t="s">
        <v>123</v>
      </c>
      <c r="E928" s="42"/>
      <c r="F928" s="220" t="s">
        <v>1316</v>
      </c>
      <c r="G928" s="42"/>
      <c r="H928" s="42"/>
      <c r="I928" s="221"/>
      <c r="J928" s="42"/>
      <c r="K928" s="42"/>
      <c r="L928" s="46"/>
      <c r="M928" s="222"/>
      <c r="N928" s="223"/>
      <c r="O928" s="86"/>
      <c r="P928" s="86"/>
      <c r="Q928" s="86"/>
      <c r="R928" s="86"/>
      <c r="S928" s="86"/>
      <c r="T928" s="87"/>
      <c r="U928" s="40"/>
      <c r="V928" s="40"/>
      <c r="W928" s="40"/>
      <c r="X928" s="40"/>
      <c r="Y928" s="40"/>
      <c r="Z928" s="40"/>
      <c r="AA928" s="40"/>
      <c r="AB928" s="40"/>
      <c r="AC928" s="40"/>
      <c r="AD928" s="40"/>
      <c r="AE928" s="40"/>
      <c r="AT928" s="19" t="s">
        <v>123</v>
      </c>
      <c r="AU928" s="19" t="s">
        <v>130</v>
      </c>
    </row>
    <row r="929" s="2" customFormat="1">
      <c r="A929" s="40"/>
      <c r="B929" s="41"/>
      <c r="C929" s="42"/>
      <c r="D929" s="219" t="s">
        <v>196</v>
      </c>
      <c r="E929" s="42"/>
      <c r="F929" s="258" t="s">
        <v>1318</v>
      </c>
      <c r="G929" s="42"/>
      <c r="H929" s="42"/>
      <c r="I929" s="221"/>
      <c r="J929" s="42"/>
      <c r="K929" s="42"/>
      <c r="L929" s="46"/>
      <c r="M929" s="222"/>
      <c r="N929" s="223"/>
      <c r="O929" s="86"/>
      <c r="P929" s="86"/>
      <c r="Q929" s="86"/>
      <c r="R929" s="86"/>
      <c r="S929" s="86"/>
      <c r="T929" s="87"/>
      <c r="U929" s="40"/>
      <c r="V929" s="40"/>
      <c r="W929" s="40"/>
      <c r="X929" s="40"/>
      <c r="Y929" s="40"/>
      <c r="Z929" s="40"/>
      <c r="AA929" s="40"/>
      <c r="AB929" s="40"/>
      <c r="AC929" s="40"/>
      <c r="AD929" s="40"/>
      <c r="AE929" s="40"/>
      <c r="AT929" s="19" t="s">
        <v>196</v>
      </c>
      <c r="AU929" s="19" t="s">
        <v>130</v>
      </c>
    </row>
    <row r="930" s="2" customFormat="1" ht="24.15" customHeight="1">
      <c r="A930" s="40"/>
      <c r="B930" s="41"/>
      <c r="C930" s="206" t="s">
        <v>1319</v>
      </c>
      <c r="D930" s="206" t="s">
        <v>116</v>
      </c>
      <c r="E930" s="207" t="s">
        <v>1320</v>
      </c>
      <c r="F930" s="208" t="s">
        <v>1321</v>
      </c>
      <c r="G930" s="209" t="s">
        <v>119</v>
      </c>
      <c r="H930" s="210">
        <v>468</v>
      </c>
      <c r="I930" s="211"/>
      <c r="J930" s="212">
        <f>ROUND(I930*H930,2)</f>
        <v>0</v>
      </c>
      <c r="K930" s="208" t="s">
        <v>19</v>
      </c>
      <c r="L930" s="46"/>
      <c r="M930" s="213" t="s">
        <v>19</v>
      </c>
      <c r="N930" s="214" t="s">
        <v>44</v>
      </c>
      <c r="O930" s="86"/>
      <c r="P930" s="215">
        <f>O930*H930</f>
        <v>0</v>
      </c>
      <c r="Q930" s="215">
        <v>0</v>
      </c>
      <c r="R930" s="215">
        <f>Q930*H930</f>
        <v>0</v>
      </c>
      <c r="S930" s="215">
        <v>0</v>
      </c>
      <c r="T930" s="216">
        <f>S930*H930</f>
        <v>0</v>
      </c>
      <c r="U930" s="40"/>
      <c r="V930" s="40"/>
      <c r="W930" s="40"/>
      <c r="X930" s="40"/>
      <c r="Y930" s="40"/>
      <c r="Z930" s="40"/>
      <c r="AA930" s="40"/>
      <c r="AB930" s="40"/>
      <c r="AC930" s="40"/>
      <c r="AD930" s="40"/>
      <c r="AE930" s="40"/>
      <c r="AR930" s="217" t="s">
        <v>121</v>
      </c>
      <c r="AT930" s="217" t="s">
        <v>116</v>
      </c>
      <c r="AU930" s="217" t="s">
        <v>130</v>
      </c>
      <c r="AY930" s="19" t="s">
        <v>114</v>
      </c>
      <c r="BE930" s="218">
        <f>IF(N930="základní",J930,0)</f>
        <v>0</v>
      </c>
      <c r="BF930" s="218">
        <f>IF(N930="snížená",J930,0)</f>
        <v>0</v>
      </c>
      <c r="BG930" s="218">
        <f>IF(N930="zákl. přenesená",J930,0)</f>
        <v>0</v>
      </c>
      <c r="BH930" s="218">
        <f>IF(N930="sníž. přenesená",J930,0)</f>
        <v>0</v>
      </c>
      <c r="BI930" s="218">
        <f>IF(N930="nulová",J930,0)</f>
        <v>0</v>
      </c>
      <c r="BJ930" s="19" t="s">
        <v>81</v>
      </c>
      <c r="BK930" s="218">
        <f>ROUND(I930*H930,2)</f>
        <v>0</v>
      </c>
      <c r="BL930" s="19" t="s">
        <v>121</v>
      </c>
      <c r="BM930" s="217" t="s">
        <v>1322</v>
      </c>
    </row>
    <row r="931" s="2" customFormat="1">
      <c r="A931" s="40"/>
      <c r="B931" s="41"/>
      <c r="C931" s="42"/>
      <c r="D931" s="219" t="s">
        <v>123</v>
      </c>
      <c r="E931" s="42"/>
      <c r="F931" s="220" t="s">
        <v>1321</v>
      </c>
      <c r="G931" s="42"/>
      <c r="H931" s="42"/>
      <c r="I931" s="221"/>
      <c r="J931" s="42"/>
      <c r="K931" s="42"/>
      <c r="L931" s="46"/>
      <c r="M931" s="222"/>
      <c r="N931" s="223"/>
      <c r="O931" s="86"/>
      <c r="P931" s="86"/>
      <c r="Q931" s="86"/>
      <c r="R931" s="86"/>
      <c r="S931" s="86"/>
      <c r="T931" s="87"/>
      <c r="U931" s="40"/>
      <c r="V931" s="40"/>
      <c r="W931" s="40"/>
      <c r="X931" s="40"/>
      <c r="Y931" s="40"/>
      <c r="Z931" s="40"/>
      <c r="AA931" s="40"/>
      <c r="AB931" s="40"/>
      <c r="AC931" s="40"/>
      <c r="AD931" s="40"/>
      <c r="AE931" s="40"/>
      <c r="AT931" s="19" t="s">
        <v>123</v>
      </c>
      <c r="AU931" s="19" t="s">
        <v>130</v>
      </c>
    </row>
    <row r="932" s="2" customFormat="1" ht="16.5" customHeight="1">
      <c r="A932" s="40"/>
      <c r="B932" s="41"/>
      <c r="C932" s="248" t="s">
        <v>1323</v>
      </c>
      <c r="D932" s="248" t="s">
        <v>191</v>
      </c>
      <c r="E932" s="249" t="s">
        <v>1324</v>
      </c>
      <c r="F932" s="250" t="s">
        <v>1325</v>
      </c>
      <c r="G932" s="251" t="s">
        <v>194</v>
      </c>
      <c r="H932" s="252">
        <v>327.60000000000002</v>
      </c>
      <c r="I932" s="253"/>
      <c r="J932" s="254">
        <f>ROUND(I932*H932,2)</f>
        <v>0</v>
      </c>
      <c r="K932" s="250" t="s">
        <v>120</v>
      </c>
      <c r="L932" s="255"/>
      <c r="M932" s="256" t="s">
        <v>19</v>
      </c>
      <c r="N932" s="257" t="s">
        <v>44</v>
      </c>
      <c r="O932" s="86"/>
      <c r="P932" s="215">
        <f>O932*H932</f>
        <v>0</v>
      </c>
      <c r="Q932" s="215">
        <v>1</v>
      </c>
      <c r="R932" s="215">
        <f>Q932*H932</f>
        <v>327.60000000000002</v>
      </c>
      <c r="S932" s="215">
        <v>0</v>
      </c>
      <c r="T932" s="216">
        <f>S932*H932</f>
        <v>0</v>
      </c>
      <c r="U932" s="40"/>
      <c r="V932" s="40"/>
      <c r="W932" s="40"/>
      <c r="X932" s="40"/>
      <c r="Y932" s="40"/>
      <c r="Z932" s="40"/>
      <c r="AA932" s="40"/>
      <c r="AB932" s="40"/>
      <c r="AC932" s="40"/>
      <c r="AD932" s="40"/>
      <c r="AE932" s="40"/>
      <c r="AR932" s="217" t="s">
        <v>155</v>
      </c>
      <c r="AT932" s="217" t="s">
        <v>191</v>
      </c>
      <c r="AU932" s="217" t="s">
        <v>130</v>
      </c>
      <c r="AY932" s="19" t="s">
        <v>114</v>
      </c>
      <c r="BE932" s="218">
        <f>IF(N932="základní",J932,0)</f>
        <v>0</v>
      </c>
      <c r="BF932" s="218">
        <f>IF(N932="snížená",J932,0)</f>
        <v>0</v>
      </c>
      <c r="BG932" s="218">
        <f>IF(N932="zákl. přenesená",J932,0)</f>
        <v>0</v>
      </c>
      <c r="BH932" s="218">
        <f>IF(N932="sníž. přenesená",J932,0)</f>
        <v>0</v>
      </c>
      <c r="BI932" s="218">
        <f>IF(N932="nulová",J932,0)</f>
        <v>0</v>
      </c>
      <c r="BJ932" s="19" t="s">
        <v>81</v>
      </c>
      <c r="BK932" s="218">
        <f>ROUND(I932*H932,2)</f>
        <v>0</v>
      </c>
      <c r="BL932" s="19" t="s">
        <v>121</v>
      </c>
      <c r="BM932" s="217" t="s">
        <v>1326</v>
      </c>
    </row>
    <row r="933" s="2" customFormat="1">
      <c r="A933" s="40"/>
      <c r="B933" s="41"/>
      <c r="C933" s="42"/>
      <c r="D933" s="219" t="s">
        <v>123</v>
      </c>
      <c r="E933" s="42"/>
      <c r="F933" s="220" t="s">
        <v>1325</v>
      </c>
      <c r="G933" s="42"/>
      <c r="H933" s="42"/>
      <c r="I933" s="221"/>
      <c r="J933" s="42"/>
      <c r="K933" s="42"/>
      <c r="L933" s="46"/>
      <c r="M933" s="222"/>
      <c r="N933" s="223"/>
      <c r="O933" s="86"/>
      <c r="P933" s="86"/>
      <c r="Q933" s="86"/>
      <c r="R933" s="86"/>
      <c r="S933" s="86"/>
      <c r="T933" s="87"/>
      <c r="U933" s="40"/>
      <c r="V933" s="40"/>
      <c r="W933" s="40"/>
      <c r="X933" s="40"/>
      <c r="Y933" s="40"/>
      <c r="Z933" s="40"/>
      <c r="AA933" s="40"/>
      <c r="AB933" s="40"/>
      <c r="AC933" s="40"/>
      <c r="AD933" s="40"/>
      <c r="AE933" s="40"/>
      <c r="AT933" s="19" t="s">
        <v>123</v>
      </c>
      <c r="AU933" s="19" t="s">
        <v>130</v>
      </c>
    </row>
    <row r="934" s="13" customFormat="1">
      <c r="A934" s="13"/>
      <c r="B934" s="226"/>
      <c r="C934" s="227"/>
      <c r="D934" s="219" t="s">
        <v>160</v>
      </c>
      <c r="E934" s="228" t="s">
        <v>19</v>
      </c>
      <c r="F934" s="229" t="s">
        <v>1327</v>
      </c>
      <c r="G934" s="227"/>
      <c r="H934" s="230">
        <v>327.60000000000002</v>
      </c>
      <c r="I934" s="231"/>
      <c r="J934" s="227"/>
      <c r="K934" s="227"/>
      <c r="L934" s="232"/>
      <c r="M934" s="233"/>
      <c r="N934" s="234"/>
      <c r="O934" s="234"/>
      <c r="P934" s="234"/>
      <c r="Q934" s="234"/>
      <c r="R934" s="234"/>
      <c r="S934" s="234"/>
      <c r="T934" s="235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T934" s="236" t="s">
        <v>160</v>
      </c>
      <c r="AU934" s="236" t="s">
        <v>130</v>
      </c>
      <c r="AV934" s="13" t="s">
        <v>83</v>
      </c>
      <c r="AW934" s="13" t="s">
        <v>32</v>
      </c>
      <c r="AX934" s="13" t="s">
        <v>73</v>
      </c>
      <c r="AY934" s="236" t="s">
        <v>114</v>
      </c>
    </row>
    <row r="935" s="14" customFormat="1">
      <c r="A935" s="14"/>
      <c r="B935" s="237"/>
      <c r="C935" s="238"/>
      <c r="D935" s="219" t="s">
        <v>160</v>
      </c>
      <c r="E935" s="239" t="s">
        <v>19</v>
      </c>
      <c r="F935" s="240" t="s">
        <v>162</v>
      </c>
      <c r="G935" s="238"/>
      <c r="H935" s="241">
        <v>327.60000000000002</v>
      </c>
      <c r="I935" s="242"/>
      <c r="J935" s="238"/>
      <c r="K935" s="238"/>
      <c r="L935" s="243"/>
      <c r="M935" s="244"/>
      <c r="N935" s="245"/>
      <c r="O935" s="245"/>
      <c r="P935" s="245"/>
      <c r="Q935" s="245"/>
      <c r="R935" s="245"/>
      <c r="S935" s="245"/>
      <c r="T935" s="246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  <c r="AT935" s="247" t="s">
        <v>160</v>
      </c>
      <c r="AU935" s="247" t="s">
        <v>130</v>
      </c>
      <c r="AV935" s="14" t="s">
        <v>121</v>
      </c>
      <c r="AW935" s="14" t="s">
        <v>32</v>
      </c>
      <c r="AX935" s="14" t="s">
        <v>81</v>
      </c>
      <c r="AY935" s="247" t="s">
        <v>114</v>
      </c>
    </row>
    <row r="936" s="2" customFormat="1" ht="37.8" customHeight="1">
      <c r="A936" s="40"/>
      <c r="B936" s="41"/>
      <c r="C936" s="206" t="s">
        <v>1328</v>
      </c>
      <c r="D936" s="206" t="s">
        <v>116</v>
      </c>
      <c r="E936" s="207" t="s">
        <v>785</v>
      </c>
      <c r="F936" s="208" t="s">
        <v>786</v>
      </c>
      <c r="G936" s="209" t="s">
        <v>119</v>
      </c>
      <c r="H936" s="210">
        <v>468</v>
      </c>
      <c r="I936" s="211"/>
      <c r="J936" s="212">
        <f>ROUND(I936*H936,2)</f>
        <v>0</v>
      </c>
      <c r="K936" s="208" t="s">
        <v>120</v>
      </c>
      <c r="L936" s="46"/>
      <c r="M936" s="213" t="s">
        <v>19</v>
      </c>
      <c r="N936" s="214" t="s">
        <v>44</v>
      </c>
      <c r="O936" s="86"/>
      <c r="P936" s="215">
        <f>O936*H936</f>
        <v>0</v>
      </c>
      <c r="Q936" s="215">
        <v>0.11500000000000001</v>
      </c>
      <c r="R936" s="215">
        <f>Q936*H936</f>
        <v>53.82</v>
      </c>
      <c r="S936" s="215">
        <v>0</v>
      </c>
      <c r="T936" s="216">
        <f>S936*H936</f>
        <v>0</v>
      </c>
      <c r="U936" s="40"/>
      <c r="V936" s="40"/>
      <c r="W936" s="40"/>
      <c r="X936" s="40"/>
      <c r="Y936" s="40"/>
      <c r="Z936" s="40"/>
      <c r="AA936" s="40"/>
      <c r="AB936" s="40"/>
      <c r="AC936" s="40"/>
      <c r="AD936" s="40"/>
      <c r="AE936" s="40"/>
      <c r="AR936" s="217" t="s">
        <v>121</v>
      </c>
      <c r="AT936" s="217" t="s">
        <v>116</v>
      </c>
      <c r="AU936" s="217" t="s">
        <v>130</v>
      </c>
      <c r="AY936" s="19" t="s">
        <v>114</v>
      </c>
      <c r="BE936" s="218">
        <f>IF(N936="základní",J936,0)</f>
        <v>0</v>
      </c>
      <c r="BF936" s="218">
        <f>IF(N936="snížená",J936,0)</f>
        <v>0</v>
      </c>
      <c r="BG936" s="218">
        <f>IF(N936="zákl. přenesená",J936,0)</f>
        <v>0</v>
      </c>
      <c r="BH936" s="218">
        <f>IF(N936="sníž. přenesená",J936,0)</f>
        <v>0</v>
      </c>
      <c r="BI936" s="218">
        <f>IF(N936="nulová",J936,0)</f>
        <v>0</v>
      </c>
      <c r="BJ936" s="19" t="s">
        <v>81</v>
      </c>
      <c r="BK936" s="218">
        <f>ROUND(I936*H936,2)</f>
        <v>0</v>
      </c>
      <c r="BL936" s="19" t="s">
        <v>121</v>
      </c>
      <c r="BM936" s="217" t="s">
        <v>1329</v>
      </c>
    </row>
    <row r="937" s="2" customFormat="1">
      <c r="A937" s="40"/>
      <c r="B937" s="41"/>
      <c r="C937" s="42"/>
      <c r="D937" s="219" t="s">
        <v>123</v>
      </c>
      <c r="E937" s="42"/>
      <c r="F937" s="220" t="s">
        <v>786</v>
      </c>
      <c r="G937" s="42"/>
      <c r="H937" s="42"/>
      <c r="I937" s="221"/>
      <c r="J937" s="42"/>
      <c r="K937" s="42"/>
      <c r="L937" s="46"/>
      <c r="M937" s="222"/>
      <c r="N937" s="223"/>
      <c r="O937" s="86"/>
      <c r="P937" s="86"/>
      <c r="Q937" s="86"/>
      <c r="R937" s="86"/>
      <c r="S937" s="86"/>
      <c r="T937" s="87"/>
      <c r="U937" s="40"/>
      <c r="V937" s="40"/>
      <c r="W937" s="40"/>
      <c r="X937" s="40"/>
      <c r="Y937" s="40"/>
      <c r="Z937" s="40"/>
      <c r="AA937" s="40"/>
      <c r="AB937" s="40"/>
      <c r="AC937" s="40"/>
      <c r="AD937" s="40"/>
      <c r="AE937" s="40"/>
      <c r="AT937" s="19" t="s">
        <v>123</v>
      </c>
      <c r="AU937" s="19" t="s">
        <v>130</v>
      </c>
    </row>
    <row r="938" s="2" customFormat="1">
      <c r="A938" s="40"/>
      <c r="B938" s="41"/>
      <c r="C938" s="42"/>
      <c r="D938" s="224" t="s">
        <v>124</v>
      </c>
      <c r="E938" s="42"/>
      <c r="F938" s="225" t="s">
        <v>788</v>
      </c>
      <c r="G938" s="42"/>
      <c r="H938" s="42"/>
      <c r="I938" s="221"/>
      <c r="J938" s="42"/>
      <c r="K938" s="42"/>
      <c r="L938" s="46"/>
      <c r="M938" s="222"/>
      <c r="N938" s="223"/>
      <c r="O938" s="86"/>
      <c r="P938" s="86"/>
      <c r="Q938" s="86"/>
      <c r="R938" s="86"/>
      <c r="S938" s="86"/>
      <c r="T938" s="87"/>
      <c r="U938" s="40"/>
      <c r="V938" s="40"/>
      <c r="W938" s="40"/>
      <c r="X938" s="40"/>
      <c r="Y938" s="40"/>
      <c r="Z938" s="40"/>
      <c r="AA938" s="40"/>
      <c r="AB938" s="40"/>
      <c r="AC938" s="40"/>
      <c r="AD938" s="40"/>
      <c r="AE938" s="40"/>
      <c r="AT938" s="19" t="s">
        <v>124</v>
      </c>
      <c r="AU938" s="19" t="s">
        <v>130</v>
      </c>
    </row>
    <row r="939" s="2" customFormat="1" ht="16.5" customHeight="1">
      <c r="A939" s="40"/>
      <c r="B939" s="41"/>
      <c r="C939" s="248" t="s">
        <v>1330</v>
      </c>
      <c r="D939" s="248" t="s">
        <v>191</v>
      </c>
      <c r="E939" s="249" t="s">
        <v>1331</v>
      </c>
      <c r="F939" s="250" t="s">
        <v>1332</v>
      </c>
      <c r="G939" s="251" t="s">
        <v>194</v>
      </c>
      <c r="H939" s="252">
        <v>46.799999999999997</v>
      </c>
      <c r="I939" s="253"/>
      <c r="J939" s="254">
        <f>ROUND(I939*H939,2)</f>
        <v>0</v>
      </c>
      <c r="K939" s="250" t="s">
        <v>120</v>
      </c>
      <c r="L939" s="255"/>
      <c r="M939" s="256" t="s">
        <v>19</v>
      </c>
      <c r="N939" s="257" t="s">
        <v>44</v>
      </c>
      <c r="O939" s="86"/>
      <c r="P939" s="215">
        <f>O939*H939</f>
        <v>0</v>
      </c>
      <c r="Q939" s="215">
        <v>1</v>
      </c>
      <c r="R939" s="215">
        <f>Q939*H939</f>
        <v>46.799999999999997</v>
      </c>
      <c r="S939" s="215">
        <v>0</v>
      </c>
      <c r="T939" s="216">
        <f>S939*H939</f>
        <v>0</v>
      </c>
      <c r="U939" s="40"/>
      <c r="V939" s="40"/>
      <c r="W939" s="40"/>
      <c r="X939" s="40"/>
      <c r="Y939" s="40"/>
      <c r="Z939" s="40"/>
      <c r="AA939" s="40"/>
      <c r="AB939" s="40"/>
      <c r="AC939" s="40"/>
      <c r="AD939" s="40"/>
      <c r="AE939" s="40"/>
      <c r="AR939" s="217" t="s">
        <v>155</v>
      </c>
      <c r="AT939" s="217" t="s">
        <v>191</v>
      </c>
      <c r="AU939" s="217" t="s">
        <v>130</v>
      </c>
      <c r="AY939" s="19" t="s">
        <v>114</v>
      </c>
      <c r="BE939" s="218">
        <f>IF(N939="základní",J939,0)</f>
        <v>0</v>
      </c>
      <c r="BF939" s="218">
        <f>IF(N939="snížená",J939,0)</f>
        <v>0</v>
      </c>
      <c r="BG939" s="218">
        <f>IF(N939="zákl. přenesená",J939,0)</f>
        <v>0</v>
      </c>
      <c r="BH939" s="218">
        <f>IF(N939="sníž. přenesená",J939,0)</f>
        <v>0</v>
      </c>
      <c r="BI939" s="218">
        <f>IF(N939="nulová",J939,0)</f>
        <v>0</v>
      </c>
      <c r="BJ939" s="19" t="s">
        <v>81</v>
      </c>
      <c r="BK939" s="218">
        <f>ROUND(I939*H939,2)</f>
        <v>0</v>
      </c>
      <c r="BL939" s="19" t="s">
        <v>121</v>
      </c>
      <c r="BM939" s="217" t="s">
        <v>1333</v>
      </c>
    </row>
    <row r="940" s="2" customFormat="1">
      <c r="A940" s="40"/>
      <c r="B940" s="41"/>
      <c r="C940" s="42"/>
      <c r="D940" s="219" t="s">
        <v>123</v>
      </c>
      <c r="E940" s="42"/>
      <c r="F940" s="220" t="s">
        <v>1332</v>
      </c>
      <c r="G940" s="42"/>
      <c r="H940" s="42"/>
      <c r="I940" s="221"/>
      <c r="J940" s="42"/>
      <c r="K940" s="42"/>
      <c r="L940" s="46"/>
      <c r="M940" s="222"/>
      <c r="N940" s="223"/>
      <c r="O940" s="86"/>
      <c r="P940" s="86"/>
      <c r="Q940" s="86"/>
      <c r="R940" s="86"/>
      <c r="S940" s="86"/>
      <c r="T940" s="87"/>
      <c r="U940" s="40"/>
      <c r="V940" s="40"/>
      <c r="W940" s="40"/>
      <c r="X940" s="40"/>
      <c r="Y940" s="40"/>
      <c r="Z940" s="40"/>
      <c r="AA940" s="40"/>
      <c r="AB940" s="40"/>
      <c r="AC940" s="40"/>
      <c r="AD940" s="40"/>
      <c r="AE940" s="40"/>
      <c r="AT940" s="19" t="s">
        <v>123</v>
      </c>
      <c r="AU940" s="19" t="s">
        <v>130</v>
      </c>
    </row>
    <row r="941" s="13" customFormat="1">
      <c r="A941" s="13"/>
      <c r="B941" s="226"/>
      <c r="C941" s="227"/>
      <c r="D941" s="219" t="s">
        <v>160</v>
      </c>
      <c r="E941" s="228" t="s">
        <v>19</v>
      </c>
      <c r="F941" s="229" t="s">
        <v>1334</v>
      </c>
      <c r="G941" s="227"/>
      <c r="H941" s="230">
        <v>46.799999999999997</v>
      </c>
      <c r="I941" s="231"/>
      <c r="J941" s="227"/>
      <c r="K941" s="227"/>
      <c r="L941" s="232"/>
      <c r="M941" s="233"/>
      <c r="N941" s="234"/>
      <c r="O941" s="234"/>
      <c r="P941" s="234"/>
      <c r="Q941" s="234"/>
      <c r="R941" s="234"/>
      <c r="S941" s="234"/>
      <c r="T941" s="235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T941" s="236" t="s">
        <v>160</v>
      </c>
      <c r="AU941" s="236" t="s">
        <v>130</v>
      </c>
      <c r="AV941" s="13" t="s">
        <v>83</v>
      </c>
      <c r="AW941" s="13" t="s">
        <v>32</v>
      </c>
      <c r="AX941" s="13" t="s">
        <v>73</v>
      </c>
      <c r="AY941" s="236" t="s">
        <v>114</v>
      </c>
    </row>
    <row r="942" s="14" customFormat="1">
      <c r="A942" s="14"/>
      <c r="B942" s="237"/>
      <c r="C942" s="238"/>
      <c r="D942" s="219" t="s">
        <v>160</v>
      </c>
      <c r="E942" s="239" t="s">
        <v>19</v>
      </c>
      <c r="F942" s="240" t="s">
        <v>162</v>
      </c>
      <c r="G942" s="238"/>
      <c r="H942" s="241">
        <v>46.799999999999997</v>
      </c>
      <c r="I942" s="242"/>
      <c r="J942" s="238"/>
      <c r="K942" s="238"/>
      <c r="L942" s="243"/>
      <c r="M942" s="244"/>
      <c r="N942" s="245"/>
      <c r="O942" s="245"/>
      <c r="P942" s="245"/>
      <c r="Q942" s="245"/>
      <c r="R942" s="245"/>
      <c r="S942" s="245"/>
      <c r="T942" s="246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T942" s="247" t="s">
        <v>160</v>
      </c>
      <c r="AU942" s="247" t="s">
        <v>130</v>
      </c>
      <c r="AV942" s="14" t="s">
        <v>121</v>
      </c>
      <c r="AW942" s="14" t="s">
        <v>32</v>
      </c>
      <c r="AX942" s="14" t="s">
        <v>81</v>
      </c>
      <c r="AY942" s="247" t="s">
        <v>114</v>
      </c>
    </row>
    <row r="943" s="2" customFormat="1" ht="24.15" customHeight="1">
      <c r="A943" s="40"/>
      <c r="B943" s="41"/>
      <c r="C943" s="206" t="s">
        <v>1335</v>
      </c>
      <c r="D943" s="206" t="s">
        <v>116</v>
      </c>
      <c r="E943" s="207" t="s">
        <v>1336</v>
      </c>
      <c r="F943" s="208" t="s">
        <v>1337</v>
      </c>
      <c r="G943" s="209" t="s">
        <v>119</v>
      </c>
      <c r="H943" s="210">
        <v>468</v>
      </c>
      <c r="I943" s="211"/>
      <c r="J943" s="212">
        <f>ROUND(I943*H943,2)</f>
        <v>0</v>
      </c>
      <c r="K943" s="208" t="s">
        <v>19</v>
      </c>
      <c r="L943" s="46"/>
      <c r="M943" s="213" t="s">
        <v>19</v>
      </c>
      <c r="N943" s="214" t="s">
        <v>44</v>
      </c>
      <c r="O943" s="86"/>
      <c r="P943" s="215">
        <f>O943*H943</f>
        <v>0</v>
      </c>
      <c r="Q943" s="215">
        <v>0</v>
      </c>
      <c r="R943" s="215">
        <f>Q943*H943</f>
        <v>0</v>
      </c>
      <c r="S943" s="215">
        <v>0</v>
      </c>
      <c r="T943" s="216">
        <f>S943*H943</f>
        <v>0</v>
      </c>
      <c r="U943" s="40"/>
      <c r="V943" s="40"/>
      <c r="W943" s="40"/>
      <c r="X943" s="40"/>
      <c r="Y943" s="40"/>
      <c r="Z943" s="40"/>
      <c r="AA943" s="40"/>
      <c r="AB943" s="40"/>
      <c r="AC943" s="40"/>
      <c r="AD943" s="40"/>
      <c r="AE943" s="40"/>
      <c r="AR943" s="217" t="s">
        <v>121</v>
      </c>
      <c r="AT943" s="217" t="s">
        <v>116</v>
      </c>
      <c r="AU943" s="217" t="s">
        <v>130</v>
      </c>
      <c r="AY943" s="19" t="s">
        <v>114</v>
      </c>
      <c r="BE943" s="218">
        <f>IF(N943="základní",J943,0)</f>
        <v>0</v>
      </c>
      <c r="BF943" s="218">
        <f>IF(N943="snížená",J943,0)</f>
        <v>0</v>
      </c>
      <c r="BG943" s="218">
        <f>IF(N943="zákl. přenesená",J943,0)</f>
        <v>0</v>
      </c>
      <c r="BH943" s="218">
        <f>IF(N943="sníž. přenesená",J943,0)</f>
        <v>0</v>
      </c>
      <c r="BI943" s="218">
        <f>IF(N943="nulová",J943,0)</f>
        <v>0</v>
      </c>
      <c r="BJ943" s="19" t="s">
        <v>81</v>
      </c>
      <c r="BK943" s="218">
        <f>ROUND(I943*H943,2)</f>
        <v>0</v>
      </c>
      <c r="BL943" s="19" t="s">
        <v>121</v>
      </c>
      <c r="BM943" s="217" t="s">
        <v>1338</v>
      </c>
    </row>
    <row r="944" s="2" customFormat="1">
      <c r="A944" s="40"/>
      <c r="B944" s="41"/>
      <c r="C944" s="42"/>
      <c r="D944" s="219" t="s">
        <v>123</v>
      </c>
      <c r="E944" s="42"/>
      <c r="F944" s="220" t="s">
        <v>1337</v>
      </c>
      <c r="G944" s="42"/>
      <c r="H944" s="42"/>
      <c r="I944" s="221"/>
      <c r="J944" s="42"/>
      <c r="K944" s="42"/>
      <c r="L944" s="46"/>
      <c r="M944" s="222"/>
      <c r="N944" s="223"/>
      <c r="O944" s="86"/>
      <c r="P944" s="86"/>
      <c r="Q944" s="86"/>
      <c r="R944" s="86"/>
      <c r="S944" s="86"/>
      <c r="T944" s="87"/>
      <c r="U944" s="40"/>
      <c r="V944" s="40"/>
      <c r="W944" s="40"/>
      <c r="X944" s="40"/>
      <c r="Y944" s="40"/>
      <c r="Z944" s="40"/>
      <c r="AA944" s="40"/>
      <c r="AB944" s="40"/>
      <c r="AC944" s="40"/>
      <c r="AD944" s="40"/>
      <c r="AE944" s="40"/>
      <c r="AT944" s="19" t="s">
        <v>123</v>
      </c>
      <c r="AU944" s="19" t="s">
        <v>130</v>
      </c>
    </row>
    <row r="945" s="2" customFormat="1" ht="16.5" customHeight="1">
      <c r="A945" s="40"/>
      <c r="B945" s="41"/>
      <c r="C945" s="248" t="s">
        <v>1339</v>
      </c>
      <c r="D945" s="248" t="s">
        <v>191</v>
      </c>
      <c r="E945" s="249" t="s">
        <v>1340</v>
      </c>
      <c r="F945" s="250" t="s">
        <v>1341</v>
      </c>
      <c r="G945" s="251" t="s">
        <v>194</v>
      </c>
      <c r="H945" s="252">
        <v>374.39999999999998</v>
      </c>
      <c r="I945" s="253"/>
      <c r="J945" s="254">
        <f>ROUND(I945*H945,2)</f>
        <v>0</v>
      </c>
      <c r="K945" s="250" t="s">
        <v>120</v>
      </c>
      <c r="L945" s="255"/>
      <c r="M945" s="256" t="s">
        <v>19</v>
      </c>
      <c r="N945" s="257" t="s">
        <v>44</v>
      </c>
      <c r="O945" s="86"/>
      <c r="P945" s="215">
        <f>O945*H945</f>
        <v>0</v>
      </c>
      <c r="Q945" s="215">
        <v>1</v>
      </c>
      <c r="R945" s="215">
        <f>Q945*H945</f>
        <v>374.39999999999998</v>
      </c>
      <c r="S945" s="215">
        <v>0</v>
      </c>
      <c r="T945" s="216">
        <f>S945*H945</f>
        <v>0</v>
      </c>
      <c r="U945" s="40"/>
      <c r="V945" s="40"/>
      <c r="W945" s="40"/>
      <c r="X945" s="40"/>
      <c r="Y945" s="40"/>
      <c r="Z945" s="40"/>
      <c r="AA945" s="40"/>
      <c r="AB945" s="40"/>
      <c r="AC945" s="40"/>
      <c r="AD945" s="40"/>
      <c r="AE945" s="40"/>
      <c r="AR945" s="217" t="s">
        <v>155</v>
      </c>
      <c r="AT945" s="217" t="s">
        <v>191</v>
      </c>
      <c r="AU945" s="217" t="s">
        <v>130</v>
      </c>
      <c r="AY945" s="19" t="s">
        <v>114</v>
      </c>
      <c r="BE945" s="218">
        <f>IF(N945="základní",J945,0)</f>
        <v>0</v>
      </c>
      <c r="BF945" s="218">
        <f>IF(N945="snížená",J945,0)</f>
        <v>0</v>
      </c>
      <c r="BG945" s="218">
        <f>IF(N945="zákl. přenesená",J945,0)</f>
        <v>0</v>
      </c>
      <c r="BH945" s="218">
        <f>IF(N945="sníž. přenesená",J945,0)</f>
        <v>0</v>
      </c>
      <c r="BI945" s="218">
        <f>IF(N945="nulová",J945,0)</f>
        <v>0</v>
      </c>
      <c r="BJ945" s="19" t="s">
        <v>81</v>
      </c>
      <c r="BK945" s="218">
        <f>ROUND(I945*H945,2)</f>
        <v>0</v>
      </c>
      <c r="BL945" s="19" t="s">
        <v>121</v>
      </c>
      <c r="BM945" s="217" t="s">
        <v>1342</v>
      </c>
    </row>
    <row r="946" s="2" customFormat="1">
      <c r="A946" s="40"/>
      <c r="B946" s="41"/>
      <c r="C946" s="42"/>
      <c r="D946" s="219" t="s">
        <v>123</v>
      </c>
      <c r="E946" s="42"/>
      <c r="F946" s="220" t="s">
        <v>1341</v>
      </c>
      <c r="G946" s="42"/>
      <c r="H946" s="42"/>
      <c r="I946" s="221"/>
      <c r="J946" s="42"/>
      <c r="K946" s="42"/>
      <c r="L946" s="46"/>
      <c r="M946" s="222"/>
      <c r="N946" s="223"/>
      <c r="O946" s="86"/>
      <c r="P946" s="86"/>
      <c r="Q946" s="86"/>
      <c r="R946" s="86"/>
      <c r="S946" s="86"/>
      <c r="T946" s="87"/>
      <c r="U946" s="40"/>
      <c r="V946" s="40"/>
      <c r="W946" s="40"/>
      <c r="X946" s="40"/>
      <c r="Y946" s="40"/>
      <c r="Z946" s="40"/>
      <c r="AA946" s="40"/>
      <c r="AB946" s="40"/>
      <c r="AC946" s="40"/>
      <c r="AD946" s="40"/>
      <c r="AE946" s="40"/>
      <c r="AT946" s="19" t="s">
        <v>123</v>
      </c>
      <c r="AU946" s="19" t="s">
        <v>130</v>
      </c>
    </row>
    <row r="947" s="13" customFormat="1">
      <c r="A947" s="13"/>
      <c r="B947" s="226"/>
      <c r="C947" s="227"/>
      <c r="D947" s="219" t="s">
        <v>160</v>
      </c>
      <c r="E947" s="228" t="s">
        <v>19</v>
      </c>
      <c r="F947" s="229" t="s">
        <v>1343</v>
      </c>
      <c r="G947" s="227"/>
      <c r="H947" s="230">
        <v>374.39999999999998</v>
      </c>
      <c r="I947" s="231"/>
      <c r="J947" s="227"/>
      <c r="K947" s="227"/>
      <c r="L947" s="232"/>
      <c r="M947" s="233"/>
      <c r="N947" s="234"/>
      <c r="O947" s="234"/>
      <c r="P947" s="234"/>
      <c r="Q947" s="234"/>
      <c r="R947" s="234"/>
      <c r="S947" s="234"/>
      <c r="T947" s="235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T947" s="236" t="s">
        <v>160</v>
      </c>
      <c r="AU947" s="236" t="s">
        <v>130</v>
      </c>
      <c r="AV947" s="13" t="s">
        <v>83</v>
      </c>
      <c r="AW947" s="13" t="s">
        <v>32</v>
      </c>
      <c r="AX947" s="13" t="s">
        <v>73</v>
      </c>
      <c r="AY947" s="236" t="s">
        <v>114</v>
      </c>
    </row>
    <row r="948" s="14" customFormat="1">
      <c r="A948" s="14"/>
      <c r="B948" s="237"/>
      <c r="C948" s="238"/>
      <c r="D948" s="219" t="s">
        <v>160</v>
      </c>
      <c r="E948" s="239" t="s">
        <v>19</v>
      </c>
      <c r="F948" s="240" t="s">
        <v>162</v>
      </c>
      <c r="G948" s="238"/>
      <c r="H948" s="241">
        <v>374.39999999999998</v>
      </c>
      <c r="I948" s="242"/>
      <c r="J948" s="238"/>
      <c r="K948" s="238"/>
      <c r="L948" s="243"/>
      <c r="M948" s="244"/>
      <c r="N948" s="245"/>
      <c r="O948" s="245"/>
      <c r="P948" s="245"/>
      <c r="Q948" s="245"/>
      <c r="R948" s="245"/>
      <c r="S948" s="245"/>
      <c r="T948" s="246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T948" s="247" t="s">
        <v>160</v>
      </c>
      <c r="AU948" s="247" t="s">
        <v>130</v>
      </c>
      <c r="AV948" s="14" t="s">
        <v>121</v>
      </c>
      <c r="AW948" s="14" t="s">
        <v>32</v>
      </c>
      <c r="AX948" s="14" t="s">
        <v>81</v>
      </c>
      <c r="AY948" s="247" t="s">
        <v>114</v>
      </c>
    </row>
    <row r="949" s="2" customFormat="1" ht="33" customHeight="1">
      <c r="A949" s="40"/>
      <c r="B949" s="41"/>
      <c r="C949" s="206" t="s">
        <v>1344</v>
      </c>
      <c r="D949" s="206" t="s">
        <v>116</v>
      </c>
      <c r="E949" s="207" t="s">
        <v>1345</v>
      </c>
      <c r="F949" s="208" t="s">
        <v>1346</v>
      </c>
      <c r="G949" s="209" t="s">
        <v>119</v>
      </c>
      <c r="H949" s="210">
        <v>561.60000000000002</v>
      </c>
      <c r="I949" s="211"/>
      <c r="J949" s="212">
        <f>ROUND(I949*H949,2)</f>
        <v>0</v>
      </c>
      <c r="K949" s="208" t="s">
        <v>120</v>
      </c>
      <c r="L949" s="46"/>
      <c r="M949" s="213" t="s">
        <v>19</v>
      </c>
      <c r="N949" s="214" t="s">
        <v>44</v>
      </c>
      <c r="O949" s="86"/>
      <c r="P949" s="215">
        <f>O949*H949</f>
        <v>0</v>
      </c>
      <c r="Q949" s="215">
        <v>0.001</v>
      </c>
      <c r="R949" s="215">
        <f>Q949*H949</f>
        <v>0.56159999999999999</v>
      </c>
      <c r="S949" s="215">
        <v>0</v>
      </c>
      <c r="T949" s="216">
        <f>S949*H949</f>
        <v>0</v>
      </c>
      <c r="U949" s="40"/>
      <c r="V949" s="40"/>
      <c r="W949" s="40"/>
      <c r="X949" s="40"/>
      <c r="Y949" s="40"/>
      <c r="Z949" s="40"/>
      <c r="AA949" s="40"/>
      <c r="AB949" s="40"/>
      <c r="AC949" s="40"/>
      <c r="AD949" s="40"/>
      <c r="AE949" s="40"/>
      <c r="AR949" s="217" t="s">
        <v>121</v>
      </c>
      <c r="AT949" s="217" t="s">
        <v>116</v>
      </c>
      <c r="AU949" s="217" t="s">
        <v>130</v>
      </c>
      <c r="AY949" s="19" t="s">
        <v>114</v>
      </c>
      <c r="BE949" s="218">
        <f>IF(N949="základní",J949,0)</f>
        <v>0</v>
      </c>
      <c r="BF949" s="218">
        <f>IF(N949="snížená",J949,0)</f>
        <v>0</v>
      </c>
      <c r="BG949" s="218">
        <f>IF(N949="zákl. přenesená",J949,0)</f>
        <v>0</v>
      </c>
      <c r="BH949" s="218">
        <f>IF(N949="sníž. přenesená",J949,0)</f>
        <v>0</v>
      </c>
      <c r="BI949" s="218">
        <f>IF(N949="nulová",J949,0)</f>
        <v>0</v>
      </c>
      <c r="BJ949" s="19" t="s">
        <v>81</v>
      </c>
      <c r="BK949" s="218">
        <f>ROUND(I949*H949,2)</f>
        <v>0</v>
      </c>
      <c r="BL949" s="19" t="s">
        <v>121</v>
      </c>
      <c r="BM949" s="217" t="s">
        <v>1347</v>
      </c>
    </row>
    <row r="950" s="2" customFormat="1">
      <c r="A950" s="40"/>
      <c r="B950" s="41"/>
      <c r="C950" s="42"/>
      <c r="D950" s="219" t="s">
        <v>123</v>
      </c>
      <c r="E950" s="42"/>
      <c r="F950" s="220" t="s">
        <v>1346</v>
      </c>
      <c r="G950" s="42"/>
      <c r="H950" s="42"/>
      <c r="I950" s="221"/>
      <c r="J950" s="42"/>
      <c r="K950" s="42"/>
      <c r="L950" s="46"/>
      <c r="M950" s="222"/>
      <c r="N950" s="223"/>
      <c r="O950" s="86"/>
      <c r="P950" s="86"/>
      <c r="Q950" s="86"/>
      <c r="R950" s="86"/>
      <c r="S950" s="86"/>
      <c r="T950" s="87"/>
      <c r="U950" s="40"/>
      <c r="V950" s="40"/>
      <c r="W950" s="40"/>
      <c r="X950" s="40"/>
      <c r="Y950" s="40"/>
      <c r="Z950" s="40"/>
      <c r="AA950" s="40"/>
      <c r="AB950" s="40"/>
      <c r="AC950" s="40"/>
      <c r="AD950" s="40"/>
      <c r="AE950" s="40"/>
      <c r="AT950" s="19" t="s">
        <v>123</v>
      </c>
      <c r="AU950" s="19" t="s">
        <v>130</v>
      </c>
    </row>
    <row r="951" s="2" customFormat="1">
      <c r="A951" s="40"/>
      <c r="B951" s="41"/>
      <c r="C951" s="42"/>
      <c r="D951" s="224" t="s">
        <v>124</v>
      </c>
      <c r="E951" s="42"/>
      <c r="F951" s="225" t="s">
        <v>1348</v>
      </c>
      <c r="G951" s="42"/>
      <c r="H951" s="42"/>
      <c r="I951" s="221"/>
      <c r="J951" s="42"/>
      <c r="K951" s="42"/>
      <c r="L951" s="46"/>
      <c r="M951" s="222"/>
      <c r="N951" s="223"/>
      <c r="O951" s="86"/>
      <c r="P951" s="86"/>
      <c r="Q951" s="86"/>
      <c r="R951" s="86"/>
      <c r="S951" s="86"/>
      <c r="T951" s="87"/>
      <c r="U951" s="40"/>
      <c r="V951" s="40"/>
      <c r="W951" s="40"/>
      <c r="X951" s="40"/>
      <c r="Y951" s="40"/>
      <c r="Z951" s="40"/>
      <c r="AA951" s="40"/>
      <c r="AB951" s="40"/>
      <c r="AC951" s="40"/>
      <c r="AD951" s="40"/>
      <c r="AE951" s="40"/>
      <c r="AT951" s="19" t="s">
        <v>124</v>
      </c>
      <c r="AU951" s="19" t="s">
        <v>130</v>
      </c>
    </row>
    <row r="952" s="13" customFormat="1">
      <c r="A952" s="13"/>
      <c r="B952" s="226"/>
      <c r="C952" s="227"/>
      <c r="D952" s="219" t="s">
        <v>160</v>
      </c>
      <c r="E952" s="228" t="s">
        <v>19</v>
      </c>
      <c r="F952" s="229" t="s">
        <v>1349</v>
      </c>
      <c r="G952" s="227"/>
      <c r="H952" s="230">
        <v>468</v>
      </c>
      <c r="I952" s="231"/>
      <c r="J952" s="227"/>
      <c r="K952" s="227"/>
      <c r="L952" s="232"/>
      <c r="M952" s="233"/>
      <c r="N952" s="234"/>
      <c r="O952" s="234"/>
      <c r="P952" s="234"/>
      <c r="Q952" s="234"/>
      <c r="R952" s="234"/>
      <c r="S952" s="234"/>
      <c r="T952" s="235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T952" s="236" t="s">
        <v>160</v>
      </c>
      <c r="AU952" s="236" t="s">
        <v>130</v>
      </c>
      <c r="AV952" s="13" t="s">
        <v>83</v>
      </c>
      <c r="AW952" s="13" t="s">
        <v>32</v>
      </c>
      <c r="AX952" s="13" t="s">
        <v>73</v>
      </c>
      <c r="AY952" s="236" t="s">
        <v>114</v>
      </c>
    </row>
    <row r="953" s="13" customFormat="1">
      <c r="A953" s="13"/>
      <c r="B953" s="226"/>
      <c r="C953" s="227"/>
      <c r="D953" s="219" t="s">
        <v>160</v>
      </c>
      <c r="E953" s="228" t="s">
        <v>19</v>
      </c>
      <c r="F953" s="229" t="s">
        <v>1350</v>
      </c>
      <c r="G953" s="227"/>
      <c r="H953" s="230">
        <v>561.60000000000002</v>
      </c>
      <c r="I953" s="231"/>
      <c r="J953" s="227"/>
      <c r="K953" s="227"/>
      <c r="L953" s="232"/>
      <c r="M953" s="233"/>
      <c r="N953" s="234"/>
      <c r="O953" s="234"/>
      <c r="P953" s="234"/>
      <c r="Q953" s="234"/>
      <c r="R953" s="234"/>
      <c r="S953" s="234"/>
      <c r="T953" s="235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T953" s="236" t="s">
        <v>160</v>
      </c>
      <c r="AU953" s="236" t="s">
        <v>130</v>
      </c>
      <c r="AV953" s="13" t="s">
        <v>83</v>
      </c>
      <c r="AW953" s="13" t="s">
        <v>32</v>
      </c>
      <c r="AX953" s="13" t="s">
        <v>81</v>
      </c>
      <c r="AY953" s="236" t="s">
        <v>114</v>
      </c>
    </row>
    <row r="954" s="2" customFormat="1" ht="24.15" customHeight="1">
      <c r="A954" s="40"/>
      <c r="B954" s="41"/>
      <c r="C954" s="248" t="s">
        <v>1351</v>
      </c>
      <c r="D954" s="248" t="s">
        <v>191</v>
      </c>
      <c r="E954" s="249" t="s">
        <v>1352</v>
      </c>
      <c r="F954" s="250" t="s">
        <v>1353</v>
      </c>
      <c r="G954" s="251" t="s">
        <v>119</v>
      </c>
      <c r="H954" s="252">
        <v>561.60000000000002</v>
      </c>
      <c r="I954" s="253"/>
      <c r="J954" s="254">
        <f>ROUND(I954*H954,2)</f>
        <v>0</v>
      </c>
      <c r="K954" s="250" t="s">
        <v>120</v>
      </c>
      <c r="L954" s="255"/>
      <c r="M954" s="256" t="s">
        <v>19</v>
      </c>
      <c r="N954" s="257" t="s">
        <v>44</v>
      </c>
      <c r="O954" s="86"/>
      <c r="P954" s="215">
        <f>O954*H954</f>
        <v>0</v>
      </c>
      <c r="Q954" s="215">
        <v>0.00010000000000000001</v>
      </c>
      <c r="R954" s="215">
        <f>Q954*H954</f>
        <v>0.056160000000000002</v>
      </c>
      <c r="S954" s="215">
        <v>0</v>
      </c>
      <c r="T954" s="216">
        <f>S954*H954</f>
        <v>0</v>
      </c>
      <c r="U954" s="40"/>
      <c r="V954" s="40"/>
      <c r="W954" s="40"/>
      <c r="X954" s="40"/>
      <c r="Y954" s="40"/>
      <c r="Z954" s="40"/>
      <c r="AA954" s="40"/>
      <c r="AB954" s="40"/>
      <c r="AC954" s="40"/>
      <c r="AD954" s="40"/>
      <c r="AE954" s="40"/>
      <c r="AR954" s="217" t="s">
        <v>155</v>
      </c>
      <c r="AT954" s="217" t="s">
        <v>191</v>
      </c>
      <c r="AU954" s="217" t="s">
        <v>130</v>
      </c>
      <c r="AY954" s="19" t="s">
        <v>114</v>
      </c>
      <c r="BE954" s="218">
        <f>IF(N954="základní",J954,0)</f>
        <v>0</v>
      </c>
      <c r="BF954" s="218">
        <f>IF(N954="snížená",J954,0)</f>
        <v>0</v>
      </c>
      <c r="BG954" s="218">
        <f>IF(N954="zákl. přenesená",J954,0)</f>
        <v>0</v>
      </c>
      <c r="BH954" s="218">
        <f>IF(N954="sníž. přenesená",J954,0)</f>
        <v>0</v>
      </c>
      <c r="BI954" s="218">
        <f>IF(N954="nulová",J954,0)</f>
        <v>0</v>
      </c>
      <c r="BJ954" s="19" t="s">
        <v>81</v>
      </c>
      <c r="BK954" s="218">
        <f>ROUND(I954*H954,2)</f>
        <v>0</v>
      </c>
      <c r="BL954" s="19" t="s">
        <v>121</v>
      </c>
      <c r="BM954" s="217" t="s">
        <v>1354</v>
      </c>
    </row>
    <row r="955" s="2" customFormat="1">
      <c r="A955" s="40"/>
      <c r="B955" s="41"/>
      <c r="C955" s="42"/>
      <c r="D955" s="219" t="s">
        <v>123</v>
      </c>
      <c r="E955" s="42"/>
      <c r="F955" s="220" t="s">
        <v>1353</v>
      </c>
      <c r="G955" s="42"/>
      <c r="H955" s="42"/>
      <c r="I955" s="221"/>
      <c r="J955" s="42"/>
      <c r="K955" s="42"/>
      <c r="L955" s="46"/>
      <c r="M955" s="222"/>
      <c r="N955" s="223"/>
      <c r="O955" s="86"/>
      <c r="P955" s="86"/>
      <c r="Q955" s="86"/>
      <c r="R955" s="86"/>
      <c r="S955" s="86"/>
      <c r="T955" s="87"/>
      <c r="U955" s="40"/>
      <c r="V955" s="40"/>
      <c r="W955" s="40"/>
      <c r="X955" s="40"/>
      <c r="Y955" s="40"/>
      <c r="Z955" s="40"/>
      <c r="AA955" s="40"/>
      <c r="AB955" s="40"/>
      <c r="AC955" s="40"/>
      <c r="AD955" s="40"/>
      <c r="AE955" s="40"/>
      <c r="AT955" s="19" t="s">
        <v>123</v>
      </c>
      <c r="AU955" s="19" t="s">
        <v>130</v>
      </c>
    </row>
    <row r="956" s="13" customFormat="1">
      <c r="A956" s="13"/>
      <c r="B956" s="226"/>
      <c r="C956" s="227"/>
      <c r="D956" s="219" t="s">
        <v>160</v>
      </c>
      <c r="E956" s="228" t="s">
        <v>19</v>
      </c>
      <c r="F956" s="229" t="s">
        <v>1349</v>
      </c>
      <c r="G956" s="227"/>
      <c r="H956" s="230">
        <v>468</v>
      </c>
      <c r="I956" s="231"/>
      <c r="J956" s="227"/>
      <c r="K956" s="227"/>
      <c r="L956" s="232"/>
      <c r="M956" s="233"/>
      <c r="N956" s="234"/>
      <c r="O956" s="234"/>
      <c r="P956" s="234"/>
      <c r="Q956" s="234"/>
      <c r="R956" s="234"/>
      <c r="S956" s="234"/>
      <c r="T956" s="235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T956" s="236" t="s">
        <v>160</v>
      </c>
      <c r="AU956" s="236" t="s">
        <v>130</v>
      </c>
      <c r="AV956" s="13" t="s">
        <v>83</v>
      </c>
      <c r="AW956" s="13" t="s">
        <v>32</v>
      </c>
      <c r="AX956" s="13" t="s">
        <v>73</v>
      </c>
      <c r="AY956" s="236" t="s">
        <v>114</v>
      </c>
    </row>
    <row r="957" s="13" customFormat="1">
      <c r="A957" s="13"/>
      <c r="B957" s="226"/>
      <c r="C957" s="227"/>
      <c r="D957" s="219" t="s">
        <v>160</v>
      </c>
      <c r="E957" s="228" t="s">
        <v>19</v>
      </c>
      <c r="F957" s="229" t="s">
        <v>1350</v>
      </c>
      <c r="G957" s="227"/>
      <c r="H957" s="230">
        <v>561.60000000000002</v>
      </c>
      <c r="I957" s="231"/>
      <c r="J957" s="227"/>
      <c r="K957" s="227"/>
      <c r="L957" s="232"/>
      <c r="M957" s="233"/>
      <c r="N957" s="234"/>
      <c r="O957" s="234"/>
      <c r="P957" s="234"/>
      <c r="Q957" s="234"/>
      <c r="R957" s="234"/>
      <c r="S957" s="234"/>
      <c r="T957" s="235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T957" s="236" t="s">
        <v>160</v>
      </c>
      <c r="AU957" s="236" t="s">
        <v>130</v>
      </c>
      <c r="AV957" s="13" t="s">
        <v>83</v>
      </c>
      <c r="AW957" s="13" t="s">
        <v>32</v>
      </c>
      <c r="AX957" s="13" t="s">
        <v>81</v>
      </c>
      <c r="AY957" s="236" t="s">
        <v>114</v>
      </c>
    </row>
    <row r="958" s="2" customFormat="1" ht="33" customHeight="1">
      <c r="A958" s="40"/>
      <c r="B958" s="41"/>
      <c r="C958" s="206" t="s">
        <v>1355</v>
      </c>
      <c r="D958" s="206" t="s">
        <v>116</v>
      </c>
      <c r="E958" s="207" t="s">
        <v>730</v>
      </c>
      <c r="F958" s="208" t="s">
        <v>731</v>
      </c>
      <c r="G958" s="209" t="s">
        <v>119</v>
      </c>
      <c r="H958" s="210">
        <v>1404</v>
      </c>
      <c r="I958" s="211"/>
      <c r="J958" s="212">
        <f>ROUND(I958*H958,2)</f>
        <v>0</v>
      </c>
      <c r="K958" s="208" t="s">
        <v>120</v>
      </c>
      <c r="L958" s="46"/>
      <c r="M958" s="213" t="s">
        <v>19</v>
      </c>
      <c r="N958" s="214" t="s">
        <v>44</v>
      </c>
      <c r="O958" s="86"/>
      <c r="P958" s="215">
        <f>O958*H958</f>
        <v>0</v>
      </c>
      <c r="Q958" s="215">
        <v>0</v>
      </c>
      <c r="R958" s="215">
        <f>Q958*H958</f>
        <v>0</v>
      </c>
      <c r="S958" s="215">
        <v>0</v>
      </c>
      <c r="T958" s="216">
        <f>S958*H958</f>
        <v>0</v>
      </c>
      <c r="U958" s="40"/>
      <c r="V958" s="40"/>
      <c r="W958" s="40"/>
      <c r="X958" s="40"/>
      <c r="Y958" s="40"/>
      <c r="Z958" s="40"/>
      <c r="AA958" s="40"/>
      <c r="AB958" s="40"/>
      <c r="AC958" s="40"/>
      <c r="AD958" s="40"/>
      <c r="AE958" s="40"/>
      <c r="AR958" s="217" t="s">
        <v>121</v>
      </c>
      <c r="AT958" s="217" t="s">
        <v>116</v>
      </c>
      <c r="AU958" s="217" t="s">
        <v>130</v>
      </c>
      <c r="AY958" s="19" t="s">
        <v>114</v>
      </c>
      <c r="BE958" s="218">
        <f>IF(N958="základní",J958,0)</f>
        <v>0</v>
      </c>
      <c r="BF958" s="218">
        <f>IF(N958="snížená",J958,0)</f>
        <v>0</v>
      </c>
      <c r="BG958" s="218">
        <f>IF(N958="zákl. přenesená",J958,0)</f>
        <v>0</v>
      </c>
      <c r="BH958" s="218">
        <f>IF(N958="sníž. přenesená",J958,0)</f>
        <v>0</v>
      </c>
      <c r="BI958" s="218">
        <f>IF(N958="nulová",J958,0)</f>
        <v>0</v>
      </c>
      <c r="BJ958" s="19" t="s">
        <v>81</v>
      </c>
      <c r="BK958" s="218">
        <f>ROUND(I958*H958,2)</f>
        <v>0</v>
      </c>
      <c r="BL958" s="19" t="s">
        <v>121</v>
      </c>
      <c r="BM958" s="217" t="s">
        <v>1356</v>
      </c>
    </row>
    <row r="959" s="2" customFormat="1">
      <c r="A959" s="40"/>
      <c r="B959" s="41"/>
      <c r="C959" s="42"/>
      <c r="D959" s="219" t="s">
        <v>123</v>
      </c>
      <c r="E959" s="42"/>
      <c r="F959" s="220" t="s">
        <v>731</v>
      </c>
      <c r="G959" s="42"/>
      <c r="H959" s="42"/>
      <c r="I959" s="221"/>
      <c r="J959" s="42"/>
      <c r="K959" s="42"/>
      <c r="L959" s="46"/>
      <c r="M959" s="222"/>
      <c r="N959" s="223"/>
      <c r="O959" s="86"/>
      <c r="P959" s="86"/>
      <c r="Q959" s="86"/>
      <c r="R959" s="86"/>
      <c r="S959" s="86"/>
      <c r="T959" s="87"/>
      <c r="U959" s="40"/>
      <c r="V959" s="40"/>
      <c r="W959" s="40"/>
      <c r="X959" s="40"/>
      <c r="Y959" s="40"/>
      <c r="Z959" s="40"/>
      <c r="AA959" s="40"/>
      <c r="AB959" s="40"/>
      <c r="AC959" s="40"/>
      <c r="AD959" s="40"/>
      <c r="AE959" s="40"/>
      <c r="AT959" s="19" t="s">
        <v>123</v>
      </c>
      <c r="AU959" s="19" t="s">
        <v>130</v>
      </c>
    </row>
    <row r="960" s="2" customFormat="1">
      <c r="A960" s="40"/>
      <c r="B960" s="41"/>
      <c r="C960" s="42"/>
      <c r="D960" s="224" t="s">
        <v>124</v>
      </c>
      <c r="E960" s="42"/>
      <c r="F960" s="225" t="s">
        <v>733</v>
      </c>
      <c r="G960" s="42"/>
      <c r="H960" s="42"/>
      <c r="I960" s="221"/>
      <c r="J960" s="42"/>
      <c r="K960" s="42"/>
      <c r="L960" s="46"/>
      <c r="M960" s="222"/>
      <c r="N960" s="223"/>
      <c r="O960" s="86"/>
      <c r="P960" s="86"/>
      <c r="Q960" s="86"/>
      <c r="R960" s="86"/>
      <c r="S960" s="86"/>
      <c r="T960" s="87"/>
      <c r="U960" s="40"/>
      <c r="V960" s="40"/>
      <c r="W960" s="40"/>
      <c r="X960" s="40"/>
      <c r="Y960" s="40"/>
      <c r="Z960" s="40"/>
      <c r="AA960" s="40"/>
      <c r="AB960" s="40"/>
      <c r="AC960" s="40"/>
      <c r="AD960" s="40"/>
      <c r="AE960" s="40"/>
      <c r="AT960" s="19" t="s">
        <v>124</v>
      </c>
      <c r="AU960" s="19" t="s">
        <v>130</v>
      </c>
    </row>
    <row r="961" s="13" customFormat="1">
      <c r="A961" s="13"/>
      <c r="B961" s="226"/>
      <c r="C961" s="227"/>
      <c r="D961" s="219" t="s">
        <v>160</v>
      </c>
      <c r="E961" s="228" t="s">
        <v>19</v>
      </c>
      <c r="F961" s="229" t="s">
        <v>1357</v>
      </c>
      <c r="G961" s="227"/>
      <c r="H961" s="230">
        <v>1404</v>
      </c>
      <c r="I961" s="231"/>
      <c r="J961" s="227"/>
      <c r="K961" s="227"/>
      <c r="L961" s="232"/>
      <c r="M961" s="233"/>
      <c r="N961" s="234"/>
      <c r="O961" s="234"/>
      <c r="P961" s="234"/>
      <c r="Q961" s="234"/>
      <c r="R961" s="234"/>
      <c r="S961" s="234"/>
      <c r="T961" s="235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T961" s="236" t="s">
        <v>160</v>
      </c>
      <c r="AU961" s="236" t="s">
        <v>130</v>
      </c>
      <c r="AV961" s="13" t="s">
        <v>83</v>
      </c>
      <c r="AW961" s="13" t="s">
        <v>32</v>
      </c>
      <c r="AX961" s="13" t="s">
        <v>73</v>
      </c>
      <c r="AY961" s="236" t="s">
        <v>114</v>
      </c>
    </row>
    <row r="962" s="14" customFormat="1">
      <c r="A962" s="14"/>
      <c r="B962" s="237"/>
      <c r="C962" s="238"/>
      <c r="D962" s="219" t="s">
        <v>160</v>
      </c>
      <c r="E962" s="239" t="s">
        <v>19</v>
      </c>
      <c r="F962" s="240" t="s">
        <v>162</v>
      </c>
      <c r="G962" s="238"/>
      <c r="H962" s="241">
        <v>1404</v>
      </c>
      <c r="I962" s="242"/>
      <c r="J962" s="238"/>
      <c r="K962" s="238"/>
      <c r="L962" s="243"/>
      <c r="M962" s="244"/>
      <c r="N962" s="245"/>
      <c r="O962" s="245"/>
      <c r="P962" s="245"/>
      <c r="Q962" s="245"/>
      <c r="R962" s="245"/>
      <c r="S962" s="245"/>
      <c r="T962" s="246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T962" s="247" t="s">
        <v>160</v>
      </c>
      <c r="AU962" s="247" t="s">
        <v>130</v>
      </c>
      <c r="AV962" s="14" t="s">
        <v>121</v>
      </c>
      <c r="AW962" s="14" t="s">
        <v>32</v>
      </c>
      <c r="AX962" s="14" t="s">
        <v>81</v>
      </c>
      <c r="AY962" s="247" t="s">
        <v>114</v>
      </c>
    </row>
    <row r="963" s="2" customFormat="1" ht="62.7" customHeight="1">
      <c r="A963" s="40"/>
      <c r="B963" s="41"/>
      <c r="C963" s="206" t="s">
        <v>1358</v>
      </c>
      <c r="D963" s="206" t="s">
        <v>116</v>
      </c>
      <c r="E963" s="207" t="s">
        <v>681</v>
      </c>
      <c r="F963" s="208" t="s">
        <v>682</v>
      </c>
      <c r="G963" s="209" t="s">
        <v>237</v>
      </c>
      <c r="H963" s="210">
        <v>748.42499999999995</v>
      </c>
      <c r="I963" s="211"/>
      <c r="J963" s="212">
        <f>ROUND(I963*H963,2)</f>
        <v>0</v>
      </c>
      <c r="K963" s="208" t="s">
        <v>120</v>
      </c>
      <c r="L963" s="46"/>
      <c r="M963" s="213" t="s">
        <v>19</v>
      </c>
      <c r="N963" s="214" t="s">
        <v>44</v>
      </c>
      <c r="O963" s="86"/>
      <c r="P963" s="215">
        <f>O963*H963</f>
        <v>0</v>
      </c>
      <c r="Q963" s="215">
        <v>0</v>
      </c>
      <c r="R963" s="215">
        <f>Q963*H963</f>
        <v>0</v>
      </c>
      <c r="S963" s="215">
        <v>0</v>
      </c>
      <c r="T963" s="216">
        <f>S963*H963</f>
        <v>0</v>
      </c>
      <c r="U963" s="40"/>
      <c r="V963" s="40"/>
      <c r="W963" s="40"/>
      <c r="X963" s="40"/>
      <c r="Y963" s="40"/>
      <c r="Z963" s="40"/>
      <c r="AA963" s="40"/>
      <c r="AB963" s="40"/>
      <c r="AC963" s="40"/>
      <c r="AD963" s="40"/>
      <c r="AE963" s="40"/>
      <c r="AR963" s="217" t="s">
        <v>121</v>
      </c>
      <c r="AT963" s="217" t="s">
        <v>116</v>
      </c>
      <c r="AU963" s="217" t="s">
        <v>130</v>
      </c>
      <c r="AY963" s="19" t="s">
        <v>114</v>
      </c>
      <c r="BE963" s="218">
        <f>IF(N963="základní",J963,0)</f>
        <v>0</v>
      </c>
      <c r="BF963" s="218">
        <f>IF(N963="snížená",J963,0)</f>
        <v>0</v>
      </c>
      <c r="BG963" s="218">
        <f>IF(N963="zákl. přenesená",J963,0)</f>
        <v>0</v>
      </c>
      <c r="BH963" s="218">
        <f>IF(N963="sníž. přenesená",J963,0)</f>
        <v>0</v>
      </c>
      <c r="BI963" s="218">
        <f>IF(N963="nulová",J963,0)</f>
        <v>0</v>
      </c>
      <c r="BJ963" s="19" t="s">
        <v>81</v>
      </c>
      <c r="BK963" s="218">
        <f>ROUND(I963*H963,2)</f>
        <v>0</v>
      </c>
      <c r="BL963" s="19" t="s">
        <v>121</v>
      </c>
      <c r="BM963" s="217" t="s">
        <v>1359</v>
      </c>
    </row>
    <row r="964" s="2" customFormat="1">
      <c r="A964" s="40"/>
      <c r="B964" s="41"/>
      <c r="C964" s="42"/>
      <c r="D964" s="219" t="s">
        <v>123</v>
      </c>
      <c r="E964" s="42"/>
      <c r="F964" s="220" t="s">
        <v>682</v>
      </c>
      <c r="G964" s="42"/>
      <c r="H964" s="42"/>
      <c r="I964" s="221"/>
      <c r="J964" s="42"/>
      <c r="K964" s="42"/>
      <c r="L964" s="46"/>
      <c r="M964" s="222"/>
      <c r="N964" s="223"/>
      <c r="O964" s="86"/>
      <c r="P964" s="86"/>
      <c r="Q964" s="86"/>
      <c r="R964" s="86"/>
      <c r="S964" s="86"/>
      <c r="T964" s="87"/>
      <c r="U964" s="40"/>
      <c r="V964" s="40"/>
      <c r="W964" s="40"/>
      <c r="X964" s="40"/>
      <c r="Y964" s="40"/>
      <c r="Z964" s="40"/>
      <c r="AA964" s="40"/>
      <c r="AB964" s="40"/>
      <c r="AC964" s="40"/>
      <c r="AD964" s="40"/>
      <c r="AE964" s="40"/>
      <c r="AT964" s="19" t="s">
        <v>123</v>
      </c>
      <c r="AU964" s="19" t="s">
        <v>130</v>
      </c>
    </row>
    <row r="965" s="2" customFormat="1">
      <c r="A965" s="40"/>
      <c r="B965" s="41"/>
      <c r="C965" s="42"/>
      <c r="D965" s="224" t="s">
        <v>124</v>
      </c>
      <c r="E965" s="42"/>
      <c r="F965" s="225" t="s">
        <v>684</v>
      </c>
      <c r="G965" s="42"/>
      <c r="H965" s="42"/>
      <c r="I965" s="221"/>
      <c r="J965" s="42"/>
      <c r="K965" s="42"/>
      <c r="L965" s="46"/>
      <c r="M965" s="222"/>
      <c r="N965" s="223"/>
      <c r="O965" s="86"/>
      <c r="P965" s="86"/>
      <c r="Q965" s="86"/>
      <c r="R965" s="86"/>
      <c r="S965" s="86"/>
      <c r="T965" s="87"/>
      <c r="U965" s="40"/>
      <c r="V965" s="40"/>
      <c r="W965" s="40"/>
      <c r="X965" s="40"/>
      <c r="Y965" s="40"/>
      <c r="Z965" s="40"/>
      <c r="AA965" s="40"/>
      <c r="AB965" s="40"/>
      <c r="AC965" s="40"/>
      <c r="AD965" s="40"/>
      <c r="AE965" s="40"/>
      <c r="AT965" s="19" t="s">
        <v>124</v>
      </c>
      <c r="AU965" s="19" t="s">
        <v>130</v>
      </c>
    </row>
    <row r="966" s="15" customFormat="1">
      <c r="A966" s="15"/>
      <c r="B966" s="259"/>
      <c r="C966" s="260"/>
      <c r="D966" s="219" t="s">
        <v>160</v>
      </c>
      <c r="E966" s="261" t="s">
        <v>19</v>
      </c>
      <c r="F966" s="262" t="s">
        <v>736</v>
      </c>
      <c r="G966" s="260"/>
      <c r="H966" s="261" t="s">
        <v>19</v>
      </c>
      <c r="I966" s="263"/>
      <c r="J966" s="260"/>
      <c r="K966" s="260"/>
      <c r="L966" s="264"/>
      <c r="M966" s="265"/>
      <c r="N966" s="266"/>
      <c r="O966" s="266"/>
      <c r="P966" s="266"/>
      <c r="Q966" s="266"/>
      <c r="R966" s="266"/>
      <c r="S966" s="266"/>
      <c r="T966" s="267"/>
      <c r="U966" s="15"/>
      <c r="V966" s="15"/>
      <c r="W966" s="15"/>
      <c r="X966" s="15"/>
      <c r="Y966" s="15"/>
      <c r="Z966" s="15"/>
      <c r="AA966" s="15"/>
      <c r="AB966" s="15"/>
      <c r="AC966" s="15"/>
      <c r="AD966" s="15"/>
      <c r="AE966" s="15"/>
      <c r="AT966" s="268" t="s">
        <v>160</v>
      </c>
      <c r="AU966" s="268" t="s">
        <v>130</v>
      </c>
      <c r="AV966" s="15" t="s">
        <v>81</v>
      </c>
      <c r="AW966" s="15" t="s">
        <v>32</v>
      </c>
      <c r="AX966" s="15" t="s">
        <v>73</v>
      </c>
      <c r="AY966" s="268" t="s">
        <v>114</v>
      </c>
    </row>
    <row r="967" s="13" customFormat="1">
      <c r="A967" s="13"/>
      <c r="B967" s="226"/>
      <c r="C967" s="227"/>
      <c r="D967" s="219" t="s">
        <v>160</v>
      </c>
      <c r="E967" s="228" t="s">
        <v>19</v>
      </c>
      <c r="F967" s="229" t="s">
        <v>1360</v>
      </c>
      <c r="G967" s="227"/>
      <c r="H967" s="230">
        <v>371</v>
      </c>
      <c r="I967" s="231"/>
      <c r="J967" s="227"/>
      <c r="K967" s="227"/>
      <c r="L967" s="232"/>
      <c r="M967" s="233"/>
      <c r="N967" s="234"/>
      <c r="O967" s="234"/>
      <c r="P967" s="234"/>
      <c r="Q967" s="234"/>
      <c r="R967" s="234"/>
      <c r="S967" s="234"/>
      <c r="T967" s="235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T967" s="236" t="s">
        <v>160</v>
      </c>
      <c r="AU967" s="236" t="s">
        <v>130</v>
      </c>
      <c r="AV967" s="13" t="s">
        <v>83</v>
      </c>
      <c r="AW967" s="13" t="s">
        <v>32</v>
      </c>
      <c r="AX967" s="13" t="s">
        <v>73</v>
      </c>
      <c r="AY967" s="236" t="s">
        <v>114</v>
      </c>
    </row>
    <row r="968" s="15" customFormat="1">
      <c r="A968" s="15"/>
      <c r="B968" s="259"/>
      <c r="C968" s="260"/>
      <c r="D968" s="219" t="s">
        <v>160</v>
      </c>
      <c r="E968" s="261" t="s">
        <v>19</v>
      </c>
      <c r="F968" s="262" t="s">
        <v>1361</v>
      </c>
      <c r="G968" s="260"/>
      <c r="H968" s="261" t="s">
        <v>19</v>
      </c>
      <c r="I968" s="263"/>
      <c r="J968" s="260"/>
      <c r="K968" s="260"/>
      <c r="L968" s="264"/>
      <c r="M968" s="265"/>
      <c r="N968" s="266"/>
      <c r="O968" s="266"/>
      <c r="P968" s="266"/>
      <c r="Q968" s="266"/>
      <c r="R968" s="266"/>
      <c r="S968" s="266"/>
      <c r="T968" s="267"/>
      <c r="U968" s="15"/>
      <c r="V968" s="15"/>
      <c r="W968" s="15"/>
      <c r="X968" s="15"/>
      <c r="Y968" s="15"/>
      <c r="Z968" s="15"/>
      <c r="AA968" s="15"/>
      <c r="AB968" s="15"/>
      <c r="AC968" s="15"/>
      <c r="AD968" s="15"/>
      <c r="AE968" s="15"/>
      <c r="AT968" s="268" t="s">
        <v>160</v>
      </c>
      <c r="AU968" s="268" t="s">
        <v>130</v>
      </c>
      <c r="AV968" s="15" t="s">
        <v>81</v>
      </c>
      <c r="AW968" s="15" t="s">
        <v>32</v>
      </c>
      <c r="AX968" s="15" t="s">
        <v>73</v>
      </c>
      <c r="AY968" s="268" t="s">
        <v>114</v>
      </c>
    </row>
    <row r="969" s="15" customFormat="1">
      <c r="A969" s="15"/>
      <c r="B969" s="259"/>
      <c r="C969" s="260"/>
      <c r="D969" s="219" t="s">
        <v>160</v>
      </c>
      <c r="E969" s="261" t="s">
        <v>19</v>
      </c>
      <c r="F969" s="262" t="s">
        <v>1362</v>
      </c>
      <c r="G969" s="260"/>
      <c r="H969" s="261" t="s">
        <v>19</v>
      </c>
      <c r="I969" s="263"/>
      <c r="J969" s="260"/>
      <c r="K969" s="260"/>
      <c r="L969" s="264"/>
      <c r="M969" s="265"/>
      <c r="N969" s="266"/>
      <c r="O969" s="266"/>
      <c r="P969" s="266"/>
      <c r="Q969" s="266"/>
      <c r="R969" s="266"/>
      <c r="S969" s="266"/>
      <c r="T969" s="267"/>
      <c r="U969" s="15"/>
      <c r="V969" s="15"/>
      <c r="W969" s="15"/>
      <c r="X969" s="15"/>
      <c r="Y969" s="15"/>
      <c r="Z969" s="15"/>
      <c r="AA969" s="15"/>
      <c r="AB969" s="15"/>
      <c r="AC969" s="15"/>
      <c r="AD969" s="15"/>
      <c r="AE969" s="15"/>
      <c r="AT969" s="268" t="s">
        <v>160</v>
      </c>
      <c r="AU969" s="268" t="s">
        <v>130</v>
      </c>
      <c r="AV969" s="15" t="s">
        <v>81</v>
      </c>
      <c r="AW969" s="15" t="s">
        <v>32</v>
      </c>
      <c r="AX969" s="15" t="s">
        <v>73</v>
      </c>
      <c r="AY969" s="268" t="s">
        <v>114</v>
      </c>
    </row>
    <row r="970" s="13" customFormat="1">
      <c r="A970" s="13"/>
      <c r="B970" s="226"/>
      <c r="C970" s="227"/>
      <c r="D970" s="219" t="s">
        <v>160</v>
      </c>
      <c r="E970" s="228" t="s">
        <v>19</v>
      </c>
      <c r="F970" s="229" t="s">
        <v>1363</v>
      </c>
      <c r="G970" s="227"/>
      <c r="H970" s="230">
        <v>2.2000000000000002</v>
      </c>
      <c r="I970" s="231"/>
      <c r="J970" s="227"/>
      <c r="K970" s="227"/>
      <c r="L970" s="232"/>
      <c r="M970" s="233"/>
      <c r="N970" s="234"/>
      <c r="O970" s="234"/>
      <c r="P970" s="234"/>
      <c r="Q970" s="234"/>
      <c r="R970" s="234"/>
      <c r="S970" s="234"/>
      <c r="T970" s="235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T970" s="236" t="s">
        <v>160</v>
      </c>
      <c r="AU970" s="236" t="s">
        <v>130</v>
      </c>
      <c r="AV970" s="13" t="s">
        <v>83</v>
      </c>
      <c r="AW970" s="13" t="s">
        <v>32</v>
      </c>
      <c r="AX970" s="13" t="s">
        <v>73</v>
      </c>
      <c r="AY970" s="236" t="s">
        <v>114</v>
      </c>
    </row>
    <row r="971" s="15" customFormat="1">
      <c r="A971" s="15"/>
      <c r="B971" s="259"/>
      <c r="C971" s="260"/>
      <c r="D971" s="219" t="s">
        <v>160</v>
      </c>
      <c r="E971" s="261" t="s">
        <v>19</v>
      </c>
      <c r="F971" s="262" t="s">
        <v>1364</v>
      </c>
      <c r="G971" s="260"/>
      <c r="H971" s="261" t="s">
        <v>19</v>
      </c>
      <c r="I971" s="263"/>
      <c r="J971" s="260"/>
      <c r="K971" s="260"/>
      <c r="L971" s="264"/>
      <c r="M971" s="265"/>
      <c r="N971" s="266"/>
      <c r="O971" s="266"/>
      <c r="P971" s="266"/>
      <c r="Q971" s="266"/>
      <c r="R971" s="266"/>
      <c r="S971" s="266"/>
      <c r="T971" s="267"/>
      <c r="U971" s="15"/>
      <c r="V971" s="15"/>
      <c r="W971" s="15"/>
      <c r="X971" s="15"/>
      <c r="Y971" s="15"/>
      <c r="Z971" s="15"/>
      <c r="AA971" s="15"/>
      <c r="AB971" s="15"/>
      <c r="AC971" s="15"/>
      <c r="AD971" s="15"/>
      <c r="AE971" s="15"/>
      <c r="AT971" s="268" t="s">
        <v>160</v>
      </c>
      <c r="AU971" s="268" t="s">
        <v>130</v>
      </c>
      <c r="AV971" s="15" t="s">
        <v>81</v>
      </c>
      <c r="AW971" s="15" t="s">
        <v>32</v>
      </c>
      <c r="AX971" s="15" t="s">
        <v>73</v>
      </c>
      <c r="AY971" s="268" t="s">
        <v>114</v>
      </c>
    </row>
    <row r="972" s="13" customFormat="1">
      <c r="A972" s="13"/>
      <c r="B972" s="226"/>
      <c r="C972" s="227"/>
      <c r="D972" s="219" t="s">
        <v>160</v>
      </c>
      <c r="E972" s="228" t="s">
        <v>19</v>
      </c>
      <c r="F972" s="229" t="s">
        <v>1365</v>
      </c>
      <c r="G972" s="227"/>
      <c r="H972" s="230">
        <v>0.82499999999999996</v>
      </c>
      <c r="I972" s="231"/>
      <c r="J972" s="227"/>
      <c r="K972" s="227"/>
      <c r="L972" s="232"/>
      <c r="M972" s="233"/>
      <c r="N972" s="234"/>
      <c r="O972" s="234"/>
      <c r="P972" s="234"/>
      <c r="Q972" s="234"/>
      <c r="R972" s="234"/>
      <c r="S972" s="234"/>
      <c r="T972" s="235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T972" s="236" t="s">
        <v>160</v>
      </c>
      <c r="AU972" s="236" t="s">
        <v>130</v>
      </c>
      <c r="AV972" s="13" t="s">
        <v>83</v>
      </c>
      <c r="AW972" s="13" t="s">
        <v>32</v>
      </c>
      <c r="AX972" s="13" t="s">
        <v>73</v>
      </c>
      <c r="AY972" s="236" t="s">
        <v>114</v>
      </c>
    </row>
    <row r="973" s="15" customFormat="1">
      <c r="A973" s="15"/>
      <c r="B973" s="259"/>
      <c r="C973" s="260"/>
      <c r="D973" s="219" t="s">
        <v>160</v>
      </c>
      <c r="E973" s="261" t="s">
        <v>19</v>
      </c>
      <c r="F973" s="262" t="s">
        <v>1361</v>
      </c>
      <c r="G973" s="260"/>
      <c r="H973" s="261" t="s">
        <v>19</v>
      </c>
      <c r="I973" s="263"/>
      <c r="J973" s="260"/>
      <c r="K973" s="260"/>
      <c r="L973" s="264"/>
      <c r="M973" s="265"/>
      <c r="N973" s="266"/>
      <c r="O973" s="266"/>
      <c r="P973" s="266"/>
      <c r="Q973" s="266"/>
      <c r="R973" s="266"/>
      <c r="S973" s="266"/>
      <c r="T973" s="267"/>
      <c r="U973" s="15"/>
      <c r="V973" s="15"/>
      <c r="W973" s="15"/>
      <c r="X973" s="15"/>
      <c r="Y973" s="15"/>
      <c r="Z973" s="15"/>
      <c r="AA973" s="15"/>
      <c r="AB973" s="15"/>
      <c r="AC973" s="15"/>
      <c r="AD973" s="15"/>
      <c r="AE973" s="15"/>
      <c r="AT973" s="268" t="s">
        <v>160</v>
      </c>
      <c r="AU973" s="268" t="s">
        <v>130</v>
      </c>
      <c r="AV973" s="15" t="s">
        <v>81</v>
      </c>
      <c r="AW973" s="15" t="s">
        <v>32</v>
      </c>
      <c r="AX973" s="15" t="s">
        <v>73</v>
      </c>
      <c r="AY973" s="268" t="s">
        <v>114</v>
      </c>
    </row>
    <row r="974" s="15" customFormat="1">
      <c r="A974" s="15"/>
      <c r="B974" s="259"/>
      <c r="C974" s="260"/>
      <c r="D974" s="219" t="s">
        <v>160</v>
      </c>
      <c r="E974" s="261" t="s">
        <v>19</v>
      </c>
      <c r="F974" s="262" t="s">
        <v>1366</v>
      </c>
      <c r="G974" s="260"/>
      <c r="H974" s="261" t="s">
        <v>19</v>
      </c>
      <c r="I974" s="263"/>
      <c r="J974" s="260"/>
      <c r="K974" s="260"/>
      <c r="L974" s="264"/>
      <c r="M974" s="265"/>
      <c r="N974" s="266"/>
      <c r="O974" s="266"/>
      <c r="P974" s="266"/>
      <c r="Q974" s="266"/>
      <c r="R974" s="266"/>
      <c r="S974" s="266"/>
      <c r="T974" s="267"/>
      <c r="U974" s="15"/>
      <c r="V974" s="15"/>
      <c r="W974" s="15"/>
      <c r="X974" s="15"/>
      <c r="Y974" s="15"/>
      <c r="Z974" s="15"/>
      <c r="AA974" s="15"/>
      <c r="AB974" s="15"/>
      <c r="AC974" s="15"/>
      <c r="AD974" s="15"/>
      <c r="AE974" s="15"/>
      <c r="AT974" s="268" t="s">
        <v>160</v>
      </c>
      <c r="AU974" s="268" t="s">
        <v>130</v>
      </c>
      <c r="AV974" s="15" t="s">
        <v>81</v>
      </c>
      <c r="AW974" s="15" t="s">
        <v>32</v>
      </c>
      <c r="AX974" s="15" t="s">
        <v>73</v>
      </c>
      <c r="AY974" s="268" t="s">
        <v>114</v>
      </c>
    </row>
    <row r="975" s="13" customFormat="1">
      <c r="A975" s="13"/>
      <c r="B975" s="226"/>
      <c r="C975" s="227"/>
      <c r="D975" s="219" t="s">
        <v>160</v>
      </c>
      <c r="E975" s="228" t="s">
        <v>19</v>
      </c>
      <c r="F975" s="229" t="s">
        <v>1367</v>
      </c>
      <c r="G975" s="227"/>
      <c r="H975" s="230">
        <v>163.80000000000001</v>
      </c>
      <c r="I975" s="231"/>
      <c r="J975" s="227"/>
      <c r="K975" s="227"/>
      <c r="L975" s="232"/>
      <c r="M975" s="233"/>
      <c r="N975" s="234"/>
      <c r="O975" s="234"/>
      <c r="P975" s="234"/>
      <c r="Q975" s="234"/>
      <c r="R975" s="234"/>
      <c r="S975" s="234"/>
      <c r="T975" s="235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T975" s="236" t="s">
        <v>160</v>
      </c>
      <c r="AU975" s="236" t="s">
        <v>130</v>
      </c>
      <c r="AV975" s="13" t="s">
        <v>83</v>
      </c>
      <c r="AW975" s="13" t="s">
        <v>32</v>
      </c>
      <c r="AX975" s="13" t="s">
        <v>73</v>
      </c>
      <c r="AY975" s="236" t="s">
        <v>114</v>
      </c>
    </row>
    <row r="976" s="15" customFormat="1">
      <c r="A976" s="15"/>
      <c r="B976" s="259"/>
      <c r="C976" s="260"/>
      <c r="D976" s="219" t="s">
        <v>160</v>
      </c>
      <c r="E976" s="261" t="s">
        <v>19</v>
      </c>
      <c r="F976" s="262" t="s">
        <v>1368</v>
      </c>
      <c r="G976" s="260"/>
      <c r="H976" s="261" t="s">
        <v>19</v>
      </c>
      <c r="I976" s="263"/>
      <c r="J976" s="260"/>
      <c r="K976" s="260"/>
      <c r="L976" s="264"/>
      <c r="M976" s="265"/>
      <c r="N976" s="266"/>
      <c r="O976" s="266"/>
      <c r="P976" s="266"/>
      <c r="Q976" s="266"/>
      <c r="R976" s="266"/>
      <c r="S976" s="266"/>
      <c r="T976" s="267"/>
      <c r="U976" s="15"/>
      <c r="V976" s="15"/>
      <c r="W976" s="15"/>
      <c r="X976" s="15"/>
      <c r="Y976" s="15"/>
      <c r="Z976" s="15"/>
      <c r="AA976" s="15"/>
      <c r="AB976" s="15"/>
      <c r="AC976" s="15"/>
      <c r="AD976" s="15"/>
      <c r="AE976" s="15"/>
      <c r="AT976" s="268" t="s">
        <v>160</v>
      </c>
      <c r="AU976" s="268" t="s">
        <v>130</v>
      </c>
      <c r="AV976" s="15" t="s">
        <v>81</v>
      </c>
      <c r="AW976" s="15" t="s">
        <v>32</v>
      </c>
      <c r="AX976" s="15" t="s">
        <v>73</v>
      </c>
      <c r="AY976" s="268" t="s">
        <v>114</v>
      </c>
    </row>
    <row r="977" s="13" customFormat="1">
      <c r="A977" s="13"/>
      <c r="B977" s="226"/>
      <c r="C977" s="227"/>
      <c r="D977" s="219" t="s">
        <v>160</v>
      </c>
      <c r="E977" s="228" t="s">
        <v>19</v>
      </c>
      <c r="F977" s="229" t="s">
        <v>1369</v>
      </c>
      <c r="G977" s="227"/>
      <c r="H977" s="230">
        <v>23.399999999999999</v>
      </c>
      <c r="I977" s="231"/>
      <c r="J977" s="227"/>
      <c r="K977" s="227"/>
      <c r="L977" s="232"/>
      <c r="M977" s="233"/>
      <c r="N977" s="234"/>
      <c r="O977" s="234"/>
      <c r="P977" s="234"/>
      <c r="Q977" s="234"/>
      <c r="R977" s="234"/>
      <c r="S977" s="234"/>
      <c r="T977" s="235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T977" s="236" t="s">
        <v>160</v>
      </c>
      <c r="AU977" s="236" t="s">
        <v>130</v>
      </c>
      <c r="AV977" s="13" t="s">
        <v>83</v>
      </c>
      <c r="AW977" s="13" t="s">
        <v>32</v>
      </c>
      <c r="AX977" s="13" t="s">
        <v>73</v>
      </c>
      <c r="AY977" s="236" t="s">
        <v>114</v>
      </c>
    </row>
    <row r="978" s="15" customFormat="1">
      <c r="A978" s="15"/>
      <c r="B978" s="259"/>
      <c r="C978" s="260"/>
      <c r="D978" s="219" t="s">
        <v>160</v>
      </c>
      <c r="E978" s="261" t="s">
        <v>19</v>
      </c>
      <c r="F978" s="262" t="s">
        <v>297</v>
      </c>
      <c r="G978" s="260"/>
      <c r="H978" s="261" t="s">
        <v>19</v>
      </c>
      <c r="I978" s="263"/>
      <c r="J978" s="260"/>
      <c r="K978" s="260"/>
      <c r="L978" s="264"/>
      <c r="M978" s="265"/>
      <c r="N978" s="266"/>
      <c r="O978" s="266"/>
      <c r="P978" s="266"/>
      <c r="Q978" s="266"/>
      <c r="R978" s="266"/>
      <c r="S978" s="266"/>
      <c r="T978" s="267"/>
      <c r="U978" s="15"/>
      <c r="V978" s="15"/>
      <c r="W978" s="15"/>
      <c r="X978" s="15"/>
      <c r="Y978" s="15"/>
      <c r="Z978" s="15"/>
      <c r="AA978" s="15"/>
      <c r="AB978" s="15"/>
      <c r="AC978" s="15"/>
      <c r="AD978" s="15"/>
      <c r="AE978" s="15"/>
      <c r="AT978" s="268" t="s">
        <v>160</v>
      </c>
      <c r="AU978" s="268" t="s">
        <v>130</v>
      </c>
      <c r="AV978" s="15" t="s">
        <v>81</v>
      </c>
      <c r="AW978" s="15" t="s">
        <v>32</v>
      </c>
      <c r="AX978" s="15" t="s">
        <v>73</v>
      </c>
      <c r="AY978" s="268" t="s">
        <v>114</v>
      </c>
    </row>
    <row r="979" s="13" customFormat="1">
      <c r="A979" s="13"/>
      <c r="B979" s="226"/>
      <c r="C979" s="227"/>
      <c r="D979" s="219" t="s">
        <v>160</v>
      </c>
      <c r="E979" s="228" t="s">
        <v>19</v>
      </c>
      <c r="F979" s="229" t="s">
        <v>1370</v>
      </c>
      <c r="G979" s="227"/>
      <c r="H979" s="230">
        <v>187.19999999999999</v>
      </c>
      <c r="I979" s="231"/>
      <c r="J979" s="227"/>
      <c r="K979" s="227"/>
      <c r="L979" s="232"/>
      <c r="M979" s="233"/>
      <c r="N979" s="234"/>
      <c r="O979" s="234"/>
      <c r="P979" s="234"/>
      <c r="Q979" s="234"/>
      <c r="R979" s="234"/>
      <c r="S979" s="234"/>
      <c r="T979" s="235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  <c r="AT979" s="236" t="s">
        <v>160</v>
      </c>
      <c r="AU979" s="236" t="s">
        <v>130</v>
      </c>
      <c r="AV979" s="13" t="s">
        <v>83</v>
      </c>
      <c r="AW979" s="13" t="s">
        <v>32</v>
      </c>
      <c r="AX979" s="13" t="s">
        <v>73</v>
      </c>
      <c r="AY979" s="236" t="s">
        <v>114</v>
      </c>
    </row>
    <row r="980" s="14" customFormat="1">
      <c r="A980" s="14"/>
      <c r="B980" s="237"/>
      <c r="C980" s="238"/>
      <c r="D980" s="219" t="s">
        <v>160</v>
      </c>
      <c r="E980" s="239" t="s">
        <v>19</v>
      </c>
      <c r="F980" s="240" t="s">
        <v>162</v>
      </c>
      <c r="G980" s="238"/>
      <c r="H980" s="241">
        <v>748.42499999999995</v>
      </c>
      <c r="I980" s="242"/>
      <c r="J980" s="238"/>
      <c r="K980" s="238"/>
      <c r="L980" s="243"/>
      <c r="M980" s="244"/>
      <c r="N980" s="245"/>
      <c r="O980" s="245"/>
      <c r="P980" s="245"/>
      <c r="Q980" s="245"/>
      <c r="R980" s="245"/>
      <c r="S980" s="245"/>
      <c r="T980" s="246"/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  <c r="AE980" s="14"/>
      <c r="AT980" s="247" t="s">
        <v>160</v>
      </c>
      <c r="AU980" s="247" t="s">
        <v>130</v>
      </c>
      <c r="AV980" s="14" t="s">
        <v>121</v>
      </c>
      <c r="AW980" s="14" t="s">
        <v>32</v>
      </c>
      <c r="AX980" s="14" t="s">
        <v>81</v>
      </c>
      <c r="AY980" s="247" t="s">
        <v>114</v>
      </c>
    </row>
    <row r="981" s="2" customFormat="1" ht="66.75" customHeight="1">
      <c r="A981" s="40"/>
      <c r="B981" s="41"/>
      <c r="C981" s="206" t="s">
        <v>1371</v>
      </c>
      <c r="D981" s="206" t="s">
        <v>116</v>
      </c>
      <c r="E981" s="207" t="s">
        <v>685</v>
      </c>
      <c r="F981" s="208" t="s">
        <v>686</v>
      </c>
      <c r="G981" s="209" t="s">
        <v>237</v>
      </c>
      <c r="H981" s="210">
        <v>7484.25</v>
      </c>
      <c r="I981" s="211"/>
      <c r="J981" s="212">
        <f>ROUND(I981*H981,2)</f>
        <v>0</v>
      </c>
      <c r="K981" s="208" t="s">
        <v>120</v>
      </c>
      <c r="L981" s="46"/>
      <c r="M981" s="213" t="s">
        <v>19</v>
      </c>
      <c r="N981" s="214" t="s">
        <v>44</v>
      </c>
      <c r="O981" s="86"/>
      <c r="P981" s="215">
        <f>O981*H981</f>
        <v>0</v>
      </c>
      <c r="Q981" s="215">
        <v>0</v>
      </c>
      <c r="R981" s="215">
        <f>Q981*H981</f>
        <v>0</v>
      </c>
      <c r="S981" s="215">
        <v>0</v>
      </c>
      <c r="T981" s="216">
        <f>S981*H981</f>
        <v>0</v>
      </c>
      <c r="U981" s="40"/>
      <c r="V981" s="40"/>
      <c r="W981" s="40"/>
      <c r="X981" s="40"/>
      <c r="Y981" s="40"/>
      <c r="Z981" s="40"/>
      <c r="AA981" s="40"/>
      <c r="AB981" s="40"/>
      <c r="AC981" s="40"/>
      <c r="AD981" s="40"/>
      <c r="AE981" s="40"/>
      <c r="AR981" s="217" t="s">
        <v>121</v>
      </c>
      <c r="AT981" s="217" t="s">
        <v>116</v>
      </c>
      <c r="AU981" s="217" t="s">
        <v>130</v>
      </c>
      <c r="AY981" s="19" t="s">
        <v>114</v>
      </c>
      <c r="BE981" s="218">
        <f>IF(N981="základní",J981,0)</f>
        <v>0</v>
      </c>
      <c r="BF981" s="218">
        <f>IF(N981="snížená",J981,0)</f>
        <v>0</v>
      </c>
      <c r="BG981" s="218">
        <f>IF(N981="zákl. přenesená",J981,0)</f>
        <v>0</v>
      </c>
      <c r="BH981" s="218">
        <f>IF(N981="sníž. přenesená",J981,0)</f>
        <v>0</v>
      </c>
      <c r="BI981" s="218">
        <f>IF(N981="nulová",J981,0)</f>
        <v>0</v>
      </c>
      <c r="BJ981" s="19" t="s">
        <v>81</v>
      </c>
      <c r="BK981" s="218">
        <f>ROUND(I981*H981,2)</f>
        <v>0</v>
      </c>
      <c r="BL981" s="19" t="s">
        <v>121</v>
      </c>
      <c r="BM981" s="217" t="s">
        <v>1372</v>
      </c>
    </row>
    <row r="982" s="2" customFormat="1">
      <c r="A982" s="40"/>
      <c r="B982" s="41"/>
      <c r="C982" s="42"/>
      <c r="D982" s="219" t="s">
        <v>123</v>
      </c>
      <c r="E982" s="42"/>
      <c r="F982" s="220" t="s">
        <v>688</v>
      </c>
      <c r="G982" s="42"/>
      <c r="H982" s="42"/>
      <c r="I982" s="221"/>
      <c r="J982" s="42"/>
      <c r="K982" s="42"/>
      <c r="L982" s="46"/>
      <c r="M982" s="222"/>
      <c r="N982" s="223"/>
      <c r="O982" s="86"/>
      <c r="P982" s="86"/>
      <c r="Q982" s="86"/>
      <c r="R982" s="86"/>
      <c r="S982" s="86"/>
      <c r="T982" s="87"/>
      <c r="U982" s="40"/>
      <c r="V982" s="40"/>
      <c r="W982" s="40"/>
      <c r="X982" s="40"/>
      <c r="Y982" s="40"/>
      <c r="Z982" s="40"/>
      <c r="AA982" s="40"/>
      <c r="AB982" s="40"/>
      <c r="AC982" s="40"/>
      <c r="AD982" s="40"/>
      <c r="AE982" s="40"/>
      <c r="AT982" s="19" t="s">
        <v>123</v>
      </c>
      <c r="AU982" s="19" t="s">
        <v>130</v>
      </c>
    </row>
    <row r="983" s="2" customFormat="1">
      <c r="A983" s="40"/>
      <c r="B983" s="41"/>
      <c r="C983" s="42"/>
      <c r="D983" s="224" t="s">
        <v>124</v>
      </c>
      <c r="E983" s="42"/>
      <c r="F983" s="225" t="s">
        <v>689</v>
      </c>
      <c r="G983" s="42"/>
      <c r="H983" s="42"/>
      <c r="I983" s="221"/>
      <c r="J983" s="42"/>
      <c r="K983" s="42"/>
      <c r="L983" s="46"/>
      <c r="M983" s="222"/>
      <c r="N983" s="223"/>
      <c r="O983" s="86"/>
      <c r="P983" s="86"/>
      <c r="Q983" s="86"/>
      <c r="R983" s="86"/>
      <c r="S983" s="86"/>
      <c r="T983" s="87"/>
      <c r="U983" s="40"/>
      <c r="V983" s="40"/>
      <c r="W983" s="40"/>
      <c r="X983" s="40"/>
      <c r="Y983" s="40"/>
      <c r="Z983" s="40"/>
      <c r="AA983" s="40"/>
      <c r="AB983" s="40"/>
      <c r="AC983" s="40"/>
      <c r="AD983" s="40"/>
      <c r="AE983" s="40"/>
      <c r="AT983" s="19" t="s">
        <v>124</v>
      </c>
      <c r="AU983" s="19" t="s">
        <v>130</v>
      </c>
    </row>
    <row r="984" s="2" customFormat="1" ht="44.25" customHeight="1">
      <c r="A984" s="40"/>
      <c r="B984" s="41"/>
      <c r="C984" s="206" t="s">
        <v>1373</v>
      </c>
      <c r="D984" s="206" t="s">
        <v>116</v>
      </c>
      <c r="E984" s="207" t="s">
        <v>243</v>
      </c>
      <c r="F984" s="208" t="s">
        <v>244</v>
      </c>
      <c r="G984" s="209" t="s">
        <v>194</v>
      </c>
      <c r="H984" s="210">
        <v>593.60000000000002</v>
      </c>
      <c r="I984" s="211"/>
      <c r="J984" s="212">
        <f>ROUND(I984*H984,2)</f>
        <v>0</v>
      </c>
      <c r="K984" s="208" t="s">
        <v>120</v>
      </c>
      <c r="L984" s="46"/>
      <c r="M984" s="213" t="s">
        <v>19</v>
      </c>
      <c r="N984" s="214" t="s">
        <v>44</v>
      </c>
      <c r="O984" s="86"/>
      <c r="P984" s="215">
        <f>O984*H984</f>
        <v>0</v>
      </c>
      <c r="Q984" s="215">
        <v>0</v>
      </c>
      <c r="R984" s="215">
        <f>Q984*H984</f>
        <v>0</v>
      </c>
      <c r="S984" s="215">
        <v>0</v>
      </c>
      <c r="T984" s="216">
        <f>S984*H984</f>
        <v>0</v>
      </c>
      <c r="U984" s="40"/>
      <c r="V984" s="40"/>
      <c r="W984" s="40"/>
      <c r="X984" s="40"/>
      <c r="Y984" s="40"/>
      <c r="Z984" s="40"/>
      <c r="AA984" s="40"/>
      <c r="AB984" s="40"/>
      <c r="AC984" s="40"/>
      <c r="AD984" s="40"/>
      <c r="AE984" s="40"/>
      <c r="AR984" s="217" t="s">
        <v>121</v>
      </c>
      <c r="AT984" s="217" t="s">
        <v>116</v>
      </c>
      <c r="AU984" s="217" t="s">
        <v>130</v>
      </c>
      <c r="AY984" s="19" t="s">
        <v>114</v>
      </c>
      <c r="BE984" s="218">
        <f>IF(N984="základní",J984,0)</f>
        <v>0</v>
      </c>
      <c r="BF984" s="218">
        <f>IF(N984="snížená",J984,0)</f>
        <v>0</v>
      </c>
      <c r="BG984" s="218">
        <f>IF(N984="zákl. přenesená",J984,0)</f>
        <v>0</v>
      </c>
      <c r="BH984" s="218">
        <f>IF(N984="sníž. přenesená",J984,0)</f>
        <v>0</v>
      </c>
      <c r="BI984" s="218">
        <f>IF(N984="nulová",J984,0)</f>
        <v>0</v>
      </c>
      <c r="BJ984" s="19" t="s">
        <v>81</v>
      </c>
      <c r="BK984" s="218">
        <f>ROUND(I984*H984,2)</f>
        <v>0</v>
      </c>
      <c r="BL984" s="19" t="s">
        <v>121</v>
      </c>
      <c r="BM984" s="217" t="s">
        <v>1374</v>
      </c>
    </row>
    <row r="985" s="2" customFormat="1">
      <c r="A985" s="40"/>
      <c r="B985" s="41"/>
      <c r="C985" s="42"/>
      <c r="D985" s="219" t="s">
        <v>123</v>
      </c>
      <c r="E985" s="42"/>
      <c r="F985" s="220" t="s">
        <v>244</v>
      </c>
      <c r="G985" s="42"/>
      <c r="H985" s="42"/>
      <c r="I985" s="221"/>
      <c r="J985" s="42"/>
      <c r="K985" s="42"/>
      <c r="L985" s="46"/>
      <c r="M985" s="222"/>
      <c r="N985" s="223"/>
      <c r="O985" s="86"/>
      <c r="P985" s="86"/>
      <c r="Q985" s="86"/>
      <c r="R985" s="86"/>
      <c r="S985" s="86"/>
      <c r="T985" s="87"/>
      <c r="U985" s="40"/>
      <c r="V985" s="40"/>
      <c r="W985" s="40"/>
      <c r="X985" s="40"/>
      <c r="Y985" s="40"/>
      <c r="Z985" s="40"/>
      <c r="AA985" s="40"/>
      <c r="AB985" s="40"/>
      <c r="AC985" s="40"/>
      <c r="AD985" s="40"/>
      <c r="AE985" s="40"/>
      <c r="AT985" s="19" t="s">
        <v>123</v>
      </c>
      <c r="AU985" s="19" t="s">
        <v>130</v>
      </c>
    </row>
    <row r="986" s="2" customFormat="1">
      <c r="A986" s="40"/>
      <c r="B986" s="41"/>
      <c r="C986" s="42"/>
      <c r="D986" s="224" t="s">
        <v>124</v>
      </c>
      <c r="E986" s="42"/>
      <c r="F986" s="225" t="s">
        <v>246</v>
      </c>
      <c r="G986" s="42"/>
      <c r="H986" s="42"/>
      <c r="I986" s="221"/>
      <c r="J986" s="42"/>
      <c r="K986" s="42"/>
      <c r="L986" s="46"/>
      <c r="M986" s="222"/>
      <c r="N986" s="223"/>
      <c r="O986" s="86"/>
      <c r="P986" s="86"/>
      <c r="Q986" s="86"/>
      <c r="R986" s="86"/>
      <c r="S986" s="86"/>
      <c r="T986" s="87"/>
      <c r="U986" s="40"/>
      <c r="V986" s="40"/>
      <c r="W986" s="40"/>
      <c r="X986" s="40"/>
      <c r="Y986" s="40"/>
      <c r="Z986" s="40"/>
      <c r="AA986" s="40"/>
      <c r="AB986" s="40"/>
      <c r="AC986" s="40"/>
      <c r="AD986" s="40"/>
      <c r="AE986" s="40"/>
      <c r="AT986" s="19" t="s">
        <v>124</v>
      </c>
      <c r="AU986" s="19" t="s">
        <v>130</v>
      </c>
    </row>
    <row r="987" s="13" customFormat="1">
      <c r="A987" s="13"/>
      <c r="B987" s="226"/>
      <c r="C987" s="227"/>
      <c r="D987" s="219" t="s">
        <v>160</v>
      </c>
      <c r="E987" s="228" t="s">
        <v>19</v>
      </c>
      <c r="F987" s="229" t="s">
        <v>1375</v>
      </c>
      <c r="G987" s="227"/>
      <c r="H987" s="230">
        <v>593.60000000000002</v>
      </c>
      <c r="I987" s="231"/>
      <c r="J987" s="227"/>
      <c r="K987" s="227"/>
      <c r="L987" s="232"/>
      <c r="M987" s="233"/>
      <c r="N987" s="234"/>
      <c r="O987" s="234"/>
      <c r="P987" s="234"/>
      <c r="Q987" s="234"/>
      <c r="R987" s="234"/>
      <c r="S987" s="234"/>
      <c r="T987" s="235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T987" s="236" t="s">
        <v>160</v>
      </c>
      <c r="AU987" s="236" t="s">
        <v>130</v>
      </c>
      <c r="AV987" s="13" t="s">
        <v>83</v>
      </c>
      <c r="AW987" s="13" t="s">
        <v>32</v>
      </c>
      <c r="AX987" s="13" t="s">
        <v>73</v>
      </c>
      <c r="AY987" s="236" t="s">
        <v>114</v>
      </c>
    </row>
    <row r="988" s="14" customFormat="1">
      <c r="A988" s="14"/>
      <c r="B988" s="237"/>
      <c r="C988" s="238"/>
      <c r="D988" s="219" t="s">
        <v>160</v>
      </c>
      <c r="E988" s="239" t="s">
        <v>19</v>
      </c>
      <c r="F988" s="240" t="s">
        <v>162</v>
      </c>
      <c r="G988" s="238"/>
      <c r="H988" s="241">
        <v>593.60000000000002</v>
      </c>
      <c r="I988" s="242"/>
      <c r="J988" s="238"/>
      <c r="K988" s="238"/>
      <c r="L988" s="243"/>
      <c r="M988" s="244"/>
      <c r="N988" s="245"/>
      <c r="O988" s="245"/>
      <c r="P988" s="245"/>
      <c r="Q988" s="245"/>
      <c r="R988" s="245"/>
      <c r="S988" s="245"/>
      <c r="T988" s="246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  <c r="AT988" s="247" t="s">
        <v>160</v>
      </c>
      <c r="AU988" s="247" t="s">
        <v>130</v>
      </c>
      <c r="AV988" s="14" t="s">
        <v>121</v>
      </c>
      <c r="AW988" s="14" t="s">
        <v>32</v>
      </c>
      <c r="AX988" s="14" t="s">
        <v>81</v>
      </c>
      <c r="AY988" s="247" t="s">
        <v>114</v>
      </c>
    </row>
    <row r="989" s="12" customFormat="1" ht="22.8" customHeight="1">
      <c r="A989" s="12"/>
      <c r="B989" s="190"/>
      <c r="C989" s="191"/>
      <c r="D989" s="192" t="s">
        <v>72</v>
      </c>
      <c r="E989" s="204" t="s">
        <v>169</v>
      </c>
      <c r="F989" s="204" t="s">
        <v>1376</v>
      </c>
      <c r="G989" s="191"/>
      <c r="H989" s="191"/>
      <c r="I989" s="194"/>
      <c r="J989" s="205">
        <f>BK989</f>
        <v>0</v>
      </c>
      <c r="K989" s="191"/>
      <c r="L989" s="196"/>
      <c r="M989" s="197"/>
      <c r="N989" s="198"/>
      <c r="O989" s="198"/>
      <c r="P989" s="199">
        <f>SUM(P990:P1032)</f>
        <v>0</v>
      </c>
      <c r="Q989" s="198"/>
      <c r="R989" s="199">
        <f>SUM(R990:R1032)</f>
        <v>12.408</v>
      </c>
      <c r="S989" s="198"/>
      <c r="T989" s="200">
        <f>SUM(T990:T1032)</f>
        <v>0</v>
      </c>
      <c r="U989" s="12"/>
      <c r="V989" s="12"/>
      <c r="W989" s="12"/>
      <c r="X989" s="12"/>
      <c r="Y989" s="12"/>
      <c r="Z989" s="12"/>
      <c r="AA989" s="12"/>
      <c r="AB989" s="12"/>
      <c r="AC989" s="12"/>
      <c r="AD989" s="12"/>
      <c r="AE989" s="12"/>
      <c r="AR989" s="201" t="s">
        <v>81</v>
      </c>
      <c r="AT989" s="202" t="s">
        <v>72</v>
      </c>
      <c r="AU989" s="202" t="s">
        <v>81</v>
      </c>
      <c r="AY989" s="201" t="s">
        <v>114</v>
      </c>
      <c r="BK989" s="203">
        <f>SUM(BK990:BK1032)</f>
        <v>0</v>
      </c>
    </row>
    <row r="990" s="2" customFormat="1" ht="24.15" customHeight="1">
      <c r="A990" s="40"/>
      <c r="B990" s="41"/>
      <c r="C990" s="206" t="s">
        <v>1377</v>
      </c>
      <c r="D990" s="206" t="s">
        <v>116</v>
      </c>
      <c r="E990" s="207" t="s">
        <v>693</v>
      </c>
      <c r="F990" s="208" t="s">
        <v>694</v>
      </c>
      <c r="G990" s="209" t="s">
        <v>237</v>
      </c>
      <c r="H990" s="210">
        <v>9.5999999999999996</v>
      </c>
      <c r="I990" s="211"/>
      <c r="J990" s="212">
        <f>ROUND(I990*H990,2)</f>
        <v>0</v>
      </c>
      <c r="K990" s="208" t="s">
        <v>120</v>
      </c>
      <c r="L990" s="46"/>
      <c r="M990" s="213" t="s">
        <v>19</v>
      </c>
      <c r="N990" s="214" t="s">
        <v>44</v>
      </c>
      <c r="O990" s="86"/>
      <c r="P990" s="215">
        <f>O990*H990</f>
        <v>0</v>
      </c>
      <c r="Q990" s="215">
        <v>0</v>
      </c>
      <c r="R990" s="215">
        <f>Q990*H990</f>
        <v>0</v>
      </c>
      <c r="S990" s="215">
        <v>0</v>
      </c>
      <c r="T990" s="216">
        <f>S990*H990</f>
        <v>0</v>
      </c>
      <c r="U990" s="40"/>
      <c r="V990" s="40"/>
      <c r="W990" s="40"/>
      <c r="X990" s="40"/>
      <c r="Y990" s="40"/>
      <c r="Z990" s="40"/>
      <c r="AA990" s="40"/>
      <c r="AB990" s="40"/>
      <c r="AC990" s="40"/>
      <c r="AD990" s="40"/>
      <c r="AE990" s="40"/>
      <c r="AR990" s="217" t="s">
        <v>121</v>
      </c>
      <c r="AT990" s="217" t="s">
        <v>116</v>
      </c>
      <c r="AU990" s="217" t="s">
        <v>83</v>
      </c>
      <c r="AY990" s="19" t="s">
        <v>114</v>
      </c>
      <c r="BE990" s="218">
        <f>IF(N990="základní",J990,0)</f>
        <v>0</v>
      </c>
      <c r="BF990" s="218">
        <f>IF(N990="snížená",J990,0)</f>
        <v>0</v>
      </c>
      <c r="BG990" s="218">
        <f>IF(N990="zákl. přenesená",J990,0)</f>
        <v>0</v>
      </c>
      <c r="BH990" s="218">
        <f>IF(N990="sníž. přenesená",J990,0)</f>
        <v>0</v>
      </c>
      <c r="BI990" s="218">
        <f>IF(N990="nulová",J990,0)</f>
        <v>0</v>
      </c>
      <c r="BJ990" s="19" t="s">
        <v>81</v>
      </c>
      <c r="BK990" s="218">
        <f>ROUND(I990*H990,2)</f>
        <v>0</v>
      </c>
      <c r="BL990" s="19" t="s">
        <v>121</v>
      </c>
      <c r="BM990" s="217" t="s">
        <v>1378</v>
      </c>
    </row>
    <row r="991" s="2" customFormat="1">
      <c r="A991" s="40"/>
      <c r="B991" s="41"/>
      <c r="C991" s="42"/>
      <c r="D991" s="219" t="s">
        <v>123</v>
      </c>
      <c r="E991" s="42"/>
      <c r="F991" s="220" t="s">
        <v>694</v>
      </c>
      <c r="G991" s="42"/>
      <c r="H991" s="42"/>
      <c r="I991" s="221"/>
      <c r="J991" s="42"/>
      <c r="K991" s="42"/>
      <c r="L991" s="46"/>
      <c r="M991" s="222"/>
      <c r="N991" s="223"/>
      <c r="O991" s="86"/>
      <c r="P991" s="86"/>
      <c r="Q991" s="86"/>
      <c r="R991" s="86"/>
      <c r="S991" s="86"/>
      <c r="T991" s="87"/>
      <c r="U991" s="40"/>
      <c r="V991" s="40"/>
      <c r="W991" s="40"/>
      <c r="X991" s="40"/>
      <c r="Y991" s="40"/>
      <c r="Z991" s="40"/>
      <c r="AA991" s="40"/>
      <c r="AB991" s="40"/>
      <c r="AC991" s="40"/>
      <c r="AD991" s="40"/>
      <c r="AE991" s="40"/>
      <c r="AT991" s="19" t="s">
        <v>123</v>
      </c>
      <c r="AU991" s="19" t="s">
        <v>83</v>
      </c>
    </row>
    <row r="992" s="2" customFormat="1">
      <c r="A992" s="40"/>
      <c r="B992" s="41"/>
      <c r="C992" s="42"/>
      <c r="D992" s="224" t="s">
        <v>124</v>
      </c>
      <c r="E992" s="42"/>
      <c r="F992" s="225" t="s">
        <v>696</v>
      </c>
      <c r="G992" s="42"/>
      <c r="H992" s="42"/>
      <c r="I992" s="221"/>
      <c r="J992" s="42"/>
      <c r="K992" s="42"/>
      <c r="L992" s="46"/>
      <c r="M992" s="222"/>
      <c r="N992" s="223"/>
      <c r="O992" s="86"/>
      <c r="P992" s="86"/>
      <c r="Q992" s="86"/>
      <c r="R992" s="86"/>
      <c r="S992" s="86"/>
      <c r="T992" s="87"/>
      <c r="U992" s="40"/>
      <c r="V992" s="40"/>
      <c r="W992" s="40"/>
      <c r="X992" s="40"/>
      <c r="Y992" s="40"/>
      <c r="Z992" s="40"/>
      <c r="AA992" s="40"/>
      <c r="AB992" s="40"/>
      <c r="AC992" s="40"/>
      <c r="AD992" s="40"/>
      <c r="AE992" s="40"/>
      <c r="AT992" s="19" t="s">
        <v>124</v>
      </c>
      <c r="AU992" s="19" t="s">
        <v>83</v>
      </c>
    </row>
    <row r="993" s="13" customFormat="1">
      <c r="A993" s="13"/>
      <c r="B993" s="226"/>
      <c r="C993" s="227"/>
      <c r="D993" s="219" t="s">
        <v>160</v>
      </c>
      <c r="E993" s="228" t="s">
        <v>19</v>
      </c>
      <c r="F993" s="229" t="s">
        <v>1379</v>
      </c>
      <c r="G993" s="227"/>
      <c r="H993" s="230">
        <v>9.5999999999999996</v>
      </c>
      <c r="I993" s="231"/>
      <c r="J993" s="227"/>
      <c r="K993" s="227"/>
      <c r="L993" s="232"/>
      <c r="M993" s="233"/>
      <c r="N993" s="234"/>
      <c r="O993" s="234"/>
      <c r="P993" s="234"/>
      <c r="Q993" s="234"/>
      <c r="R993" s="234"/>
      <c r="S993" s="234"/>
      <c r="T993" s="235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T993" s="236" t="s">
        <v>160</v>
      </c>
      <c r="AU993" s="236" t="s">
        <v>83</v>
      </c>
      <c r="AV993" s="13" t="s">
        <v>83</v>
      </c>
      <c r="AW993" s="13" t="s">
        <v>32</v>
      </c>
      <c r="AX993" s="13" t="s">
        <v>73</v>
      </c>
      <c r="AY993" s="236" t="s">
        <v>114</v>
      </c>
    </row>
    <row r="994" s="14" customFormat="1">
      <c r="A994" s="14"/>
      <c r="B994" s="237"/>
      <c r="C994" s="238"/>
      <c r="D994" s="219" t="s">
        <v>160</v>
      </c>
      <c r="E994" s="239" t="s">
        <v>19</v>
      </c>
      <c r="F994" s="240" t="s">
        <v>162</v>
      </c>
      <c r="G994" s="238"/>
      <c r="H994" s="241">
        <v>9.5999999999999996</v>
      </c>
      <c r="I994" s="242"/>
      <c r="J994" s="238"/>
      <c r="K994" s="238"/>
      <c r="L994" s="243"/>
      <c r="M994" s="244"/>
      <c r="N994" s="245"/>
      <c r="O994" s="245"/>
      <c r="P994" s="245"/>
      <c r="Q994" s="245"/>
      <c r="R994" s="245"/>
      <c r="S994" s="245"/>
      <c r="T994" s="246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  <c r="AT994" s="247" t="s">
        <v>160</v>
      </c>
      <c r="AU994" s="247" t="s">
        <v>83</v>
      </c>
      <c r="AV994" s="14" t="s">
        <v>121</v>
      </c>
      <c r="AW994" s="14" t="s">
        <v>32</v>
      </c>
      <c r="AX994" s="14" t="s">
        <v>81</v>
      </c>
      <c r="AY994" s="247" t="s">
        <v>114</v>
      </c>
    </row>
    <row r="995" s="2" customFormat="1" ht="16.5" customHeight="1">
      <c r="A995" s="40"/>
      <c r="B995" s="41"/>
      <c r="C995" s="206" t="s">
        <v>1380</v>
      </c>
      <c r="D995" s="206" t="s">
        <v>116</v>
      </c>
      <c r="E995" s="207" t="s">
        <v>1381</v>
      </c>
      <c r="F995" s="208" t="s">
        <v>1382</v>
      </c>
      <c r="G995" s="209" t="s">
        <v>119</v>
      </c>
      <c r="H995" s="210">
        <v>48</v>
      </c>
      <c r="I995" s="211"/>
      <c r="J995" s="212">
        <f>ROUND(I995*H995,2)</f>
        <v>0</v>
      </c>
      <c r="K995" s="208" t="s">
        <v>19</v>
      </c>
      <c r="L995" s="46"/>
      <c r="M995" s="213" t="s">
        <v>19</v>
      </c>
      <c r="N995" s="214" t="s">
        <v>44</v>
      </c>
      <c r="O995" s="86"/>
      <c r="P995" s="215">
        <f>O995*H995</f>
        <v>0</v>
      </c>
      <c r="Q995" s="215">
        <v>0</v>
      </c>
      <c r="R995" s="215">
        <f>Q995*H995</f>
        <v>0</v>
      </c>
      <c r="S995" s="215">
        <v>0</v>
      </c>
      <c r="T995" s="216">
        <f>S995*H995</f>
        <v>0</v>
      </c>
      <c r="U995" s="40"/>
      <c r="V995" s="40"/>
      <c r="W995" s="40"/>
      <c r="X995" s="40"/>
      <c r="Y995" s="40"/>
      <c r="Z995" s="40"/>
      <c r="AA995" s="40"/>
      <c r="AB995" s="40"/>
      <c r="AC995" s="40"/>
      <c r="AD995" s="40"/>
      <c r="AE995" s="40"/>
      <c r="AR995" s="217" t="s">
        <v>121</v>
      </c>
      <c r="AT995" s="217" t="s">
        <v>116</v>
      </c>
      <c r="AU995" s="217" t="s">
        <v>83</v>
      </c>
      <c r="AY995" s="19" t="s">
        <v>114</v>
      </c>
      <c r="BE995" s="218">
        <f>IF(N995="základní",J995,0)</f>
        <v>0</v>
      </c>
      <c r="BF995" s="218">
        <f>IF(N995="snížená",J995,0)</f>
        <v>0</v>
      </c>
      <c r="BG995" s="218">
        <f>IF(N995="zákl. přenesená",J995,0)</f>
        <v>0</v>
      </c>
      <c r="BH995" s="218">
        <f>IF(N995="sníž. přenesená",J995,0)</f>
        <v>0</v>
      </c>
      <c r="BI995" s="218">
        <f>IF(N995="nulová",J995,0)</f>
        <v>0</v>
      </c>
      <c r="BJ995" s="19" t="s">
        <v>81</v>
      </c>
      <c r="BK995" s="218">
        <f>ROUND(I995*H995,2)</f>
        <v>0</v>
      </c>
      <c r="BL995" s="19" t="s">
        <v>121</v>
      </c>
      <c r="BM995" s="217" t="s">
        <v>1383</v>
      </c>
    </row>
    <row r="996" s="2" customFormat="1">
      <c r="A996" s="40"/>
      <c r="B996" s="41"/>
      <c r="C996" s="42"/>
      <c r="D996" s="219" t="s">
        <v>123</v>
      </c>
      <c r="E996" s="42"/>
      <c r="F996" s="220" t="s">
        <v>1382</v>
      </c>
      <c r="G996" s="42"/>
      <c r="H996" s="42"/>
      <c r="I996" s="221"/>
      <c r="J996" s="42"/>
      <c r="K996" s="42"/>
      <c r="L996" s="46"/>
      <c r="M996" s="222"/>
      <c r="N996" s="223"/>
      <c r="O996" s="86"/>
      <c r="P996" s="86"/>
      <c r="Q996" s="86"/>
      <c r="R996" s="86"/>
      <c r="S996" s="86"/>
      <c r="T996" s="87"/>
      <c r="U996" s="40"/>
      <c r="V996" s="40"/>
      <c r="W996" s="40"/>
      <c r="X996" s="40"/>
      <c r="Y996" s="40"/>
      <c r="Z996" s="40"/>
      <c r="AA996" s="40"/>
      <c r="AB996" s="40"/>
      <c r="AC996" s="40"/>
      <c r="AD996" s="40"/>
      <c r="AE996" s="40"/>
      <c r="AT996" s="19" t="s">
        <v>123</v>
      </c>
      <c r="AU996" s="19" t="s">
        <v>83</v>
      </c>
    </row>
    <row r="997" s="13" customFormat="1">
      <c r="A997" s="13"/>
      <c r="B997" s="226"/>
      <c r="C997" s="227"/>
      <c r="D997" s="219" t="s">
        <v>160</v>
      </c>
      <c r="E997" s="228" t="s">
        <v>19</v>
      </c>
      <c r="F997" s="229" t="s">
        <v>1384</v>
      </c>
      <c r="G997" s="227"/>
      <c r="H997" s="230">
        <v>43.200000000000003</v>
      </c>
      <c r="I997" s="231"/>
      <c r="J997" s="227"/>
      <c r="K997" s="227"/>
      <c r="L997" s="232"/>
      <c r="M997" s="233"/>
      <c r="N997" s="234"/>
      <c r="O997" s="234"/>
      <c r="P997" s="234"/>
      <c r="Q997" s="234"/>
      <c r="R997" s="234"/>
      <c r="S997" s="234"/>
      <c r="T997" s="235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  <c r="AT997" s="236" t="s">
        <v>160</v>
      </c>
      <c r="AU997" s="236" t="s">
        <v>83</v>
      </c>
      <c r="AV997" s="13" t="s">
        <v>83</v>
      </c>
      <c r="AW997" s="13" t="s">
        <v>32</v>
      </c>
      <c r="AX997" s="13" t="s">
        <v>73</v>
      </c>
      <c r="AY997" s="236" t="s">
        <v>114</v>
      </c>
    </row>
    <row r="998" s="13" customFormat="1">
      <c r="A998" s="13"/>
      <c r="B998" s="226"/>
      <c r="C998" s="227"/>
      <c r="D998" s="219" t="s">
        <v>160</v>
      </c>
      <c r="E998" s="228" t="s">
        <v>19</v>
      </c>
      <c r="F998" s="229" t="s">
        <v>1385</v>
      </c>
      <c r="G998" s="227"/>
      <c r="H998" s="230">
        <v>4.7999999999999998</v>
      </c>
      <c r="I998" s="231"/>
      <c r="J998" s="227"/>
      <c r="K998" s="227"/>
      <c r="L998" s="232"/>
      <c r="M998" s="233"/>
      <c r="N998" s="234"/>
      <c r="O998" s="234"/>
      <c r="P998" s="234"/>
      <c r="Q998" s="234"/>
      <c r="R998" s="234"/>
      <c r="S998" s="234"/>
      <c r="T998" s="235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  <c r="AT998" s="236" t="s">
        <v>160</v>
      </c>
      <c r="AU998" s="236" t="s">
        <v>83</v>
      </c>
      <c r="AV998" s="13" t="s">
        <v>83</v>
      </c>
      <c r="AW998" s="13" t="s">
        <v>32</v>
      </c>
      <c r="AX998" s="13" t="s">
        <v>73</v>
      </c>
      <c r="AY998" s="236" t="s">
        <v>114</v>
      </c>
    </row>
    <row r="999" s="14" customFormat="1">
      <c r="A999" s="14"/>
      <c r="B999" s="237"/>
      <c r="C999" s="238"/>
      <c r="D999" s="219" t="s">
        <v>160</v>
      </c>
      <c r="E999" s="239" t="s">
        <v>19</v>
      </c>
      <c r="F999" s="240" t="s">
        <v>162</v>
      </c>
      <c r="G999" s="238"/>
      <c r="H999" s="241">
        <v>48</v>
      </c>
      <c r="I999" s="242"/>
      <c r="J999" s="238"/>
      <c r="K999" s="238"/>
      <c r="L999" s="243"/>
      <c r="M999" s="244"/>
      <c r="N999" s="245"/>
      <c r="O999" s="245"/>
      <c r="P999" s="245"/>
      <c r="Q999" s="245"/>
      <c r="R999" s="245"/>
      <c r="S999" s="245"/>
      <c r="T999" s="246"/>
      <c r="U999" s="14"/>
      <c r="V999" s="14"/>
      <c r="W999" s="14"/>
      <c r="X999" s="14"/>
      <c r="Y999" s="14"/>
      <c r="Z999" s="14"/>
      <c r="AA999" s="14"/>
      <c r="AB999" s="14"/>
      <c r="AC999" s="14"/>
      <c r="AD999" s="14"/>
      <c r="AE999" s="14"/>
      <c r="AT999" s="247" t="s">
        <v>160</v>
      </c>
      <c r="AU999" s="247" t="s">
        <v>83</v>
      </c>
      <c r="AV999" s="14" t="s">
        <v>121</v>
      </c>
      <c r="AW999" s="14" t="s">
        <v>32</v>
      </c>
      <c r="AX999" s="14" t="s">
        <v>81</v>
      </c>
      <c r="AY999" s="247" t="s">
        <v>114</v>
      </c>
    </row>
    <row r="1000" s="2" customFormat="1" ht="16.5" customHeight="1">
      <c r="A1000" s="40"/>
      <c r="B1000" s="41"/>
      <c r="C1000" s="248" t="s">
        <v>1386</v>
      </c>
      <c r="D1000" s="248" t="s">
        <v>191</v>
      </c>
      <c r="E1000" s="249" t="s">
        <v>792</v>
      </c>
      <c r="F1000" s="250" t="s">
        <v>793</v>
      </c>
      <c r="G1000" s="251" t="s">
        <v>194</v>
      </c>
      <c r="H1000" s="252">
        <v>9.5999999999999996</v>
      </c>
      <c r="I1000" s="253"/>
      <c r="J1000" s="254">
        <f>ROUND(I1000*H1000,2)</f>
        <v>0</v>
      </c>
      <c r="K1000" s="250" t="s">
        <v>120</v>
      </c>
      <c r="L1000" s="255"/>
      <c r="M1000" s="256" t="s">
        <v>19</v>
      </c>
      <c r="N1000" s="257" t="s">
        <v>44</v>
      </c>
      <c r="O1000" s="86"/>
      <c r="P1000" s="215">
        <f>O1000*H1000</f>
        <v>0</v>
      </c>
      <c r="Q1000" s="215">
        <v>1</v>
      </c>
      <c r="R1000" s="215">
        <f>Q1000*H1000</f>
        <v>9.5999999999999996</v>
      </c>
      <c r="S1000" s="215">
        <v>0</v>
      </c>
      <c r="T1000" s="216">
        <f>S1000*H1000</f>
        <v>0</v>
      </c>
      <c r="U1000" s="40"/>
      <c r="V1000" s="40"/>
      <c r="W1000" s="40"/>
      <c r="X1000" s="40"/>
      <c r="Y1000" s="40"/>
      <c r="Z1000" s="40"/>
      <c r="AA1000" s="40"/>
      <c r="AB1000" s="40"/>
      <c r="AC1000" s="40"/>
      <c r="AD1000" s="40"/>
      <c r="AE1000" s="40"/>
      <c r="AR1000" s="217" t="s">
        <v>155</v>
      </c>
      <c r="AT1000" s="217" t="s">
        <v>191</v>
      </c>
      <c r="AU1000" s="217" t="s">
        <v>83</v>
      </c>
      <c r="AY1000" s="19" t="s">
        <v>114</v>
      </c>
      <c r="BE1000" s="218">
        <f>IF(N1000="základní",J1000,0)</f>
        <v>0</v>
      </c>
      <c r="BF1000" s="218">
        <f>IF(N1000="snížená",J1000,0)</f>
        <v>0</v>
      </c>
      <c r="BG1000" s="218">
        <f>IF(N1000="zákl. přenesená",J1000,0)</f>
        <v>0</v>
      </c>
      <c r="BH1000" s="218">
        <f>IF(N1000="sníž. přenesená",J1000,0)</f>
        <v>0</v>
      </c>
      <c r="BI1000" s="218">
        <f>IF(N1000="nulová",J1000,0)</f>
        <v>0</v>
      </c>
      <c r="BJ1000" s="19" t="s">
        <v>81</v>
      </c>
      <c r="BK1000" s="218">
        <f>ROUND(I1000*H1000,2)</f>
        <v>0</v>
      </c>
      <c r="BL1000" s="19" t="s">
        <v>121</v>
      </c>
      <c r="BM1000" s="217" t="s">
        <v>1387</v>
      </c>
    </row>
    <row r="1001" s="2" customFormat="1">
      <c r="A1001" s="40"/>
      <c r="B1001" s="41"/>
      <c r="C1001" s="42"/>
      <c r="D1001" s="219" t="s">
        <v>123</v>
      </c>
      <c r="E1001" s="42"/>
      <c r="F1001" s="220" t="s">
        <v>793</v>
      </c>
      <c r="G1001" s="42"/>
      <c r="H1001" s="42"/>
      <c r="I1001" s="221"/>
      <c r="J1001" s="42"/>
      <c r="K1001" s="42"/>
      <c r="L1001" s="46"/>
      <c r="M1001" s="222"/>
      <c r="N1001" s="223"/>
      <c r="O1001" s="86"/>
      <c r="P1001" s="86"/>
      <c r="Q1001" s="86"/>
      <c r="R1001" s="86"/>
      <c r="S1001" s="86"/>
      <c r="T1001" s="87"/>
      <c r="U1001" s="40"/>
      <c r="V1001" s="40"/>
      <c r="W1001" s="40"/>
      <c r="X1001" s="40"/>
      <c r="Y1001" s="40"/>
      <c r="Z1001" s="40"/>
      <c r="AA1001" s="40"/>
      <c r="AB1001" s="40"/>
      <c r="AC1001" s="40"/>
      <c r="AD1001" s="40"/>
      <c r="AE1001" s="40"/>
      <c r="AT1001" s="19" t="s">
        <v>123</v>
      </c>
      <c r="AU1001" s="19" t="s">
        <v>83</v>
      </c>
    </row>
    <row r="1002" s="13" customFormat="1">
      <c r="A1002" s="13"/>
      <c r="B1002" s="226"/>
      <c r="C1002" s="227"/>
      <c r="D1002" s="219" t="s">
        <v>160</v>
      </c>
      <c r="E1002" s="228" t="s">
        <v>19</v>
      </c>
      <c r="F1002" s="229" t="s">
        <v>1388</v>
      </c>
      <c r="G1002" s="227"/>
      <c r="H1002" s="230">
        <v>9.5999999999999996</v>
      </c>
      <c r="I1002" s="231"/>
      <c r="J1002" s="227"/>
      <c r="K1002" s="227"/>
      <c r="L1002" s="232"/>
      <c r="M1002" s="233"/>
      <c r="N1002" s="234"/>
      <c r="O1002" s="234"/>
      <c r="P1002" s="234"/>
      <c r="Q1002" s="234"/>
      <c r="R1002" s="234"/>
      <c r="S1002" s="234"/>
      <c r="T1002" s="235"/>
      <c r="U1002" s="13"/>
      <c r="V1002" s="13"/>
      <c r="W1002" s="13"/>
      <c r="X1002" s="13"/>
      <c r="Y1002" s="13"/>
      <c r="Z1002" s="13"/>
      <c r="AA1002" s="13"/>
      <c r="AB1002" s="13"/>
      <c r="AC1002" s="13"/>
      <c r="AD1002" s="13"/>
      <c r="AE1002" s="13"/>
      <c r="AT1002" s="236" t="s">
        <v>160</v>
      </c>
      <c r="AU1002" s="236" t="s">
        <v>83</v>
      </c>
      <c r="AV1002" s="13" t="s">
        <v>83</v>
      </c>
      <c r="AW1002" s="13" t="s">
        <v>32</v>
      </c>
      <c r="AX1002" s="13" t="s">
        <v>73</v>
      </c>
      <c r="AY1002" s="236" t="s">
        <v>114</v>
      </c>
    </row>
    <row r="1003" s="14" customFormat="1">
      <c r="A1003" s="14"/>
      <c r="B1003" s="237"/>
      <c r="C1003" s="238"/>
      <c r="D1003" s="219" t="s">
        <v>160</v>
      </c>
      <c r="E1003" s="239" t="s">
        <v>19</v>
      </c>
      <c r="F1003" s="240" t="s">
        <v>162</v>
      </c>
      <c r="G1003" s="238"/>
      <c r="H1003" s="241">
        <v>9.5999999999999996</v>
      </c>
      <c r="I1003" s="242"/>
      <c r="J1003" s="238"/>
      <c r="K1003" s="238"/>
      <c r="L1003" s="243"/>
      <c r="M1003" s="244"/>
      <c r="N1003" s="245"/>
      <c r="O1003" s="245"/>
      <c r="P1003" s="245"/>
      <c r="Q1003" s="245"/>
      <c r="R1003" s="245"/>
      <c r="S1003" s="245"/>
      <c r="T1003" s="246"/>
      <c r="U1003" s="14"/>
      <c r="V1003" s="14"/>
      <c r="W1003" s="14"/>
      <c r="X1003" s="14"/>
      <c r="Y1003" s="14"/>
      <c r="Z1003" s="14"/>
      <c r="AA1003" s="14"/>
      <c r="AB1003" s="14"/>
      <c r="AC1003" s="14"/>
      <c r="AD1003" s="14"/>
      <c r="AE1003" s="14"/>
      <c r="AT1003" s="247" t="s">
        <v>160</v>
      </c>
      <c r="AU1003" s="247" t="s">
        <v>83</v>
      </c>
      <c r="AV1003" s="14" t="s">
        <v>121</v>
      </c>
      <c r="AW1003" s="14" t="s">
        <v>32</v>
      </c>
      <c r="AX1003" s="14" t="s">
        <v>81</v>
      </c>
      <c r="AY1003" s="247" t="s">
        <v>114</v>
      </c>
    </row>
    <row r="1004" s="2" customFormat="1" ht="16.5" customHeight="1">
      <c r="A1004" s="40"/>
      <c r="B1004" s="41"/>
      <c r="C1004" s="248" t="s">
        <v>1389</v>
      </c>
      <c r="D1004" s="248" t="s">
        <v>191</v>
      </c>
      <c r="E1004" s="249" t="s">
        <v>1390</v>
      </c>
      <c r="F1004" s="250" t="s">
        <v>1391</v>
      </c>
      <c r="G1004" s="251" t="s">
        <v>133</v>
      </c>
      <c r="H1004" s="252">
        <v>22</v>
      </c>
      <c r="I1004" s="253"/>
      <c r="J1004" s="254">
        <f>ROUND(I1004*H1004,2)</f>
        <v>0</v>
      </c>
      <c r="K1004" s="250" t="s">
        <v>19</v>
      </c>
      <c r="L1004" s="255"/>
      <c r="M1004" s="256" t="s">
        <v>19</v>
      </c>
      <c r="N1004" s="257" t="s">
        <v>44</v>
      </c>
      <c r="O1004" s="86"/>
      <c r="P1004" s="215">
        <f>O1004*H1004</f>
        <v>0</v>
      </c>
      <c r="Q1004" s="215">
        <v>0.108</v>
      </c>
      <c r="R1004" s="215">
        <f>Q1004*H1004</f>
        <v>2.3759999999999999</v>
      </c>
      <c r="S1004" s="215">
        <v>0</v>
      </c>
      <c r="T1004" s="216">
        <f>S1004*H1004</f>
        <v>0</v>
      </c>
      <c r="U1004" s="40"/>
      <c r="V1004" s="40"/>
      <c r="W1004" s="40"/>
      <c r="X1004" s="40"/>
      <c r="Y1004" s="40"/>
      <c r="Z1004" s="40"/>
      <c r="AA1004" s="40"/>
      <c r="AB1004" s="40"/>
      <c r="AC1004" s="40"/>
      <c r="AD1004" s="40"/>
      <c r="AE1004" s="40"/>
      <c r="AR1004" s="217" t="s">
        <v>155</v>
      </c>
      <c r="AT1004" s="217" t="s">
        <v>191</v>
      </c>
      <c r="AU1004" s="217" t="s">
        <v>83</v>
      </c>
      <c r="AY1004" s="19" t="s">
        <v>114</v>
      </c>
      <c r="BE1004" s="218">
        <f>IF(N1004="základní",J1004,0)</f>
        <v>0</v>
      </c>
      <c r="BF1004" s="218">
        <f>IF(N1004="snížená",J1004,0)</f>
        <v>0</v>
      </c>
      <c r="BG1004" s="218">
        <f>IF(N1004="zákl. přenesená",J1004,0)</f>
        <v>0</v>
      </c>
      <c r="BH1004" s="218">
        <f>IF(N1004="sníž. přenesená",J1004,0)</f>
        <v>0</v>
      </c>
      <c r="BI1004" s="218">
        <f>IF(N1004="nulová",J1004,0)</f>
        <v>0</v>
      </c>
      <c r="BJ1004" s="19" t="s">
        <v>81</v>
      </c>
      <c r="BK1004" s="218">
        <f>ROUND(I1004*H1004,2)</f>
        <v>0</v>
      </c>
      <c r="BL1004" s="19" t="s">
        <v>121</v>
      </c>
      <c r="BM1004" s="217" t="s">
        <v>1392</v>
      </c>
    </row>
    <row r="1005" s="2" customFormat="1">
      <c r="A1005" s="40"/>
      <c r="B1005" s="41"/>
      <c r="C1005" s="42"/>
      <c r="D1005" s="219" t="s">
        <v>123</v>
      </c>
      <c r="E1005" s="42"/>
      <c r="F1005" s="220" t="s">
        <v>1391</v>
      </c>
      <c r="G1005" s="42"/>
      <c r="H1005" s="42"/>
      <c r="I1005" s="221"/>
      <c r="J1005" s="42"/>
      <c r="K1005" s="42"/>
      <c r="L1005" s="46"/>
      <c r="M1005" s="222"/>
      <c r="N1005" s="223"/>
      <c r="O1005" s="86"/>
      <c r="P1005" s="86"/>
      <c r="Q1005" s="86"/>
      <c r="R1005" s="86"/>
      <c r="S1005" s="86"/>
      <c r="T1005" s="87"/>
      <c r="U1005" s="40"/>
      <c r="V1005" s="40"/>
      <c r="W1005" s="40"/>
      <c r="X1005" s="40"/>
      <c r="Y1005" s="40"/>
      <c r="Z1005" s="40"/>
      <c r="AA1005" s="40"/>
      <c r="AB1005" s="40"/>
      <c r="AC1005" s="40"/>
      <c r="AD1005" s="40"/>
      <c r="AE1005" s="40"/>
      <c r="AT1005" s="19" t="s">
        <v>123</v>
      </c>
      <c r="AU1005" s="19" t="s">
        <v>83</v>
      </c>
    </row>
    <row r="1006" s="2" customFormat="1" ht="16.5" customHeight="1">
      <c r="A1006" s="40"/>
      <c r="B1006" s="41"/>
      <c r="C1006" s="248" t="s">
        <v>1393</v>
      </c>
      <c r="D1006" s="248" t="s">
        <v>191</v>
      </c>
      <c r="E1006" s="249" t="s">
        <v>1394</v>
      </c>
      <c r="F1006" s="250" t="s">
        <v>1395</v>
      </c>
      <c r="G1006" s="251" t="s">
        <v>133</v>
      </c>
      <c r="H1006" s="252">
        <v>4</v>
      </c>
      <c r="I1006" s="253"/>
      <c r="J1006" s="254">
        <f>ROUND(I1006*H1006,2)</f>
        <v>0</v>
      </c>
      <c r="K1006" s="250" t="s">
        <v>19</v>
      </c>
      <c r="L1006" s="255"/>
      <c r="M1006" s="256" t="s">
        <v>19</v>
      </c>
      <c r="N1006" s="257" t="s">
        <v>44</v>
      </c>
      <c r="O1006" s="86"/>
      <c r="P1006" s="215">
        <f>O1006*H1006</f>
        <v>0</v>
      </c>
      <c r="Q1006" s="215">
        <v>0.108</v>
      </c>
      <c r="R1006" s="215">
        <f>Q1006*H1006</f>
        <v>0.432</v>
      </c>
      <c r="S1006" s="215">
        <v>0</v>
      </c>
      <c r="T1006" s="216">
        <f>S1006*H1006</f>
        <v>0</v>
      </c>
      <c r="U1006" s="40"/>
      <c r="V1006" s="40"/>
      <c r="W1006" s="40"/>
      <c r="X1006" s="40"/>
      <c r="Y1006" s="40"/>
      <c r="Z1006" s="40"/>
      <c r="AA1006" s="40"/>
      <c r="AB1006" s="40"/>
      <c r="AC1006" s="40"/>
      <c r="AD1006" s="40"/>
      <c r="AE1006" s="40"/>
      <c r="AR1006" s="217" t="s">
        <v>155</v>
      </c>
      <c r="AT1006" s="217" t="s">
        <v>191</v>
      </c>
      <c r="AU1006" s="217" t="s">
        <v>83</v>
      </c>
      <c r="AY1006" s="19" t="s">
        <v>114</v>
      </c>
      <c r="BE1006" s="218">
        <f>IF(N1006="základní",J1006,0)</f>
        <v>0</v>
      </c>
      <c r="BF1006" s="218">
        <f>IF(N1006="snížená",J1006,0)</f>
        <v>0</v>
      </c>
      <c r="BG1006" s="218">
        <f>IF(N1006="zákl. přenesená",J1006,0)</f>
        <v>0</v>
      </c>
      <c r="BH1006" s="218">
        <f>IF(N1006="sníž. přenesená",J1006,0)</f>
        <v>0</v>
      </c>
      <c r="BI1006" s="218">
        <f>IF(N1006="nulová",J1006,0)</f>
        <v>0</v>
      </c>
      <c r="BJ1006" s="19" t="s">
        <v>81</v>
      </c>
      <c r="BK1006" s="218">
        <f>ROUND(I1006*H1006,2)</f>
        <v>0</v>
      </c>
      <c r="BL1006" s="19" t="s">
        <v>121</v>
      </c>
      <c r="BM1006" s="217" t="s">
        <v>1396</v>
      </c>
    </row>
    <row r="1007" s="2" customFormat="1">
      <c r="A1007" s="40"/>
      <c r="B1007" s="41"/>
      <c r="C1007" s="42"/>
      <c r="D1007" s="219" t="s">
        <v>123</v>
      </c>
      <c r="E1007" s="42"/>
      <c r="F1007" s="220" t="s">
        <v>1395</v>
      </c>
      <c r="G1007" s="42"/>
      <c r="H1007" s="42"/>
      <c r="I1007" s="221"/>
      <c r="J1007" s="42"/>
      <c r="K1007" s="42"/>
      <c r="L1007" s="46"/>
      <c r="M1007" s="222"/>
      <c r="N1007" s="223"/>
      <c r="O1007" s="86"/>
      <c r="P1007" s="86"/>
      <c r="Q1007" s="86"/>
      <c r="R1007" s="86"/>
      <c r="S1007" s="86"/>
      <c r="T1007" s="87"/>
      <c r="U1007" s="40"/>
      <c r="V1007" s="40"/>
      <c r="W1007" s="40"/>
      <c r="X1007" s="40"/>
      <c r="Y1007" s="40"/>
      <c r="Z1007" s="40"/>
      <c r="AA1007" s="40"/>
      <c r="AB1007" s="40"/>
      <c r="AC1007" s="40"/>
      <c r="AD1007" s="40"/>
      <c r="AE1007" s="40"/>
      <c r="AT1007" s="19" t="s">
        <v>123</v>
      </c>
      <c r="AU1007" s="19" t="s">
        <v>83</v>
      </c>
    </row>
    <row r="1008" s="2" customFormat="1" ht="24.15" customHeight="1">
      <c r="A1008" s="40"/>
      <c r="B1008" s="41"/>
      <c r="C1008" s="206" t="s">
        <v>1397</v>
      </c>
      <c r="D1008" s="206" t="s">
        <v>116</v>
      </c>
      <c r="E1008" s="207" t="s">
        <v>1398</v>
      </c>
      <c r="F1008" s="208" t="s">
        <v>1399</v>
      </c>
      <c r="G1008" s="209" t="s">
        <v>194</v>
      </c>
      <c r="H1008" s="210">
        <v>23.399999999999999</v>
      </c>
      <c r="I1008" s="211"/>
      <c r="J1008" s="212">
        <f>ROUND(I1008*H1008,2)</f>
        <v>0</v>
      </c>
      <c r="K1008" s="208" t="s">
        <v>19</v>
      </c>
      <c r="L1008" s="46"/>
      <c r="M1008" s="213" t="s">
        <v>19</v>
      </c>
      <c r="N1008" s="214" t="s">
        <v>44</v>
      </c>
      <c r="O1008" s="86"/>
      <c r="P1008" s="215">
        <f>O1008*H1008</f>
        <v>0</v>
      </c>
      <c r="Q1008" s="215">
        <v>0</v>
      </c>
      <c r="R1008" s="215">
        <f>Q1008*H1008</f>
        <v>0</v>
      </c>
      <c r="S1008" s="215">
        <v>0</v>
      </c>
      <c r="T1008" s="216">
        <f>S1008*H1008</f>
        <v>0</v>
      </c>
      <c r="U1008" s="40"/>
      <c r="V1008" s="40"/>
      <c r="W1008" s="40"/>
      <c r="X1008" s="40"/>
      <c r="Y1008" s="40"/>
      <c r="Z1008" s="40"/>
      <c r="AA1008" s="40"/>
      <c r="AB1008" s="40"/>
      <c r="AC1008" s="40"/>
      <c r="AD1008" s="40"/>
      <c r="AE1008" s="40"/>
      <c r="AR1008" s="217" t="s">
        <v>121</v>
      </c>
      <c r="AT1008" s="217" t="s">
        <v>116</v>
      </c>
      <c r="AU1008" s="217" t="s">
        <v>83</v>
      </c>
      <c r="AY1008" s="19" t="s">
        <v>114</v>
      </c>
      <c r="BE1008" s="218">
        <f>IF(N1008="základní",J1008,0)</f>
        <v>0</v>
      </c>
      <c r="BF1008" s="218">
        <f>IF(N1008="snížená",J1008,0)</f>
        <v>0</v>
      </c>
      <c r="BG1008" s="218">
        <f>IF(N1008="zákl. přenesená",J1008,0)</f>
        <v>0</v>
      </c>
      <c r="BH1008" s="218">
        <f>IF(N1008="sníž. přenesená",J1008,0)</f>
        <v>0</v>
      </c>
      <c r="BI1008" s="218">
        <f>IF(N1008="nulová",J1008,0)</f>
        <v>0</v>
      </c>
      <c r="BJ1008" s="19" t="s">
        <v>81</v>
      </c>
      <c r="BK1008" s="218">
        <f>ROUND(I1008*H1008,2)</f>
        <v>0</v>
      </c>
      <c r="BL1008" s="19" t="s">
        <v>121</v>
      </c>
      <c r="BM1008" s="217" t="s">
        <v>1400</v>
      </c>
    </row>
    <row r="1009" s="2" customFormat="1">
      <c r="A1009" s="40"/>
      <c r="B1009" s="41"/>
      <c r="C1009" s="42"/>
      <c r="D1009" s="219" t="s">
        <v>123</v>
      </c>
      <c r="E1009" s="42"/>
      <c r="F1009" s="220" t="s">
        <v>1399</v>
      </c>
      <c r="G1009" s="42"/>
      <c r="H1009" s="42"/>
      <c r="I1009" s="221"/>
      <c r="J1009" s="42"/>
      <c r="K1009" s="42"/>
      <c r="L1009" s="46"/>
      <c r="M1009" s="222"/>
      <c r="N1009" s="223"/>
      <c r="O1009" s="86"/>
      <c r="P1009" s="86"/>
      <c r="Q1009" s="86"/>
      <c r="R1009" s="86"/>
      <c r="S1009" s="86"/>
      <c r="T1009" s="87"/>
      <c r="U1009" s="40"/>
      <c r="V1009" s="40"/>
      <c r="W1009" s="40"/>
      <c r="X1009" s="40"/>
      <c r="Y1009" s="40"/>
      <c r="Z1009" s="40"/>
      <c r="AA1009" s="40"/>
      <c r="AB1009" s="40"/>
      <c r="AC1009" s="40"/>
      <c r="AD1009" s="40"/>
      <c r="AE1009" s="40"/>
      <c r="AT1009" s="19" t="s">
        <v>123</v>
      </c>
      <c r="AU1009" s="19" t="s">
        <v>83</v>
      </c>
    </row>
    <row r="1010" s="2" customFormat="1">
      <c r="A1010" s="40"/>
      <c r="B1010" s="41"/>
      <c r="C1010" s="42"/>
      <c r="D1010" s="219" t="s">
        <v>196</v>
      </c>
      <c r="E1010" s="42"/>
      <c r="F1010" s="258" t="s">
        <v>1401</v>
      </c>
      <c r="G1010" s="42"/>
      <c r="H1010" s="42"/>
      <c r="I1010" s="221"/>
      <c r="J1010" s="42"/>
      <c r="K1010" s="42"/>
      <c r="L1010" s="46"/>
      <c r="M1010" s="222"/>
      <c r="N1010" s="223"/>
      <c r="O1010" s="86"/>
      <c r="P1010" s="86"/>
      <c r="Q1010" s="86"/>
      <c r="R1010" s="86"/>
      <c r="S1010" s="86"/>
      <c r="T1010" s="87"/>
      <c r="U1010" s="40"/>
      <c r="V1010" s="40"/>
      <c r="W1010" s="40"/>
      <c r="X1010" s="40"/>
      <c r="Y1010" s="40"/>
      <c r="Z1010" s="40"/>
      <c r="AA1010" s="40"/>
      <c r="AB1010" s="40"/>
      <c r="AC1010" s="40"/>
      <c r="AD1010" s="40"/>
      <c r="AE1010" s="40"/>
      <c r="AT1010" s="19" t="s">
        <v>196</v>
      </c>
      <c r="AU1010" s="19" t="s">
        <v>83</v>
      </c>
    </row>
    <row r="1011" s="15" customFormat="1">
      <c r="A1011" s="15"/>
      <c r="B1011" s="259"/>
      <c r="C1011" s="260"/>
      <c r="D1011" s="219" t="s">
        <v>160</v>
      </c>
      <c r="E1011" s="261" t="s">
        <v>19</v>
      </c>
      <c r="F1011" s="262" t="s">
        <v>1402</v>
      </c>
      <c r="G1011" s="260"/>
      <c r="H1011" s="261" t="s">
        <v>19</v>
      </c>
      <c r="I1011" s="263"/>
      <c r="J1011" s="260"/>
      <c r="K1011" s="260"/>
      <c r="L1011" s="264"/>
      <c r="M1011" s="265"/>
      <c r="N1011" s="266"/>
      <c r="O1011" s="266"/>
      <c r="P1011" s="266"/>
      <c r="Q1011" s="266"/>
      <c r="R1011" s="266"/>
      <c r="S1011" s="266"/>
      <c r="T1011" s="267"/>
      <c r="U1011" s="15"/>
      <c r="V1011" s="15"/>
      <c r="W1011" s="15"/>
      <c r="X1011" s="15"/>
      <c r="Y1011" s="15"/>
      <c r="Z1011" s="15"/>
      <c r="AA1011" s="15"/>
      <c r="AB1011" s="15"/>
      <c r="AC1011" s="15"/>
      <c r="AD1011" s="15"/>
      <c r="AE1011" s="15"/>
      <c r="AT1011" s="268" t="s">
        <v>160</v>
      </c>
      <c r="AU1011" s="268" t="s">
        <v>83</v>
      </c>
      <c r="AV1011" s="15" t="s">
        <v>81</v>
      </c>
      <c r="AW1011" s="15" t="s">
        <v>32</v>
      </c>
      <c r="AX1011" s="15" t="s">
        <v>73</v>
      </c>
      <c r="AY1011" s="268" t="s">
        <v>114</v>
      </c>
    </row>
    <row r="1012" s="13" customFormat="1">
      <c r="A1012" s="13"/>
      <c r="B1012" s="226"/>
      <c r="C1012" s="227"/>
      <c r="D1012" s="219" t="s">
        <v>160</v>
      </c>
      <c r="E1012" s="228" t="s">
        <v>19</v>
      </c>
      <c r="F1012" s="229" t="s">
        <v>1403</v>
      </c>
      <c r="G1012" s="227"/>
      <c r="H1012" s="230">
        <v>11.699999999999999</v>
      </c>
      <c r="I1012" s="231"/>
      <c r="J1012" s="227"/>
      <c r="K1012" s="227"/>
      <c r="L1012" s="232"/>
      <c r="M1012" s="233"/>
      <c r="N1012" s="234"/>
      <c r="O1012" s="234"/>
      <c r="P1012" s="234"/>
      <c r="Q1012" s="234"/>
      <c r="R1012" s="234"/>
      <c r="S1012" s="234"/>
      <c r="T1012" s="235"/>
      <c r="U1012" s="13"/>
      <c r="V1012" s="13"/>
      <c r="W1012" s="13"/>
      <c r="X1012" s="13"/>
      <c r="Y1012" s="13"/>
      <c r="Z1012" s="13"/>
      <c r="AA1012" s="13"/>
      <c r="AB1012" s="13"/>
      <c r="AC1012" s="13"/>
      <c r="AD1012" s="13"/>
      <c r="AE1012" s="13"/>
      <c r="AT1012" s="236" t="s">
        <v>160</v>
      </c>
      <c r="AU1012" s="236" t="s">
        <v>83</v>
      </c>
      <c r="AV1012" s="13" t="s">
        <v>83</v>
      </c>
      <c r="AW1012" s="13" t="s">
        <v>32</v>
      </c>
      <c r="AX1012" s="13" t="s">
        <v>73</v>
      </c>
      <c r="AY1012" s="236" t="s">
        <v>114</v>
      </c>
    </row>
    <row r="1013" s="15" customFormat="1">
      <c r="A1013" s="15"/>
      <c r="B1013" s="259"/>
      <c r="C1013" s="260"/>
      <c r="D1013" s="219" t="s">
        <v>160</v>
      </c>
      <c r="E1013" s="261" t="s">
        <v>19</v>
      </c>
      <c r="F1013" s="262" t="s">
        <v>1404</v>
      </c>
      <c r="G1013" s="260"/>
      <c r="H1013" s="261" t="s">
        <v>19</v>
      </c>
      <c r="I1013" s="263"/>
      <c r="J1013" s="260"/>
      <c r="K1013" s="260"/>
      <c r="L1013" s="264"/>
      <c r="M1013" s="265"/>
      <c r="N1013" s="266"/>
      <c r="O1013" s="266"/>
      <c r="P1013" s="266"/>
      <c r="Q1013" s="266"/>
      <c r="R1013" s="266"/>
      <c r="S1013" s="266"/>
      <c r="T1013" s="267"/>
      <c r="U1013" s="15"/>
      <c r="V1013" s="15"/>
      <c r="W1013" s="15"/>
      <c r="X1013" s="15"/>
      <c r="Y1013" s="15"/>
      <c r="Z1013" s="15"/>
      <c r="AA1013" s="15"/>
      <c r="AB1013" s="15"/>
      <c r="AC1013" s="15"/>
      <c r="AD1013" s="15"/>
      <c r="AE1013" s="15"/>
      <c r="AT1013" s="268" t="s">
        <v>160</v>
      </c>
      <c r="AU1013" s="268" t="s">
        <v>83</v>
      </c>
      <c r="AV1013" s="15" t="s">
        <v>81</v>
      </c>
      <c r="AW1013" s="15" t="s">
        <v>32</v>
      </c>
      <c r="AX1013" s="15" t="s">
        <v>73</v>
      </c>
      <c r="AY1013" s="268" t="s">
        <v>114</v>
      </c>
    </row>
    <row r="1014" s="13" customFormat="1">
      <c r="A1014" s="13"/>
      <c r="B1014" s="226"/>
      <c r="C1014" s="227"/>
      <c r="D1014" s="219" t="s">
        <v>160</v>
      </c>
      <c r="E1014" s="228" t="s">
        <v>19</v>
      </c>
      <c r="F1014" s="229" t="s">
        <v>1403</v>
      </c>
      <c r="G1014" s="227"/>
      <c r="H1014" s="230">
        <v>11.699999999999999</v>
      </c>
      <c r="I1014" s="231"/>
      <c r="J1014" s="227"/>
      <c r="K1014" s="227"/>
      <c r="L1014" s="232"/>
      <c r="M1014" s="233"/>
      <c r="N1014" s="234"/>
      <c r="O1014" s="234"/>
      <c r="P1014" s="234"/>
      <c r="Q1014" s="234"/>
      <c r="R1014" s="234"/>
      <c r="S1014" s="234"/>
      <c r="T1014" s="235"/>
      <c r="U1014" s="13"/>
      <c r="V1014" s="13"/>
      <c r="W1014" s="13"/>
      <c r="X1014" s="13"/>
      <c r="Y1014" s="13"/>
      <c r="Z1014" s="13"/>
      <c r="AA1014" s="13"/>
      <c r="AB1014" s="13"/>
      <c r="AC1014" s="13"/>
      <c r="AD1014" s="13"/>
      <c r="AE1014" s="13"/>
      <c r="AT1014" s="236" t="s">
        <v>160</v>
      </c>
      <c r="AU1014" s="236" t="s">
        <v>83</v>
      </c>
      <c r="AV1014" s="13" t="s">
        <v>83</v>
      </c>
      <c r="AW1014" s="13" t="s">
        <v>32</v>
      </c>
      <c r="AX1014" s="13" t="s">
        <v>73</v>
      </c>
      <c r="AY1014" s="236" t="s">
        <v>114</v>
      </c>
    </row>
    <row r="1015" s="14" customFormat="1">
      <c r="A1015" s="14"/>
      <c r="B1015" s="237"/>
      <c r="C1015" s="238"/>
      <c r="D1015" s="219" t="s">
        <v>160</v>
      </c>
      <c r="E1015" s="239" t="s">
        <v>19</v>
      </c>
      <c r="F1015" s="240" t="s">
        <v>162</v>
      </c>
      <c r="G1015" s="238"/>
      <c r="H1015" s="241">
        <v>23.399999999999999</v>
      </c>
      <c r="I1015" s="242"/>
      <c r="J1015" s="238"/>
      <c r="K1015" s="238"/>
      <c r="L1015" s="243"/>
      <c r="M1015" s="244"/>
      <c r="N1015" s="245"/>
      <c r="O1015" s="245"/>
      <c r="P1015" s="245"/>
      <c r="Q1015" s="245"/>
      <c r="R1015" s="245"/>
      <c r="S1015" s="245"/>
      <c r="T1015" s="246"/>
      <c r="U1015" s="14"/>
      <c r="V1015" s="14"/>
      <c r="W1015" s="14"/>
      <c r="X1015" s="14"/>
      <c r="Y1015" s="14"/>
      <c r="Z1015" s="14"/>
      <c r="AA1015" s="14"/>
      <c r="AB1015" s="14"/>
      <c r="AC1015" s="14"/>
      <c r="AD1015" s="14"/>
      <c r="AE1015" s="14"/>
      <c r="AT1015" s="247" t="s">
        <v>160</v>
      </c>
      <c r="AU1015" s="247" t="s">
        <v>83</v>
      </c>
      <c r="AV1015" s="14" t="s">
        <v>121</v>
      </c>
      <c r="AW1015" s="14" t="s">
        <v>32</v>
      </c>
      <c r="AX1015" s="14" t="s">
        <v>81</v>
      </c>
      <c r="AY1015" s="247" t="s">
        <v>114</v>
      </c>
    </row>
    <row r="1016" s="2" customFormat="1" ht="62.7" customHeight="1">
      <c r="A1016" s="40"/>
      <c r="B1016" s="41"/>
      <c r="C1016" s="206" t="s">
        <v>1405</v>
      </c>
      <c r="D1016" s="206" t="s">
        <v>116</v>
      </c>
      <c r="E1016" s="207" t="s">
        <v>681</v>
      </c>
      <c r="F1016" s="208" t="s">
        <v>682</v>
      </c>
      <c r="G1016" s="209" t="s">
        <v>237</v>
      </c>
      <c r="H1016" s="210">
        <v>14.4</v>
      </c>
      <c r="I1016" s="211"/>
      <c r="J1016" s="212">
        <f>ROUND(I1016*H1016,2)</f>
        <v>0</v>
      </c>
      <c r="K1016" s="208" t="s">
        <v>120</v>
      </c>
      <c r="L1016" s="46"/>
      <c r="M1016" s="213" t="s">
        <v>19</v>
      </c>
      <c r="N1016" s="214" t="s">
        <v>44</v>
      </c>
      <c r="O1016" s="86"/>
      <c r="P1016" s="215">
        <f>O1016*H1016</f>
        <v>0</v>
      </c>
      <c r="Q1016" s="215">
        <v>0</v>
      </c>
      <c r="R1016" s="215">
        <f>Q1016*H1016</f>
        <v>0</v>
      </c>
      <c r="S1016" s="215">
        <v>0</v>
      </c>
      <c r="T1016" s="216">
        <f>S1016*H1016</f>
        <v>0</v>
      </c>
      <c r="U1016" s="40"/>
      <c r="V1016" s="40"/>
      <c r="W1016" s="40"/>
      <c r="X1016" s="40"/>
      <c r="Y1016" s="40"/>
      <c r="Z1016" s="40"/>
      <c r="AA1016" s="40"/>
      <c r="AB1016" s="40"/>
      <c r="AC1016" s="40"/>
      <c r="AD1016" s="40"/>
      <c r="AE1016" s="40"/>
      <c r="AR1016" s="217" t="s">
        <v>121</v>
      </c>
      <c r="AT1016" s="217" t="s">
        <v>116</v>
      </c>
      <c r="AU1016" s="217" t="s">
        <v>83</v>
      </c>
      <c r="AY1016" s="19" t="s">
        <v>114</v>
      </c>
      <c r="BE1016" s="218">
        <f>IF(N1016="základní",J1016,0)</f>
        <v>0</v>
      </c>
      <c r="BF1016" s="218">
        <f>IF(N1016="snížená",J1016,0)</f>
        <v>0</v>
      </c>
      <c r="BG1016" s="218">
        <f>IF(N1016="zákl. přenesená",J1016,0)</f>
        <v>0</v>
      </c>
      <c r="BH1016" s="218">
        <f>IF(N1016="sníž. přenesená",J1016,0)</f>
        <v>0</v>
      </c>
      <c r="BI1016" s="218">
        <f>IF(N1016="nulová",J1016,0)</f>
        <v>0</v>
      </c>
      <c r="BJ1016" s="19" t="s">
        <v>81</v>
      </c>
      <c r="BK1016" s="218">
        <f>ROUND(I1016*H1016,2)</f>
        <v>0</v>
      </c>
      <c r="BL1016" s="19" t="s">
        <v>121</v>
      </c>
      <c r="BM1016" s="217" t="s">
        <v>1406</v>
      </c>
    </row>
    <row r="1017" s="2" customFormat="1">
      <c r="A1017" s="40"/>
      <c r="B1017" s="41"/>
      <c r="C1017" s="42"/>
      <c r="D1017" s="219" t="s">
        <v>123</v>
      </c>
      <c r="E1017" s="42"/>
      <c r="F1017" s="220" t="s">
        <v>682</v>
      </c>
      <c r="G1017" s="42"/>
      <c r="H1017" s="42"/>
      <c r="I1017" s="221"/>
      <c r="J1017" s="42"/>
      <c r="K1017" s="42"/>
      <c r="L1017" s="46"/>
      <c r="M1017" s="222"/>
      <c r="N1017" s="223"/>
      <c r="O1017" s="86"/>
      <c r="P1017" s="86"/>
      <c r="Q1017" s="86"/>
      <c r="R1017" s="86"/>
      <c r="S1017" s="86"/>
      <c r="T1017" s="87"/>
      <c r="U1017" s="40"/>
      <c r="V1017" s="40"/>
      <c r="W1017" s="40"/>
      <c r="X1017" s="40"/>
      <c r="Y1017" s="40"/>
      <c r="Z1017" s="40"/>
      <c r="AA1017" s="40"/>
      <c r="AB1017" s="40"/>
      <c r="AC1017" s="40"/>
      <c r="AD1017" s="40"/>
      <c r="AE1017" s="40"/>
      <c r="AT1017" s="19" t="s">
        <v>123</v>
      </c>
      <c r="AU1017" s="19" t="s">
        <v>83</v>
      </c>
    </row>
    <row r="1018" s="2" customFormat="1">
      <c r="A1018" s="40"/>
      <c r="B1018" s="41"/>
      <c r="C1018" s="42"/>
      <c r="D1018" s="224" t="s">
        <v>124</v>
      </c>
      <c r="E1018" s="42"/>
      <c r="F1018" s="225" t="s">
        <v>684</v>
      </c>
      <c r="G1018" s="42"/>
      <c r="H1018" s="42"/>
      <c r="I1018" s="221"/>
      <c r="J1018" s="42"/>
      <c r="K1018" s="42"/>
      <c r="L1018" s="46"/>
      <c r="M1018" s="222"/>
      <c r="N1018" s="223"/>
      <c r="O1018" s="86"/>
      <c r="P1018" s="86"/>
      <c r="Q1018" s="86"/>
      <c r="R1018" s="86"/>
      <c r="S1018" s="86"/>
      <c r="T1018" s="87"/>
      <c r="U1018" s="40"/>
      <c r="V1018" s="40"/>
      <c r="W1018" s="40"/>
      <c r="X1018" s="40"/>
      <c r="Y1018" s="40"/>
      <c r="Z1018" s="40"/>
      <c r="AA1018" s="40"/>
      <c r="AB1018" s="40"/>
      <c r="AC1018" s="40"/>
      <c r="AD1018" s="40"/>
      <c r="AE1018" s="40"/>
      <c r="AT1018" s="19" t="s">
        <v>124</v>
      </c>
      <c r="AU1018" s="19" t="s">
        <v>83</v>
      </c>
    </row>
    <row r="1019" s="15" customFormat="1">
      <c r="A1019" s="15"/>
      <c r="B1019" s="259"/>
      <c r="C1019" s="260"/>
      <c r="D1019" s="219" t="s">
        <v>160</v>
      </c>
      <c r="E1019" s="261" t="s">
        <v>19</v>
      </c>
      <c r="F1019" s="262" t="s">
        <v>736</v>
      </c>
      <c r="G1019" s="260"/>
      <c r="H1019" s="261" t="s">
        <v>19</v>
      </c>
      <c r="I1019" s="263"/>
      <c r="J1019" s="260"/>
      <c r="K1019" s="260"/>
      <c r="L1019" s="264"/>
      <c r="M1019" s="265"/>
      <c r="N1019" s="266"/>
      <c r="O1019" s="266"/>
      <c r="P1019" s="266"/>
      <c r="Q1019" s="266"/>
      <c r="R1019" s="266"/>
      <c r="S1019" s="266"/>
      <c r="T1019" s="267"/>
      <c r="U1019" s="15"/>
      <c r="V1019" s="15"/>
      <c r="W1019" s="15"/>
      <c r="X1019" s="15"/>
      <c r="Y1019" s="15"/>
      <c r="Z1019" s="15"/>
      <c r="AA1019" s="15"/>
      <c r="AB1019" s="15"/>
      <c r="AC1019" s="15"/>
      <c r="AD1019" s="15"/>
      <c r="AE1019" s="15"/>
      <c r="AT1019" s="268" t="s">
        <v>160</v>
      </c>
      <c r="AU1019" s="268" t="s">
        <v>83</v>
      </c>
      <c r="AV1019" s="15" t="s">
        <v>81</v>
      </c>
      <c r="AW1019" s="15" t="s">
        <v>32</v>
      </c>
      <c r="AX1019" s="15" t="s">
        <v>73</v>
      </c>
      <c r="AY1019" s="268" t="s">
        <v>114</v>
      </c>
    </row>
    <row r="1020" s="13" customFormat="1">
      <c r="A1020" s="13"/>
      <c r="B1020" s="226"/>
      <c r="C1020" s="227"/>
      <c r="D1020" s="219" t="s">
        <v>160</v>
      </c>
      <c r="E1020" s="228" t="s">
        <v>19</v>
      </c>
      <c r="F1020" s="229" t="s">
        <v>1407</v>
      </c>
      <c r="G1020" s="227"/>
      <c r="H1020" s="230">
        <v>9.5999999999999996</v>
      </c>
      <c r="I1020" s="231"/>
      <c r="J1020" s="227"/>
      <c r="K1020" s="227"/>
      <c r="L1020" s="232"/>
      <c r="M1020" s="233"/>
      <c r="N1020" s="234"/>
      <c r="O1020" s="234"/>
      <c r="P1020" s="234"/>
      <c r="Q1020" s="234"/>
      <c r="R1020" s="234"/>
      <c r="S1020" s="234"/>
      <c r="T1020" s="235"/>
      <c r="U1020" s="13"/>
      <c r="V1020" s="13"/>
      <c r="W1020" s="13"/>
      <c r="X1020" s="13"/>
      <c r="Y1020" s="13"/>
      <c r="Z1020" s="13"/>
      <c r="AA1020" s="13"/>
      <c r="AB1020" s="13"/>
      <c r="AC1020" s="13"/>
      <c r="AD1020" s="13"/>
      <c r="AE1020" s="13"/>
      <c r="AT1020" s="236" t="s">
        <v>160</v>
      </c>
      <c r="AU1020" s="236" t="s">
        <v>83</v>
      </c>
      <c r="AV1020" s="13" t="s">
        <v>83</v>
      </c>
      <c r="AW1020" s="13" t="s">
        <v>32</v>
      </c>
      <c r="AX1020" s="13" t="s">
        <v>73</v>
      </c>
      <c r="AY1020" s="236" t="s">
        <v>114</v>
      </c>
    </row>
    <row r="1021" s="15" customFormat="1">
      <c r="A1021" s="15"/>
      <c r="B1021" s="259"/>
      <c r="C1021" s="260"/>
      <c r="D1021" s="219" t="s">
        <v>160</v>
      </c>
      <c r="E1021" s="261" t="s">
        <v>19</v>
      </c>
      <c r="F1021" s="262" t="s">
        <v>1408</v>
      </c>
      <c r="G1021" s="260"/>
      <c r="H1021" s="261" t="s">
        <v>19</v>
      </c>
      <c r="I1021" s="263"/>
      <c r="J1021" s="260"/>
      <c r="K1021" s="260"/>
      <c r="L1021" s="264"/>
      <c r="M1021" s="265"/>
      <c r="N1021" s="266"/>
      <c r="O1021" s="266"/>
      <c r="P1021" s="266"/>
      <c r="Q1021" s="266"/>
      <c r="R1021" s="266"/>
      <c r="S1021" s="266"/>
      <c r="T1021" s="267"/>
      <c r="U1021" s="15"/>
      <c r="V1021" s="15"/>
      <c r="W1021" s="15"/>
      <c r="X1021" s="15"/>
      <c r="Y1021" s="15"/>
      <c r="Z1021" s="15"/>
      <c r="AA1021" s="15"/>
      <c r="AB1021" s="15"/>
      <c r="AC1021" s="15"/>
      <c r="AD1021" s="15"/>
      <c r="AE1021" s="15"/>
      <c r="AT1021" s="268" t="s">
        <v>160</v>
      </c>
      <c r="AU1021" s="268" t="s">
        <v>83</v>
      </c>
      <c r="AV1021" s="15" t="s">
        <v>81</v>
      </c>
      <c r="AW1021" s="15" t="s">
        <v>32</v>
      </c>
      <c r="AX1021" s="15" t="s">
        <v>73</v>
      </c>
      <c r="AY1021" s="268" t="s">
        <v>114</v>
      </c>
    </row>
    <row r="1022" s="13" customFormat="1">
      <c r="A1022" s="13"/>
      <c r="B1022" s="226"/>
      <c r="C1022" s="227"/>
      <c r="D1022" s="219" t="s">
        <v>160</v>
      </c>
      <c r="E1022" s="228" t="s">
        <v>19</v>
      </c>
      <c r="F1022" s="229" t="s">
        <v>1409</v>
      </c>
      <c r="G1022" s="227"/>
      <c r="H1022" s="230">
        <v>4.7999999999999998</v>
      </c>
      <c r="I1022" s="231"/>
      <c r="J1022" s="227"/>
      <c r="K1022" s="227"/>
      <c r="L1022" s="232"/>
      <c r="M1022" s="233"/>
      <c r="N1022" s="234"/>
      <c r="O1022" s="234"/>
      <c r="P1022" s="234"/>
      <c r="Q1022" s="234"/>
      <c r="R1022" s="234"/>
      <c r="S1022" s="234"/>
      <c r="T1022" s="235"/>
      <c r="U1022" s="13"/>
      <c r="V1022" s="13"/>
      <c r="W1022" s="13"/>
      <c r="X1022" s="13"/>
      <c r="Y1022" s="13"/>
      <c r="Z1022" s="13"/>
      <c r="AA1022" s="13"/>
      <c r="AB1022" s="13"/>
      <c r="AC1022" s="13"/>
      <c r="AD1022" s="13"/>
      <c r="AE1022" s="13"/>
      <c r="AT1022" s="236" t="s">
        <v>160</v>
      </c>
      <c r="AU1022" s="236" t="s">
        <v>83</v>
      </c>
      <c r="AV1022" s="13" t="s">
        <v>83</v>
      </c>
      <c r="AW1022" s="13" t="s">
        <v>32</v>
      </c>
      <c r="AX1022" s="13" t="s">
        <v>73</v>
      </c>
      <c r="AY1022" s="236" t="s">
        <v>114</v>
      </c>
    </row>
    <row r="1023" s="14" customFormat="1">
      <c r="A1023" s="14"/>
      <c r="B1023" s="237"/>
      <c r="C1023" s="238"/>
      <c r="D1023" s="219" t="s">
        <v>160</v>
      </c>
      <c r="E1023" s="239" t="s">
        <v>19</v>
      </c>
      <c r="F1023" s="240" t="s">
        <v>162</v>
      </c>
      <c r="G1023" s="238"/>
      <c r="H1023" s="241">
        <v>14.399999999999999</v>
      </c>
      <c r="I1023" s="242"/>
      <c r="J1023" s="238"/>
      <c r="K1023" s="238"/>
      <c r="L1023" s="243"/>
      <c r="M1023" s="244"/>
      <c r="N1023" s="245"/>
      <c r="O1023" s="245"/>
      <c r="P1023" s="245"/>
      <c r="Q1023" s="245"/>
      <c r="R1023" s="245"/>
      <c r="S1023" s="245"/>
      <c r="T1023" s="246"/>
      <c r="U1023" s="14"/>
      <c r="V1023" s="14"/>
      <c r="W1023" s="14"/>
      <c r="X1023" s="14"/>
      <c r="Y1023" s="14"/>
      <c r="Z1023" s="14"/>
      <c r="AA1023" s="14"/>
      <c r="AB1023" s="14"/>
      <c r="AC1023" s="14"/>
      <c r="AD1023" s="14"/>
      <c r="AE1023" s="14"/>
      <c r="AT1023" s="247" t="s">
        <v>160</v>
      </c>
      <c r="AU1023" s="247" t="s">
        <v>83</v>
      </c>
      <c r="AV1023" s="14" t="s">
        <v>121</v>
      </c>
      <c r="AW1023" s="14" t="s">
        <v>32</v>
      </c>
      <c r="AX1023" s="14" t="s">
        <v>81</v>
      </c>
      <c r="AY1023" s="247" t="s">
        <v>114</v>
      </c>
    </row>
    <row r="1024" s="2" customFormat="1" ht="66.75" customHeight="1">
      <c r="A1024" s="40"/>
      <c r="B1024" s="41"/>
      <c r="C1024" s="206" t="s">
        <v>1410</v>
      </c>
      <c r="D1024" s="206" t="s">
        <v>116</v>
      </c>
      <c r="E1024" s="207" t="s">
        <v>685</v>
      </c>
      <c r="F1024" s="208" t="s">
        <v>686</v>
      </c>
      <c r="G1024" s="209" t="s">
        <v>237</v>
      </c>
      <c r="H1024" s="210">
        <v>144</v>
      </c>
      <c r="I1024" s="211"/>
      <c r="J1024" s="212">
        <f>ROUND(I1024*H1024,2)</f>
        <v>0</v>
      </c>
      <c r="K1024" s="208" t="s">
        <v>120</v>
      </c>
      <c r="L1024" s="46"/>
      <c r="M1024" s="213" t="s">
        <v>19</v>
      </c>
      <c r="N1024" s="214" t="s">
        <v>44</v>
      </c>
      <c r="O1024" s="86"/>
      <c r="P1024" s="215">
        <f>O1024*H1024</f>
        <v>0</v>
      </c>
      <c r="Q1024" s="215">
        <v>0</v>
      </c>
      <c r="R1024" s="215">
        <f>Q1024*H1024</f>
        <v>0</v>
      </c>
      <c r="S1024" s="215">
        <v>0</v>
      </c>
      <c r="T1024" s="216">
        <f>S1024*H1024</f>
        <v>0</v>
      </c>
      <c r="U1024" s="40"/>
      <c r="V1024" s="40"/>
      <c r="W1024" s="40"/>
      <c r="X1024" s="40"/>
      <c r="Y1024" s="40"/>
      <c r="Z1024" s="40"/>
      <c r="AA1024" s="40"/>
      <c r="AB1024" s="40"/>
      <c r="AC1024" s="40"/>
      <c r="AD1024" s="40"/>
      <c r="AE1024" s="40"/>
      <c r="AR1024" s="217" t="s">
        <v>121</v>
      </c>
      <c r="AT1024" s="217" t="s">
        <v>116</v>
      </c>
      <c r="AU1024" s="217" t="s">
        <v>83</v>
      </c>
      <c r="AY1024" s="19" t="s">
        <v>114</v>
      </c>
      <c r="BE1024" s="218">
        <f>IF(N1024="základní",J1024,0)</f>
        <v>0</v>
      </c>
      <c r="BF1024" s="218">
        <f>IF(N1024="snížená",J1024,0)</f>
        <v>0</v>
      </c>
      <c r="BG1024" s="218">
        <f>IF(N1024="zákl. přenesená",J1024,0)</f>
        <v>0</v>
      </c>
      <c r="BH1024" s="218">
        <f>IF(N1024="sníž. přenesená",J1024,0)</f>
        <v>0</v>
      </c>
      <c r="BI1024" s="218">
        <f>IF(N1024="nulová",J1024,0)</f>
        <v>0</v>
      </c>
      <c r="BJ1024" s="19" t="s">
        <v>81</v>
      </c>
      <c r="BK1024" s="218">
        <f>ROUND(I1024*H1024,2)</f>
        <v>0</v>
      </c>
      <c r="BL1024" s="19" t="s">
        <v>121</v>
      </c>
      <c r="BM1024" s="217" t="s">
        <v>1411</v>
      </c>
    </row>
    <row r="1025" s="2" customFormat="1">
      <c r="A1025" s="40"/>
      <c r="B1025" s="41"/>
      <c r="C1025" s="42"/>
      <c r="D1025" s="219" t="s">
        <v>123</v>
      </c>
      <c r="E1025" s="42"/>
      <c r="F1025" s="220" t="s">
        <v>688</v>
      </c>
      <c r="G1025" s="42"/>
      <c r="H1025" s="42"/>
      <c r="I1025" s="221"/>
      <c r="J1025" s="42"/>
      <c r="K1025" s="42"/>
      <c r="L1025" s="46"/>
      <c r="M1025" s="222"/>
      <c r="N1025" s="223"/>
      <c r="O1025" s="86"/>
      <c r="P1025" s="86"/>
      <c r="Q1025" s="86"/>
      <c r="R1025" s="86"/>
      <c r="S1025" s="86"/>
      <c r="T1025" s="87"/>
      <c r="U1025" s="40"/>
      <c r="V1025" s="40"/>
      <c r="W1025" s="40"/>
      <c r="X1025" s="40"/>
      <c r="Y1025" s="40"/>
      <c r="Z1025" s="40"/>
      <c r="AA1025" s="40"/>
      <c r="AB1025" s="40"/>
      <c r="AC1025" s="40"/>
      <c r="AD1025" s="40"/>
      <c r="AE1025" s="40"/>
      <c r="AT1025" s="19" t="s">
        <v>123</v>
      </c>
      <c r="AU1025" s="19" t="s">
        <v>83</v>
      </c>
    </row>
    <row r="1026" s="2" customFormat="1">
      <c r="A1026" s="40"/>
      <c r="B1026" s="41"/>
      <c r="C1026" s="42"/>
      <c r="D1026" s="224" t="s">
        <v>124</v>
      </c>
      <c r="E1026" s="42"/>
      <c r="F1026" s="225" t="s">
        <v>689</v>
      </c>
      <c r="G1026" s="42"/>
      <c r="H1026" s="42"/>
      <c r="I1026" s="221"/>
      <c r="J1026" s="42"/>
      <c r="K1026" s="42"/>
      <c r="L1026" s="46"/>
      <c r="M1026" s="222"/>
      <c r="N1026" s="223"/>
      <c r="O1026" s="86"/>
      <c r="P1026" s="86"/>
      <c r="Q1026" s="86"/>
      <c r="R1026" s="86"/>
      <c r="S1026" s="86"/>
      <c r="T1026" s="87"/>
      <c r="U1026" s="40"/>
      <c r="V1026" s="40"/>
      <c r="W1026" s="40"/>
      <c r="X1026" s="40"/>
      <c r="Y1026" s="40"/>
      <c r="Z1026" s="40"/>
      <c r="AA1026" s="40"/>
      <c r="AB1026" s="40"/>
      <c r="AC1026" s="40"/>
      <c r="AD1026" s="40"/>
      <c r="AE1026" s="40"/>
      <c r="AT1026" s="19" t="s">
        <v>124</v>
      </c>
      <c r="AU1026" s="19" t="s">
        <v>83</v>
      </c>
    </row>
    <row r="1027" s="2" customFormat="1" ht="44.25" customHeight="1">
      <c r="A1027" s="40"/>
      <c r="B1027" s="41"/>
      <c r="C1027" s="206" t="s">
        <v>1412</v>
      </c>
      <c r="D1027" s="206" t="s">
        <v>116</v>
      </c>
      <c r="E1027" s="207" t="s">
        <v>243</v>
      </c>
      <c r="F1027" s="208" t="s">
        <v>244</v>
      </c>
      <c r="G1027" s="209" t="s">
        <v>194</v>
      </c>
      <c r="H1027" s="210">
        <v>15.359999999999999</v>
      </c>
      <c r="I1027" s="211"/>
      <c r="J1027" s="212">
        <f>ROUND(I1027*H1027,2)</f>
        <v>0</v>
      </c>
      <c r="K1027" s="208" t="s">
        <v>120</v>
      </c>
      <c r="L1027" s="46"/>
      <c r="M1027" s="213" t="s">
        <v>19</v>
      </c>
      <c r="N1027" s="214" t="s">
        <v>44</v>
      </c>
      <c r="O1027" s="86"/>
      <c r="P1027" s="215">
        <f>O1027*H1027</f>
        <v>0</v>
      </c>
      <c r="Q1027" s="215">
        <v>0</v>
      </c>
      <c r="R1027" s="215">
        <f>Q1027*H1027</f>
        <v>0</v>
      </c>
      <c r="S1027" s="215">
        <v>0</v>
      </c>
      <c r="T1027" s="216">
        <f>S1027*H1027</f>
        <v>0</v>
      </c>
      <c r="U1027" s="40"/>
      <c r="V1027" s="40"/>
      <c r="W1027" s="40"/>
      <c r="X1027" s="40"/>
      <c r="Y1027" s="40"/>
      <c r="Z1027" s="40"/>
      <c r="AA1027" s="40"/>
      <c r="AB1027" s="40"/>
      <c r="AC1027" s="40"/>
      <c r="AD1027" s="40"/>
      <c r="AE1027" s="40"/>
      <c r="AR1027" s="217" t="s">
        <v>121</v>
      </c>
      <c r="AT1027" s="217" t="s">
        <v>116</v>
      </c>
      <c r="AU1027" s="217" t="s">
        <v>83</v>
      </c>
      <c r="AY1027" s="19" t="s">
        <v>114</v>
      </c>
      <c r="BE1027" s="218">
        <f>IF(N1027="základní",J1027,0)</f>
        <v>0</v>
      </c>
      <c r="BF1027" s="218">
        <f>IF(N1027="snížená",J1027,0)</f>
        <v>0</v>
      </c>
      <c r="BG1027" s="218">
        <f>IF(N1027="zákl. přenesená",J1027,0)</f>
        <v>0</v>
      </c>
      <c r="BH1027" s="218">
        <f>IF(N1027="sníž. přenesená",J1027,0)</f>
        <v>0</v>
      </c>
      <c r="BI1027" s="218">
        <f>IF(N1027="nulová",J1027,0)</f>
        <v>0</v>
      </c>
      <c r="BJ1027" s="19" t="s">
        <v>81</v>
      </c>
      <c r="BK1027" s="218">
        <f>ROUND(I1027*H1027,2)</f>
        <v>0</v>
      </c>
      <c r="BL1027" s="19" t="s">
        <v>121</v>
      </c>
      <c r="BM1027" s="217" t="s">
        <v>1413</v>
      </c>
    </row>
    <row r="1028" s="2" customFormat="1">
      <c r="A1028" s="40"/>
      <c r="B1028" s="41"/>
      <c r="C1028" s="42"/>
      <c r="D1028" s="219" t="s">
        <v>123</v>
      </c>
      <c r="E1028" s="42"/>
      <c r="F1028" s="220" t="s">
        <v>244</v>
      </c>
      <c r="G1028" s="42"/>
      <c r="H1028" s="42"/>
      <c r="I1028" s="221"/>
      <c r="J1028" s="42"/>
      <c r="K1028" s="42"/>
      <c r="L1028" s="46"/>
      <c r="M1028" s="222"/>
      <c r="N1028" s="223"/>
      <c r="O1028" s="86"/>
      <c r="P1028" s="86"/>
      <c r="Q1028" s="86"/>
      <c r="R1028" s="86"/>
      <c r="S1028" s="86"/>
      <c r="T1028" s="87"/>
      <c r="U1028" s="40"/>
      <c r="V1028" s="40"/>
      <c r="W1028" s="40"/>
      <c r="X1028" s="40"/>
      <c r="Y1028" s="40"/>
      <c r="Z1028" s="40"/>
      <c r="AA1028" s="40"/>
      <c r="AB1028" s="40"/>
      <c r="AC1028" s="40"/>
      <c r="AD1028" s="40"/>
      <c r="AE1028" s="40"/>
      <c r="AT1028" s="19" t="s">
        <v>123</v>
      </c>
      <c r="AU1028" s="19" t="s">
        <v>83</v>
      </c>
    </row>
    <row r="1029" s="2" customFormat="1">
      <c r="A1029" s="40"/>
      <c r="B1029" s="41"/>
      <c r="C1029" s="42"/>
      <c r="D1029" s="224" t="s">
        <v>124</v>
      </c>
      <c r="E1029" s="42"/>
      <c r="F1029" s="225" t="s">
        <v>246</v>
      </c>
      <c r="G1029" s="42"/>
      <c r="H1029" s="42"/>
      <c r="I1029" s="221"/>
      <c r="J1029" s="42"/>
      <c r="K1029" s="42"/>
      <c r="L1029" s="46"/>
      <c r="M1029" s="222"/>
      <c r="N1029" s="223"/>
      <c r="O1029" s="86"/>
      <c r="P1029" s="86"/>
      <c r="Q1029" s="86"/>
      <c r="R1029" s="86"/>
      <c r="S1029" s="86"/>
      <c r="T1029" s="87"/>
      <c r="U1029" s="40"/>
      <c r="V1029" s="40"/>
      <c r="W1029" s="40"/>
      <c r="X1029" s="40"/>
      <c r="Y1029" s="40"/>
      <c r="Z1029" s="40"/>
      <c r="AA1029" s="40"/>
      <c r="AB1029" s="40"/>
      <c r="AC1029" s="40"/>
      <c r="AD1029" s="40"/>
      <c r="AE1029" s="40"/>
      <c r="AT1029" s="19" t="s">
        <v>124</v>
      </c>
      <c r="AU1029" s="19" t="s">
        <v>83</v>
      </c>
    </row>
    <row r="1030" s="15" customFormat="1">
      <c r="A1030" s="15"/>
      <c r="B1030" s="259"/>
      <c r="C1030" s="260"/>
      <c r="D1030" s="219" t="s">
        <v>160</v>
      </c>
      <c r="E1030" s="261" t="s">
        <v>19</v>
      </c>
      <c r="F1030" s="262" t="s">
        <v>1414</v>
      </c>
      <c r="G1030" s="260"/>
      <c r="H1030" s="261" t="s">
        <v>19</v>
      </c>
      <c r="I1030" s="263"/>
      <c r="J1030" s="260"/>
      <c r="K1030" s="260"/>
      <c r="L1030" s="264"/>
      <c r="M1030" s="265"/>
      <c r="N1030" s="266"/>
      <c r="O1030" s="266"/>
      <c r="P1030" s="266"/>
      <c r="Q1030" s="266"/>
      <c r="R1030" s="266"/>
      <c r="S1030" s="266"/>
      <c r="T1030" s="267"/>
      <c r="U1030" s="15"/>
      <c r="V1030" s="15"/>
      <c r="W1030" s="15"/>
      <c r="X1030" s="15"/>
      <c r="Y1030" s="15"/>
      <c r="Z1030" s="15"/>
      <c r="AA1030" s="15"/>
      <c r="AB1030" s="15"/>
      <c r="AC1030" s="15"/>
      <c r="AD1030" s="15"/>
      <c r="AE1030" s="15"/>
      <c r="AT1030" s="268" t="s">
        <v>160</v>
      </c>
      <c r="AU1030" s="268" t="s">
        <v>83</v>
      </c>
      <c r="AV1030" s="15" t="s">
        <v>81</v>
      </c>
      <c r="AW1030" s="15" t="s">
        <v>32</v>
      </c>
      <c r="AX1030" s="15" t="s">
        <v>73</v>
      </c>
      <c r="AY1030" s="268" t="s">
        <v>114</v>
      </c>
    </row>
    <row r="1031" s="13" customFormat="1">
      <c r="A1031" s="13"/>
      <c r="B1031" s="226"/>
      <c r="C1031" s="227"/>
      <c r="D1031" s="219" t="s">
        <v>160</v>
      </c>
      <c r="E1031" s="228" t="s">
        <v>19</v>
      </c>
      <c r="F1031" s="229" t="s">
        <v>1415</v>
      </c>
      <c r="G1031" s="227"/>
      <c r="H1031" s="230">
        <v>15.359999999999999</v>
      </c>
      <c r="I1031" s="231"/>
      <c r="J1031" s="227"/>
      <c r="K1031" s="227"/>
      <c r="L1031" s="232"/>
      <c r="M1031" s="233"/>
      <c r="N1031" s="234"/>
      <c r="O1031" s="234"/>
      <c r="P1031" s="234"/>
      <c r="Q1031" s="234"/>
      <c r="R1031" s="234"/>
      <c r="S1031" s="234"/>
      <c r="T1031" s="235"/>
      <c r="U1031" s="13"/>
      <c r="V1031" s="13"/>
      <c r="W1031" s="13"/>
      <c r="X1031" s="13"/>
      <c r="Y1031" s="13"/>
      <c r="Z1031" s="13"/>
      <c r="AA1031" s="13"/>
      <c r="AB1031" s="13"/>
      <c r="AC1031" s="13"/>
      <c r="AD1031" s="13"/>
      <c r="AE1031" s="13"/>
      <c r="AT1031" s="236" t="s">
        <v>160</v>
      </c>
      <c r="AU1031" s="236" t="s">
        <v>83</v>
      </c>
      <c r="AV1031" s="13" t="s">
        <v>83</v>
      </c>
      <c r="AW1031" s="13" t="s">
        <v>32</v>
      </c>
      <c r="AX1031" s="13" t="s">
        <v>73</v>
      </c>
      <c r="AY1031" s="236" t="s">
        <v>114</v>
      </c>
    </row>
    <row r="1032" s="14" customFormat="1">
      <c r="A1032" s="14"/>
      <c r="B1032" s="237"/>
      <c r="C1032" s="238"/>
      <c r="D1032" s="219" t="s">
        <v>160</v>
      </c>
      <c r="E1032" s="239" t="s">
        <v>19</v>
      </c>
      <c r="F1032" s="240" t="s">
        <v>162</v>
      </c>
      <c r="G1032" s="238"/>
      <c r="H1032" s="241">
        <v>15.359999999999999</v>
      </c>
      <c r="I1032" s="242"/>
      <c r="J1032" s="238"/>
      <c r="K1032" s="238"/>
      <c r="L1032" s="243"/>
      <c r="M1032" s="244"/>
      <c r="N1032" s="245"/>
      <c r="O1032" s="245"/>
      <c r="P1032" s="245"/>
      <c r="Q1032" s="245"/>
      <c r="R1032" s="245"/>
      <c r="S1032" s="245"/>
      <c r="T1032" s="246"/>
      <c r="U1032" s="14"/>
      <c r="V1032" s="14"/>
      <c r="W1032" s="14"/>
      <c r="X1032" s="14"/>
      <c r="Y1032" s="14"/>
      <c r="Z1032" s="14"/>
      <c r="AA1032" s="14"/>
      <c r="AB1032" s="14"/>
      <c r="AC1032" s="14"/>
      <c r="AD1032" s="14"/>
      <c r="AE1032" s="14"/>
      <c r="AT1032" s="247" t="s">
        <v>160</v>
      </c>
      <c r="AU1032" s="247" t="s">
        <v>83</v>
      </c>
      <c r="AV1032" s="14" t="s">
        <v>121</v>
      </c>
      <c r="AW1032" s="14" t="s">
        <v>32</v>
      </c>
      <c r="AX1032" s="14" t="s">
        <v>81</v>
      </c>
      <c r="AY1032" s="247" t="s">
        <v>114</v>
      </c>
    </row>
    <row r="1033" s="12" customFormat="1" ht="22.8" customHeight="1">
      <c r="A1033" s="12"/>
      <c r="B1033" s="190"/>
      <c r="C1033" s="191"/>
      <c r="D1033" s="192" t="s">
        <v>72</v>
      </c>
      <c r="E1033" s="204" t="s">
        <v>174</v>
      </c>
      <c r="F1033" s="204" t="s">
        <v>1416</v>
      </c>
      <c r="G1033" s="191"/>
      <c r="H1033" s="191"/>
      <c r="I1033" s="194"/>
      <c r="J1033" s="205">
        <f>BK1033</f>
        <v>0</v>
      </c>
      <c r="K1033" s="191"/>
      <c r="L1033" s="196"/>
      <c r="M1033" s="197"/>
      <c r="N1033" s="198"/>
      <c r="O1033" s="198"/>
      <c r="P1033" s="199">
        <f>SUM(P1034:P1082)</f>
        <v>0</v>
      </c>
      <c r="Q1033" s="198"/>
      <c r="R1033" s="199">
        <f>SUM(R1034:R1082)</f>
        <v>163.95853999999997</v>
      </c>
      <c r="S1033" s="198"/>
      <c r="T1033" s="200">
        <f>SUM(T1034:T1082)</f>
        <v>0</v>
      </c>
      <c r="U1033" s="12"/>
      <c r="V1033" s="12"/>
      <c r="W1033" s="12"/>
      <c r="X1033" s="12"/>
      <c r="Y1033" s="12"/>
      <c r="Z1033" s="12"/>
      <c r="AA1033" s="12"/>
      <c r="AB1033" s="12"/>
      <c r="AC1033" s="12"/>
      <c r="AD1033" s="12"/>
      <c r="AE1033" s="12"/>
      <c r="AR1033" s="201" t="s">
        <v>81</v>
      </c>
      <c r="AT1033" s="202" t="s">
        <v>72</v>
      </c>
      <c r="AU1033" s="202" t="s">
        <v>81</v>
      </c>
      <c r="AY1033" s="201" t="s">
        <v>114</v>
      </c>
      <c r="BK1033" s="203">
        <f>SUM(BK1034:BK1082)</f>
        <v>0</v>
      </c>
    </row>
    <row r="1034" s="2" customFormat="1" ht="44.25" customHeight="1">
      <c r="A1034" s="40"/>
      <c r="B1034" s="41"/>
      <c r="C1034" s="206" t="s">
        <v>1417</v>
      </c>
      <c r="D1034" s="206" t="s">
        <v>116</v>
      </c>
      <c r="E1034" s="207" t="s">
        <v>1418</v>
      </c>
      <c r="F1034" s="208" t="s">
        <v>1419</v>
      </c>
      <c r="G1034" s="209" t="s">
        <v>237</v>
      </c>
      <c r="H1034" s="210">
        <v>132.30000000000001</v>
      </c>
      <c r="I1034" s="211"/>
      <c r="J1034" s="212">
        <f>ROUND(I1034*H1034,2)</f>
        <v>0</v>
      </c>
      <c r="K1034" s="208" t="s">
        <v>120</v>
      </c>
      <c r="L1034" s="46"/>
      <c r="M1034" s="213" t="s">
        <v>19</v>
      </c>
      <c r="N1034" s="214" t="s">
        <v>44</v>
      </c>
      <c r="O1034" s="86"/>
      <c r="P1034" s="215">
        <f>O1034*H1034</f>
        <v>0</v>
      </c>
      <c r="Q1034" s="215">
        <v>0</v>
      </c>
      <c r="R1034" s="215">
        <f>Q1034*H1034</f>
        <v>0</v>
      </c>
      <c r="S1034" s="215">
        <v>0</v>
      </c>
      <c r="T1034" s="216">
        <f>S1034*H1034</f>
        <v>0</v>
      </c>
      <c r="U1034" s="40"/>
      <c r="V1034" s="40"/>
      <c r="W1034" s="40"/>
      <c r="X1034" s="40"/>
      <c r="Y1034" s="40"/>
      <c r="Z1034" s="40"/>
      <c r="AA1034" s="40"/>
      <c r="AB1034" s="40"/>
      <c r="AC1034" s="40"/>
      <c r="AD1034" s="40"/>
      <c r="AE1034" s="40"/>
      <c r="AR1034" s="217" t="s">
        <v>121</v>
      </c>
      <c r="AT1034" s="217" t="s">
        <v>116</v>
      </c>
      <c r="AU1034" s="217" t="s">
        <v>83</v>
      </c>
      <c r="AY1034" s="19" t="s">
        <v>114</v>
      </c>
      <c r="BE1034" s="218">
        <f>IF(N1034="základní",J1034,0)</f>
        <v>0</v>
      </c>
      <c r="BF1034" s="218">
        <f>IF(N1034="snížená",J1034,0)</f>
        <v>0</v>
      </c>
      <c r="BG1034" s="218">
        <f>IF(N1034="zákl. přenesená",J1034,0)</f>
        <v>0</v>
      </c>
      <c r="BH1034" s="218">
        <f>IF(N1034="sníž. přenesená",J1034,0)</f>
        <v>0</v>
      </c>
      <c r="BI1034" s="218">
        <f>IF(N1034="nulová",J1034,0)</f>
        <v>0</v>
      </c>
      <c r="BJ1034" s="19" t="s">
        <v>81</v>
      </c>
      <c r="BK1034" s="218">
        <f>ROUND(I1034*H1034,2)</f>
        <v>0</v>
      </c>
      <c r="BL1034" s="19" t="s">
        <v>121</v>
      </c>
      <c r="BM1034" s="217" t="s">
        <v>1420</v>
      </c>
    </row>
    <row r="1035" s="2" customFormat="1">
      <c r="A1035" s="40"/>
      <c r="B1035" s="41"/>
      <c r="C1035" s="42"/>
      <c r="D1035" s="219" t="s">
        <v>123</v>
      </c>
      <c r="E1035" s="42"/>
      <c r="F1035" s="220" t="s">
        <v>1419</v>
      </c>
      <c r="G1035" s="42"/>
      <c r="H1035" s="42"/>
      <c r="I1035" s="221"/>
      <c r="J1035" s="42"/>
      <c r="K1035" s="42"/>
      <c r="L1035" s="46"/>
      <c r="M1035" s="222"/>
      <c r="N1035" s="223"/>
      <c r="O1035" s="86"/>
      <c r="P1035" s="86"/>
      <c r="Q1035" s="86"/>
      <c r="R1035" s="86"/>
      <c r="S1035" s="86"/>
      <c r="T1035" s="87"/>
      <c r="U1035" s="40"/>
      <c r="V1035" s="40"/>
      <c r="W1035" s="40"/>
      <c r="X1035" s="40"/>
      <c r="Y1035" s="40"/>
      <c r="Z1035" s="40"/>
      <c r="AA1035" s="40"/>
      <c r="AB1035" s="40"/>
      <c r="AC1035" s="40"/>
      <c r="AD1035" s="40"/>
      <c r="AE1035" s="40"/>
      <c r="AT1035" s="19" t="s">
        <v>123</v>
      </c>
      <c r="AU1035" s="19" t="s">
        <v>83</v>
      </c>
    </row>
    <row r="1036" s="2" customFormat="1">
      <c r="A1036" s="40"/>
      <c r="B1036" s="41"/>
      <c r="C1036" s="42"/>
      <c r="D1036" s="224" t="s">
        <v>124</v>
      </c>
      <c r="E1036" s="42"/>
      <c r="F1036" s="225" t="s">
        <v>1421</v>
      </c>
      <c r="G1036" s="42"/>
      <c r="H1036" s="42"/>
      <c r="I1036" s="221"/>
      <c r="J1036" s="42"/>
      <c r="K1036" s="42"/>
      <c r="L1036" s="46"/>
      <c r="M1036" s="222"/>
      <c r="N1036" s="223"/>
      <c r="O1036" s="86"/>
      <c r="P1036" s="86"/>
      <c r="Q1036" s="86"/>
      <c r="R1036" s="86"/>
      <c r="S1036" s="86"/>
      <c r="T1036" s="87"/>
      <c r="U1036" s="40"/>
      <c r="V1036" s="40"/>
      <c r="W1036" s="40"/>
      <c r="X1036" s="40"/>
      <c r="Y1036" s="40"/>
      <c r="Z1036" s="40"/>
      <c r="AA1036" s="40"/>
      <c r="AB1036" s="40"/>
      <c r="AC1036" s="40"/>
      <c r="AD1036" s="40"/>
      <c r="AE1036" s="40"/>
      <c r="AT1036" s="19" t="s">
        <v>124</v>
      </c>
      <c r="AU1036" s="19" t="s">
        <v>83</v>
      </c>
    </row>
    <row r="1037" s="13" customFormat="1">
      <c r="A1037" s="13"/>
      <c r="B1037" s="226"/>
      <c r="C1037" s="227"/>
      <c r="D1037" s="219" t="s">
        <v>160</v>
      </c>
      <c r="E1037" s="228" t="s">
        <v>19</v>
      </c>
      <c r="F1037" s="229" t="s">
        <v>1422</v>
      </c>
      <c r="G1037" s="227"/>
      <c r="H1037" s="230">
        <v>132.30000000000001</v>
      </c>
      <c r="I1037" s="231"/>
      <c r="J1037" s="227"/>
      <c r="K1037" s="227"/>
      <c r="L1037" s="232"/>
      <c r="M1037" s="233"/>
      <c r="N1037" s="234"/>
      <c r="O1037" s="234"/>
      <c r="P1037" s="234"/>
      <c r="Q1037" s="234"/>
      <c r="R1037" s="234"/>
      <c r="S1037" s="234"/>
      <c r="T1037" s="235"/>
      <c r="U1037" s="13"/>
      <c r="V1037" s="13"/>
      <c r="W1037" s="13"/>
      <c r="X1037" s="13"/>
      <c r="Y1037" s="13"/>
      <c r="Z1037" s="13"/>
      <c r="AA1037" s="13"/>
      <c r="AB1037" s="13"/>
      <c r="AC1037" s="13"/>
      <c r="AD1037" s="13"/>
      <c r="AE1037" s="13"/>
      <c r="AT1037" s="236" t="s">
        <v>160</v>
      </c>
      <c r="AU1037" s="236" t="s">
        <v>83</v>
      </c>
      <c r="AV1037" s="13" t="s">
        <v>83</v>
      </c>
      <c r="AW1037" s="13" t="s">
        <v>32</v>
      </c>
      <c r="AX1037" s="13" t="s">
        <v>73</v>
      </c>
      <c r="AY1037" s="236" t="s">
        <v>114</v>
      </c>
    </row>
    <row r="1038" s="14" customFormat="1">
      <c r="A1038" s="14"/>
      <c r="B1038" s="237"/>
      <c r="C1038" s="238"/>
      <c r="D1038" s="219" t="s">
        <v>160</v>
      </c>
      <c r="E1038" s="239" t="s">
        <v>19</v>
      </c>
      <c r="F1038" s="240" t="s">
        <v>162</v>
      </c>
      <c r="G1038" s="238"/>
      <c r="H1038" s="241">
        <v>132.30000000000001</v>
      </c>
      <c r="I1038" s="242"/>
      <c r="J1038" s="238"/>
      <c r="K1038" s="238"/>
      <c r="L1038" s="243"/>
      <c r="M1038" s="244"/>
      <c r="N1038" s="245"/>
      <c r="O1038" s="245"/>
      <c r="P1038" s="245"/>
      <c r="Q1038" s="245"/>
      <c r="R1038" s="245"/>
      <c r="S1038" s="245"/>
      <c r="T1038" s="246"/>
      <c r="U1038" s="14"/>
      <c r="V1038" s="14"/>
      <c r="W1038" s="14"/>
      <c r="X1038" s="14"/>
      <c r="Y1038" s="14"/>
      <c r="Z1038" s="14"/>
      <c r="AA1038" s="14"/>
      <c r="AB1038" s="14"/>
      <c r="AC1038" s="14"/>
      <c r="AD1038" s="14"/>
      <c r="AE1038" s="14"/>
      <c r="AT1038" s="247" t="s">
        <v>160</v>
      </c>
      <c r="AU1038" s="247" t="s">
        <v>83</v>
      </c>
      <c r="AV1038" s="14" t="s">
        <v>121</v>
      </c>
      <c r="AW1038" s="14" t="s">
        <v>32</v>
      </c>
      <c r="AX1038" s="14" t="s">
        <v>81</v>
      </c>
      <c r="AY1038" s="247" t="s">
        <v>114</v>
      </c>
    </row>
    <row r="1039" s="2" customFormat="1" ht="62.7" customHeight="1">
      <c r="A1039" s="40"/>
      <c r="B1039" s="41"/>
      <c r="C1039" s="206" t="s">
        <v>1423</v>
      </c>
      <c r="D1039" s="206" t="s">
        <v>116</v>
      </c>
      <c r="E1039" s="207" t="s">
        <v>1424</v>
      </c>
      <c r="F1039" s="208" t="s">
        <v>1425</v>
      </c>
      <c r="G1039" s="209" t="s">
        <v>257</v>
      </c>
      <c r="H1039" s="210">
        <v>294</v>
      </c>
      <c r="I1039" s="211"/>
      <c r="J1039" s="212">
        <f>ROUND(I1039*H1039,2)</f>
        <v>0</v>
      </c>
      <c r="K1039" s="208" t="s">
        <v>120</v>
      </c>
      <c r="L1039" s="46"/>
      <c r="M1039" s="213" t="s">
        <v>19</v>
      </c>
      <c r="N1039" s="214" t="s">
        <v>44</v>
      </c>
      <c r="O1039" s="86"/>
      <c r="P1039" s="215">
        <f>O1039*H1039</f>
        <v>0</v>
      </c>
      <c r="Q1039" s="215">
        <v>0.28714000000000001</v>
      </c>
      <c r="R1039" s="215">
        <f>Q1039*H1039</f>
        <v>84.419160000000005</v>
      </c>
      <c r="S1039" s="215">
        <v>0</v>
      </c>
      <c r="T1039" s="216">
        <f>S1039*H1039</f>
        <v>0</v>
      </c>
      <c r="U1039" s="40"/>
      <c r="V1039" s="40"/>
      <c r="W1039" s="40"/>
      <c r="X1039" s="40"/>
      <c r="Y1039" s="40"/>
      <c r="Z1039" s="40"/>
      <c r="AA1039" s="40"/>
      <c r="AB1039" s="40"/>
      <c r="AC1039" s="40"/>
      <c r="AD1039" s="40"/>
      <c r="AE1039" s="40"/>
      <c r="AR1039" s="217" t="s">
        <v>121</v>
      </c>
      <c r="AT1039" s="217" t="s">
        <v>116</v>
      </c>
      <c r="AU1039" s="217" t="s">
        <v>83</v>
      </c>
      <c r="AY1039" s="19" t="s">
        <v>114</v>
      </c>
      <c r="BE1039" s="218">
        <f>IF(N1039="základní",J1039,0)</f>
        <v>0</v>
      </c>
      <c r="BF1039" s="218">
        <f>IF(N1039="snížená",J1039,0)</f>
        <v>0</v>
      </c>
      <c r="BG1039" s="218">
        <f>IF(N1039="zákl. přenesená",J1039,0)</f>
        <v>0</v>
      </c>
      <c r="BH1039" s="218">
        <f>IF(N1039="sníž. přenesená",J1039,0)</f>
        <v>0</v>
      </c>
      <c r="BI1039" s="218">
        <f>IF(N1039="nulová",J1039,0)</f>
        <v>0</v>
      </c>
      <c r="BJ1039" s="19" t="s">
        <v>81</v>
      </c>
      <c r="BK1039" s="218">
        <f>ROUND(I1039*H1039,2)</f>
        <v>0</v>
      </c>
      <c r="BL1039" s="19" t="s">
        <v>121</v>
      </c>
      <c r="BM1039" s="217" t="s">
        <v>1426</v>
      </c>
    </row>
    <row r="1040" s="2" customFormat="1">
      <c r="A1040" s="40"/>
      <c r="B1040" s="41"/>
      <c r="C1040" s="42"/>
      <c r="D1040" s="219" t="s">
        <v>123</v>
      </c>
      <c r="E1040" s="42"/>
      <c r="F1040" s="220" t="s">
        <v>1425</v>
      </c>
      <c r="G1040" s="42"/>
      <c r="H1040" s="42"/>
      <c r="I1040" s="221"/>
      <c r="J1040" s="42"/>
      <c r="K1040" s="42"/>
      <c r="L1040" s="46"/>
      <c r="M1040" s="222"/>
      <c r="N1040" s="223"/>
      <c r="O1040" s="86"/>
      <c r="P1040" s="86"/>
      <c r="Q1040" s="86"/>
      <c r="R1040" s="86"/>
      <c r="S1040" s="86"/>
      <c r="T1040" s="87"/>
      <c r="U1040" s="40"/>
      <c r="V1040" s="40"/>
      <c r="W1040" s="40"/>
      <c r="X1040" s="40"/>
      <c r="Y1040" s="40"/>
      <c r="Z1040" s="40"/>
      <c r="AA1040" s="40"/>
      <c r="AB1040" s="40"/>
      <c r="AC1040" s="40"/>
      <c r="AD1040" s="40"/>
      <c r="AE1040" s="40"/>
      <c r="AT1040" s="19" t="s">
        <v>123</v>
      </c>
      <c r="AU1040" s="19" t="s">
        <v>83</v>
      </c>
    </row>
    <row r="1041" s="2" customFormat="1">
      <c r="A1041" s="40"/>
      <c r="B1041" s="41"/>
      <c r="C1041" s="42"/>
      <c r="D1041" s="224" t="s">
        <v>124</v>
      </c>
      <c r="E1041" s="42"/>
      <c r="F1041" s="225" t="s">
        <v>1427</v>
      </c>
      <c r="G1041" s="42"/>
      <c r="H1041" s="42"/>
      <c r="I1041" s="221"/>
      <c r="J1041" s="42"/>
      <c r="K1041" s="42"/>
      <c r="L1041" s="46"/>
      <c r="M1041" s="222"/>
      <c r="N1041" s="223"/>
      <c r="O1041" s="86"/>
      <c r="P1041" s="86"/>
      <c r="Q1041" s="86"/>
      <c r="R1041" s="86"/>
      <c r="S1041" s="86"/>
      <c r="T1041" s="87"/>
      <c r="U1041" s="40"/>
      <c r="V1041" s="40"/>
      <c r="W1041" s="40"/>
      <c r="X1041" s="40"/>
      <c r="Y1041" s="40"/>
      <c r="Z1041" s="40"/>
      <c r="AA1041" s="40"/>
      <c r="AB1041" s="40"/>
      <c r="AC1041" s="40"/>
      <c r="AD1041" s="40"/>
      <c r="AE1041" s="40"/>
      <c r="AT1041" s="19" t="s">
        <v>124</v>
      </c>
      <c r="AU1041" s="19" t="s">
        <v>83</v>
      </c>
    </row>
    <row r="1042" s="2" customFormat="1" ht="37.8" customHeight="1">
      <c r="A1042" s="40"/>
      <c r="B1042" s="41"/>
      <c r="C1042" s="248" t="s">
        <v>1428</v>
      </c>
      <c r="D1042" s="248" t="s">
        <v>191</v>
      </c>
      <c r="E1042" s="249" t="s">
        <v>1429</v>
      </c>
      <c r="F1042" s="250" t="s">
        <v>1430</v>
      </c>
      <c r="G1042" s="251" t="s">
        <v>257</v>
      </c>
      <c r="H1042" s="252">
        <v>294</v>
      </c>
      <c r="I1042" s="253"/>
      <c r="J1042" s="254">
        <f>ROUND(I1042*H1042,2)</f>
        <v>0</v>
      </c>
      <c r="K1042" s="250" t="s">
        <v>120</v>
      </c>
      <c r="L1042" s="255"/>
      <c r="M1042" s="256" t="s">
        <v>19</v>
      </c>
      <c r="N1042" s="257" t="s">
        <v>44</v>
      </c>
      <c r="O1042" s="86"/>
      <c r="P1042" s="215">
        <f>O1042*H1042</f>
        <v>0</v>
      </c>
      <c r="Q1042" s="215">
        <v>0.00114</v>
      </c>
      <c r="R1042" s="215">
        <f>Q1042*H1042</f>
        <v>0.33516000000000001</v>
      </c>
      <c r="S1042" s="215">
        <v>0</v>
      </c>
      <c r="T1042" s="216">
        <f>S1042*H1042</f>
        <v>0</v>
      </c>
      <c r="U1042" s="40"/>
      <c r="V1042" s="40"/>
      <c r="W1042" s="40"/>
      <c r="X1042" s="40"/>
      <c r="Y1042" s="40"/>
      <c r="Z1042" s="40"/>
      <c r="AA1042" s="40"/>
      <c r="AB1042" s="40"/>
      <c r="AC1042" s="40"/>
      <c r="AD1042" s="40"/>
      <c r="AE1042" s="40"/>
      <c r="AR1042" s="217" t="s">
        <v>155</v>
      </c>
      <c r="AT1042" s="217" t="s">
        <v>191</v>
      </c>
      <c r="AU1042" s="217" t="s">
        <v>83</v>
      </c>
      <c r="AY1042" s="19" t="s">
        <v>114</v>
      </c>
      <c r="BE1042" s="218">
        <f>IF(N1042="základní",J1042,0)</f>
        <v>0</v>
      </c>
      <c r="BF1042" s="218">
        <f>IF(N1042="snížená",J1042,0)</f>
        <v>0</v>
      </c>
      <c r="BG1042" s="218">
        <f>IF(N1042="zákl. přenesená",J1042,0)</f>
        <v>0</v>
      </c>
      <c r="BH1042" s="218">
        <f>IF(N1042="sníž. přenesená",J1042,0)</f>
        <v>0</v>
      </c>
      <c r="BI1042" s="218">
        <f>IF(N1042="nulová",J1042,0)</f>
        <v>0</v>
      </c>
      <c r="BJ1042" s="19" t="s">
        <v>81</v>
      </c>
      <c r="BK1042" s="218">
        <f>ROUND(I1042*H1042,2)</f>
        <v>0</v>
      </c>
      <c r="BL1042" s="19" t="s">
        <v>121</v>
      </c>
      <c r="BM1042" s="217" t="s">
        <v>1431</v>
      </c>
    </row>
    <row r="1043" s="2" customFormat="1">
      <c r="A1043" s="40"/>
      <c r="B1043" s="41"/>
      <c r="C1043" s="42"/>
      <c r="D1043" s="219" t="s">
        <v>123</v>
      </c>
      <c r="E1043" s="42"/>
      <c r="F1043" s="220" t="s">
        <v>1430</v>
      </c>
      <c r="G1043" s="42"/>
      <c r="H1043" s="42"/>
      <c r="I1043" s="221"/>
      <c r="J1043" s="42"/>
      <c r="K1043" s="42"/>
      <c r="L1043" s="46"/>
      <c r="M1043" s="222"/>
      <c r="N1043" s="223"/>
      <c r="O1043" s="86"/>
      <c r="P1043" s="86"/>
      <c r="Q1043" s="86"/>
      <c r="R1043" s="86"/>
      <c r="S1043" s="86"/>
      <c r="T1043" s="87"/>
      <c r="U1043" s="40"/>
      <c r="V1043" s="40"/>
      <c r="W1043" s="40"/>
      <c r="X1043" s="40"/>
      <c r="Y1043" s="40"/>
      <c r="Z1043" s="40"/>
      <c r="AA1043" s="40"/>
      <c r="AB1043" s="40"/>
      <c r="AC1043" s="40"/>
      <c r="AD1043" s="40"/>
      <c r="AE1043" s="40"/>
      <c r="AT1043" s="19" t="s">
        <v>123</v>
      </c>
      <c r="AU1043" s="19" t="s">
        <v>83</v>
      </c>
    </row>
    <row r="1044" s="2" customFormat="1">
      <c r="A1044" s="40"/>
      <c r="B1044" s="41"/>
      <c r="C1044" s="42"/>
      <c r="D1044" s="219" t="s">
        <v>196</v>
      </c>
      <c r="E1044" s="42"/>
      <c r="F1044" s="258" t="s">
        <v>1432</v>
      </c>
      <c r="G1044" s="42"/>
      <c r="H1044" s="42"/>
      <c r="I1044" s="221"/>
      <c r="J1044" s="42"/>
      <c r="K1044" s="42"/>
      <c r="L1044" s="46"/>
      <c r="M1044" s="222"/>
      <c r="N1044" s="223"/>
      <c r="O1044" s="86"/>
      <c r="P1044" s="86"/>
      <c r="Q1044" s="86"/>
      <c r="R1044" s="86"/>
      <c r="S1044" s="86"/>
      <c r="T1044" s="87"/>
      <c r="U1044" s="40"/>
      <c r="V1044" s="40"/>
      <c r="W1044" s="40"/>
      <c r="X1044" s="40"/>
      <c r="Y1044" s="40"/>
      <c r="Z1044" s="40"/>
      <c r="AA1044" s="40"/>
      <c r="AB1044" s="40"/>
      <c r="AC1044" s="40"/>
      <c r="AD1044" s="40"/>
      <c r="AE1044" s="40"/>
      <c r="AT1044" s="19" t="s">
        <v>196</v>
      </c>
      <c r="AU1044" s="19" t="s">
        <v>83</v>
      </c>
    </row>
    <row r="1045" s="2" customFormat="1" ht="44.25" customHeight="1">
      <c r="A1045" s="40"/>
      <c r="B1045" s="41"/>
      <c r="C1045" s="206" t="s">
        <v>1433</v>
      </c>
      <c r="D1045" s="206" t="s">
        <v>116</v>
      </c>
      <c r="E1045" s="207" t="s">
        <v>1023</v>
      </c>
      <c r="F1045" s="208" t="s">
        <v>1024</v>
      </c>
      <c r="G1045" s="209" t="s">
        <v>237</v>
      </c>
      <c r="H1045" s="210">
        <v>86</v>
      </c>
      <c r="I1045" s="211"/>
      <c r="J1045" s="212">
        <f>ROUND(I1045*H1045,2)</f>
        <v>0</v>
      </c>
      <c r="K1045" s="208" t="s">
        <v>120</v>
      </c>
      <c r="L1045" s="46"/>
      <c r="M1045" s="213" t="s">
        <v>19</v>
      </c>
      <c r="N1045" s="214" t="s">
        <v>44</v>
      </c>
      <c r="O1045" s="86"/>
      <c r="P1045" s="215">
        <f>O1045*H1045</f>
        <v>0</v>
      </c>
      <c r="Q1045" s="215">
        <v>0</v>
      </c>
      <c r="R1045" s="215">
        <f>Q1045*H1045</f>
        <v>0</v>
      </c>
      <c r="S1045" s="215">
        <v>0</v>
      </c>
      <c r="T1045" s="216">
        <f>S1045*H1045</f>
        <v>0</v>
      </c>
      <c r="U1045" s="40"/>
      <c r="V1045" s="40"/>
      <c r="W1045" s="40"/>
      <c r="X1045" s="40"/>
      <c r="Y1045" s="40"/>
      <c r="Z1045" s="40"/>
      <c r="AA1045" s="40"/>
      <c r="AB1045" s="40"/>
      <c r="AC1045" s="40"/>
      <c r="AD1045" s="40"/>
      <c r="AE1045" s="40"/>
      <c r="AR1045" s="217" t="s">
        <v>121</v>
      </c>
      <c r="AT1045" s="217" t="s">
        <v>116</v>
      </c>
      <c r="AU1045" s="217" t="s">
        <v>83</v>
      </c>
      <c r="AY1045" s="19" t="s">
        <v>114</v>
      </c>
      <c r="BE1045" s="218">
        <f>IF(N1045="základní",J1045,0)</f>
        <v>0</v>
      </c>
      <c r="BF1045" s="218">
        <f>IF(N1045="snížená",J1045,0)</f>
        <v>0</v>
      </c>
      <c r="BG1045" s="218">
        <f>IF(N1045="zákl. přenesená",J1045,0)</f>
        <v>0</v>
      </c>
      <c r="BH1045" s="218">
        <f>IF(N1045="sníž. přenesená",J1045,0)</f>
        <v>0</v>
      </c>
      <c r="BI1045" s="218">
        <f>IF(N1045="nulová",J1045,0)</f>
        <v>0</v>
      </c>
      <c r="BJ1045" s="19" t="s">
        <v>81</v>
      </c>
      <c r="BK1045" s="218">
        <f>ROUND(I1045*H1045,2)</f>
        <v>0</v>
      </c>
      <c r="BL1045" s="19" t="s">
        <v>121</v>
      </c>
      <c r="BM1045" s="217" t="s">
        <v>1434</v>
      </c>
    </row>
    <row r="1046" s="2" customFormat="1">
      <c r="A1046" s="40"/>
      <c r="B1046" s="41"/>
      <c r="C1046" s="42"/>
      <c r="D1046" s="219" t="s">
        <v>123</v>
      </c>
      <c r="E1046" s="42"/>
      <c r="F1046" s="220" t="s">
        <v>1024</v>
      </c>
      <c r="G1046" s="42"/>
      <c r="H1046" s="42"/>
      <c r="I1046" s="221"/>
      <c r="J1046" s="42"/>
      <c r="K1046" s="42"/>
      <c r="L1046" s="46"/>
      <c r="M1046" s="222"/>
      <c r="N1046" s="223"/>
      <c r="O1046" s="86"/>
      <c r="P1046" s="86"/>
      <c r="Q1046" s="86"/>
      <c r="R1046" s="86"/>
      <c r="S1046" s="86"/>
      <c r="T1046" s="87"/>
      <c r="U1046" s="40"/>
      <c r="V1046" s="40"/>
      <c r="W1046" s="40"/>
      <c r="X1046" s="40"/>
      <c r="Y1046" s="40"/>
      <c r="Z1046" s="40"/>
      <c r="AA1046" s="40"/>
      <c r="AB1046" s="40"/>
      <c r="AC1046" s="40"/>
      <c r="AD1046" s="40"/>
      <c r="AE1046" s="40"/>
      <c r="AT1046" s="19" t="s">
        <v>123</v>
      </c>
      <c r="AU1046" s="19" t="s">
        <v>83</v>
      </c>
    </row>
    <row r="1047" s="2" customFormat="1">
      <c r="A1047" s="40"/>
      <c r="B1047" s="41"/>
      <c r="C1047" s="42"/>
      <c r="D1047" s="224" t="s">
        <v>124</v>
      </c>
      <c r="E1047" s="42"/>
      <c r="F1047" s="225" t="s">
        <v>1026</v>
      </c>
      <c r="G1047" s="42"/>
      <c r="H1047" s="42"/>
      <c r="I1047" s="221"/>
      <c r="J1047" s="42"/>
      <c r="K1047" s="42"/>
      <c r="L1047" s="46"/>
      <c r="M1047" s="222"/>
      <c r="N1047" s="223"/>
      <c r="O1047" s="86"/>
      <c r="P1047" s="86"/>
      <c r="Q1047" s="86"/>
      <c r="R1047" s="86"/>
      <c r="S1047" s="86"/>
      <c r="T1047" s="87"/>
      <c r="U1047" s="40"/>
      <c r="V1047" s="40"/>
      <c r="W1047" s="40"/>
      <c r="X1047" s="40"/>
      <c r="Y1047" s="40"/>
      <c r="Z1047" s="40"/>
      <c r="AA1047" s="40"/>
      <c r="AB1047" s="40"/>
      <c r="AC1047" s="40"/>
      <c r="AD1047" s="40"/>
      <c r="AE1047" s="40"/>
      <c r="AT1047" s="19" t="s">
        <v>124</v>
      </c>
      <c r="AU1047" s="19" t="s">
        <v>83</v>
      </c>
    </row>
    <row r="1048" s="15" customFormat="1">
      <c r="A1048" s="15"/>
      <c r="B1048" s="259"/>
      <c r="C1048" s="260"/>
      <c r="D1048" s="219" t="s">
        <v>160</v>
      </c>
      <c r="E1048" s="261" t="s">
        <v>19</v>
      </c>
      <c r="F1048" s="262" t="s">
        <v>1435</v>
      </c>
      <c r="G1048" s="260"/>
      <c r="H1048" s="261" t="s">
        <v>19</v>
      </c>
      <c r="I1048" s="263"/>
      <c r="J1048" s="260"/>
      <c r="K1048" s="260"/>
      <c r="L1048" s="264"/>
      <c r="M1048" s="265"/>
      <c r="N1048" s="266"/>
      <c r="O1048" s="266"/>
      <c r="P1048" s="266"/>
      <c r="Q1048" s="266"/>
      <c r="R1048" s="266"/>
      <c r="S1048" s="266"/>
      <c r="T1048" s="267"/>
      <c r="U1048" s="15"/>
      <c r="V1048" s="15"/>
      <c r="W1048" s="15"/>
      <c r="X1048" s="15"/>
      <c r="Y1048" s="15"/>
      <c r="Z1048" s="15"/>
      <c r="AA1048" s="15"/>
      <c r="AB1048" s="15"/>
      <c r="AC1048" s="15"/>
      <c r="AD1048" s="15"/>
      <c r="AE1048" s="15"/>
      <c r="AT1048" s="268" t="s">
        <v>160</v>
      </c>
      <c r="AU1048" s="268" t="s">
        <v>83</v>
      </c>
      <c r="AV1048" s="15" t="s">
        <v>81</v>
      </c>
      <c r="AW1048" s="15" t="s">
        <v>32</v>
      </c>
      <c r="AX1048" s="15" t="s">
        <v>73</v>
      </c>
      <c r="AY1048" s="268" t="s">
        <v>114</v>
      </c>
    </row>
    <row r="1049" s="13" customFormat="1">
      <c r="A1049" s="13"/>
      <c r="B1049" s="226"/>
      <c r="C1049" s="227"/>
      <c r="D1049" s="219" t="s">
        <v>160</v>
      </c>
      <c r="E1049" s="228" t="s">
        <v>19</v>
      </c>
      <c r="F1049" s="229" t="s">
        <v>286</v>
      </c>
      <c r="G1049" s="227"/>
      <c r="H1049" s="230">
        <v>30</v>
      </c>
      <c r="I1049" s="231"/>
      <c r="J1049" s="227"/>
      <c r="K1049" s="227"/>
      <c r="L1049" s="232"/>
      <c r="M1049" s="233"/>
      <c r="N1049" s="234"/>
      <c r="O1049" s="234"/>
      <c r="P1049" s="234"/>
      <c r="Q1049" s="234"/>
      <c r="R1049" s="234"/>
      <c r="S1049" s="234"/>
      <c r="T1049" s="235"/>
      <c r="U1049" s="13"/>
      <c r="V1049" s="13"/>
      <c r="W1049" s="13"/>
      <c r="X1049" s="13"/>
      <c r="Y1049" s="13"/>
      <c r="Z1049" s="13"/>
      <c r="AA1049" s="13"/>
      <c r="AB1049" s="13"/>
      <c r="AC1049" s="13"/>
      <c r="AD1049" s="13"/>
      <c r="AE1049" s="13"/>
      <c r="AT1049" s="236" t="s">
        <v>160</v>
      </c>
      <c r="AU1049" s="236" t="s">
        <v>83</v>
      </c>
      <c r="AV1049" s="13" t="s">
        <v>83</v>
      </c>
      <c r="AW1049" s="13" t="s">
        <v>32</v>
      </c>
      <c r="AX1049" s="13" t="s">
        <v>73</v>
      </c>
      <c r="AY1049" s="236" t="s">
        <v>114</v>
      </c>
    </row>
    <row r="1050" s="15" customFormat="1">
      <c r="A1050" s="15"/>
      <c r="B1050" s="259"/>
      <c r="C1050" s="260"/>
      <c r="D1050" s="219" t="s">
        <v>160</v>
      </c>
      <c r="E1050" s="261" t="s">
        <v>19</v>
      </c>
      <c r="F1050" s="262" t="s">
        <v>1436</v>
      </c>
      <c r="G1050" s="260"/>
      <c r="H1050" s="261" t="s">
        <v>19</v>
      </c>
      <c r="I1050" s="263"/>
      <c r="J1050" s="260"/>
      <c r="K1050" s="260"/>
      <c r="L1050" s="264"/>
      <c r="M1050" s="265"/>
      <c r="N1050" s="266"/>
      <c r="O1050" s="266"/>
      <c r="P1050" s="266"/>
      <c r="Q1050" s="266"/>
      <c r="R1050" s="266"/>
      <c r="S1050" s="266"/>
      <c r="T1050" s="267"/>
      <c r="U1050" s="15"/>
      <c r="V1050" s="15"/>
      <c r="W1050" s="15"/>
      <c r="X1050" s="15"/>
      <c r="Y1050" s="15"/>
      <c r="Z1050" s="15"/>
      <c r="AA1050" s="15"/>
      <c r="AB1050" s="15"/>
      <c r="AC1050" s="15"/>
      <c r="AD1050" s="15"/>
      <c r="AE1050" s="15"/>
      <c r="AT1050" s="268" t="s">
        <v>160</v>
      </c>
      <c r="AU1050" s="268" t="s">
        <v>83</v>
      </c>
      <c r="AV1050" s="15" t="s">
        <v>81</v>
      </c>
      <c r="AW1050" s="15" t="s">
        <v>32</v>
      </c>
      <c r="AX1050" s="15" t="s">
        <v>73</v>
      </c>
      <c r="AY1050" s="268" t="s">
        <v>114</v>
      </c>
    </row>
    <row r="1051" s="13" customFormat="1">
      <c r="A1051" s="13"/>
      <c r="B1051" s="226"/>
      <c r="C1051" s="227"/>
      <c r="D1051" s="219" t="s">
        <v>160</v>
      </c>
      <c r="E1051" s="228" t="s">
        <v>19</v>
      </c>
      <c r="F1051" s="229" t="s">
        <v>704</v>
      </c>
      <c r="G1051" s="227"/>
      <c r="H1051" s="230">
        <v>56</v>
      </c>
      <c r="I1051" s="231"/>
      <c r="J1051" s="227"/>
      <c r="K1051" s="227"/>
      <c r="L1051" s="232"/>
      <c r="M1051" s="233"/>
      <c r="N1051" s="234"/>
      <c r="O1051" s="234"/>
      <c r="P1051" s="234"/>
      <c r="Q1051" s="234"/>
      <c r="R1051" s="234"/>
      <c r="S1051" s="234"/>
      <c r="T1051" s="235"/>
      <c r="U1051" s="13"/>
      <c r="V1051" s="13"/>
      <c r="W1051" s="13"/>
      <c r="X1051" s="13"/>
      <c r="Y1051" s="13"/>
      <c r="Z1051" s="13"/>
      <c r="AA1051" s="13"/>
      <c r="AB1051" s="13"/>
      <c r="AC1051" s="13"/>
      <c r="AD1051" s="13"/>
      <c r="AE1051" s="13"/>
      <c r="AT1051" s="236" t="s">
        <v>160</v>
      </c>
      <c r="AU1051" s="236" t="s">
        <v>83</v>
      </c>
      <c r="AV1051" s="13" t="s">
        <v>83</v>
      </c>
      <c r="AW1051" s="13" t="s">
        <v>32</v>
      </c>
      <c r="AX1051" s="13" t="s">
        <v>73</v>
      </c>
      <c r="AY1051" s="236" t="s">
        <v>114</v>
      </c>
    </row>
    <row r="1052" s="14" customFormat="1">
      <c r="A1052" s="14"/>
      <c r="B1052" s="237"/>
      <c r="C1052" s="238"/>
      <c r="D1052" s="219" t="s">
        <v>160</v>
      </c>
      <c r="E1052" s="239" t="s">
        <v>19</v>
      </c>
      <c r="F1052" s="240" t="s">
        <v>162</v>
      </c>
      <c r="G1052" s="238"/>
      <c r="H1052" s="241">
        <v>86</v>
      </c>
      <c r="I1052" s="242"/>
      <c r="J1052" s="238"/>
      <c r="K1052" s="238"/>
      <c r="L1052" s="243"/>
      <c r="M1052" s="244"/>
      <c r="N1052" s="245"/>
      <c r="O1052" s="245"/>
      <c r="P1052" s="245"/>
      <c r="Q1052" s="245"/>
      <c r="R1052" s="245"/>
      <c r="S1052" s="245"/>
      <c r="T1052" s="246"/>
      <c r="U1052" s="14"/>
      <c r="V1052" s="14"/>
      <c r="W1052" s="14"/>
      <c r="X1052" s="14"/>
      <c r="Y1052" s="14"/>
      <c r="Z1052" s="14"/>
      <c r="AA1052" s="14"/>
      <c r="AB1052" s="14"/>
      <c r="AC1052" s="14"/>
      <c r="AD1052" s="14"/>
      <c r="AE1052" s="14"/>
      <c r="AT1052" s="247" t="s">
        <v>160</v>
      </c>
      <c r="AU1052" s="247" t="s">
        <v>83</v>
      </c>
      <c r="AV1052" s="14" t="s">
        <v>121</v>
      </c>
      <c r="AW1052" s="14" t="s">
        <v>32</v>
      </c>
      <c r="AX1052" s="14" t="s">
        <v>81</v>
      </c>
      <c r="AY1052" s="247" t="s">
        <v>114</v>
      </c>
    </row>
    <row r="1053" s="2" customFormat="1" ht="49.05" customHeight="1">
      <c r="A1053" s="40"/>
      <c r="B1053" s="41"/>
      <c r="C1053" s="206" t="s">
        <v>1437</v>
      </c>
      <c r="D1053" s="206" t="s">
        <v>116</v>
      </c>
      <c r="E1053" s="207" t="s">
        <v>1438</v>
      </c>
      <c r="F1053" s="208" t="s">
        <v>1439</v>
      </c>
      <c r="G1053" s="209" t="s">
        <v>237</v>
      </c>
      <c r="H1053" s="210">
        <v>113</v>
      </c>
      <c r="I1053" s="211"/>
      <c r="J1053" s="212">
        <f>ROUND(I1053*H1053,2)</f>
        <v>0</v>
      </c>
      <c r="K1053" s="208" t="s">
        <v>120</v>
      </c>
      <c r="L1053" s="46"/>
      <c r="M1053" s="213" t="s">
        <v>19</v>
      </c>
      <c r="N1053" s="214" t="s">
        <v>44</v>
      </c>
      <c r="O1053" s="86"/>
      <c r="P1053" s="215">
        <f>O1053*H1053</f>
        <v>0</v>
      </c>
      <c r="Q1053" s="215">
        <v>0</v>
      </c>
      <c r="R1053" s="215">
        <f>Q1053*H1053</f>
        <v>0</v>
      </c>
      <c r="S1053" s="215">
        <v>0</v>
      </c>
      <c r="T1053" s="216">
        <f>S1053*H1053</f>
        <v>0</v>
      </c>
      <c r="U1053" s="40"/>
      <c r="V1053" s="40"/>
      <c r="W1053" s="40"/>
      <c r="X1053" s="40"/>
      <c r="Y1053" s="40"/>
      <c r="Z1053" s="40"/>
      <c r="AA1053" s="40"/>
      <c r="AB1053" s="40"/>
      <c r="AC1053" s="40"/>
      <c r="AD1053" s="40"/>
      <c r="AE1053" s="40"/>
      <c r="AR1053" s="217" t="s">
        <v>121</v>
      </c>
      <c r="AT1053" s="217" t="s">
        <v>116</v>
      </c>
      <c r="AU1053" s="217" t="s">
        <v>83</v>
      </c>
      <c r="AY1053" s="19" t="s">
        <v>114</v>
      </c>
      <c r="BE1053" s="218">
        <f>IF(N1053="základní",J1053,0)</f>
        <v>0</v>
      </c>
      <c r="BF1053" s="218">
        <f>IF(N1053="snížená",J1053,0)</f>
        <v>0</v>
      </c>
      <c r="BG1053" s="218">
        <f>IF(N1053="zákl. přenesená",J1053,0)</f>
        <v>0</v>
      </c>
      <c r="BH1053" s="218">
        <f>IF(N1053="sníž. přenesená",J1053,0)</f>
        <v>0</v>
      </c>
      <c r="BI1053" s="218">
        <f>IF(N1053="nulová",J1053,0)</f>
        <v>0</v>
      </c>
      <c r="BJ1053" s="19" t="s">
        <v>81</v>
      </c>
      <c r="BK1053" s="218">
        <f>ROUND(I1053*H1053,2)</f>
        <v>0</v>
      </c>
      <c r="BL1053" s="19" t="s">
        <v>121</v>
      </c>
      <c r="BM1053" s="217" t="s">
        <v>1440</v>
      </c>
    </row>
    <row r="1054" s="2" customFormat="1">
      <c r="A1054" s="40"/>
      <c r="B1054" s="41"/>
      <c r="C1054" s="42"/>
      <c r="D1054" s="219" t="s">
        <v>123</v>
      </c>
      <c r="E1054" s="42"/>
      <c r="F1054" s="220" t="s">
        <v>1439</v>
      </c>
      <c r="G1054" s="42"/>
      <c r="H1054" s="42"/>
      <c r="I1054" s="221"/>
      <c r="J1054" s="42"/>
      <c r="K1054" s="42"/>
      <c r="L1054" s="46"/>
      <c r="M1054" s="222"/>
      <c r="N1054" s="223"/>
      <c r="O1054" s="86"/>
      <c r="P1054" s="86"/>
      <c r="Q1054" s="86"/>
      <c r="R1054" s="86"/>
      <c r="S1054" s="86"/>
      <c r="T1054" s="87"/>
      <c r="U1054" s="40"/>
      <c r="V1054" s="40"/>
      <c r="W1054" s="40"/>
      <c r="X1054" s="40"/>
      <c r="Y1054" s="40"/>
      <c r="Z1054" s="40"/>
      <c r="AA1054" s="40"/>
      <c r="AB1054" s="40"/>
      <c r="AC1054" s="40"/>
      <c r="AD1054" s="40"/>
      <c r="AE1054" s="40"/>
      <c r="AT1054" s="19" t="s">
        <v>123</v>
      </c>
      <c r="AU1054" s="19" t="s">
        <v>83</v>
      </c>
    </row>
    <row r="1055" s="2" customFormat="1">
      <c r="A1055" s="40"/>
      <c r="B1055" s="41"/>
      <c r="C1055" s="42"/>
      <c r="D1055" s="224" t="s">
        <v>124</v>
      </c>
      <c r="E1055" s="42"/>
      <c r="F1055" s="225" t="s">
        <v>1441</v>
      </c>
      <c r="G1055" s="42"/>
      <c r="H1055" s="42"/>
      <c r="I1055" s="221"/>
      <c r="J1055" s="42"/>
      <c r="K1055" s="42"/>
      <c r="L1055" s="46"/>
      <c r="M1055" s="222"/>
      <c r="N1055" s="223"/>
      <c r="O1055" s="86"/>
      <c r="P1055" s="86"/>
      <c r="Q1055" s="86"/>
      <c r="R1055" s="86"/>
      <c r="S1055" s="86"/>
      <c r="T1055" s="87"/>
      <c r="U1055" s="40"/>
      <c r="V1055" s="40"/>
      <c r="W1055" s="40"/>
      <c r="X1055" s="40"/>
      <c r="Y1055" s="40"/>
      <c r="Z1055" s="40"/>
      <c r="AA1055" s="40"/>
      <c r="AB1055" s="40"/>
      <c r="AC1055" s="40"/>
      <c r="AD1055" s="40"/>
      <c r="AE1055" s="40"/>
      <c r="AT1055" s="19" t="s">
        <v>124</v>
      </c>
      <c r="AU1055" s="19" t="s">
        <v>83</v>
      </c>
    </row>
    <row r="1056" s="2" customFormat="1" ht="16.5" customHeight="1">
      <c r="A1056" s="40"/>
      <c r="B1056" s="41"/>
      <c r="C1056" s="206" t="s">
        <v>1442</v>
      </c>
      <c r="D1056" s="206" t="s">
        <v>116</v>
      </c>
      <c r="E1056" s="207" t="s">
        <v>1443</v>
      </c>
      <c r="F1056" s="208" t="s">
        <v>1444</v>
      </c>
      <c r="G1056" s="209" t="s">
        <v>133</v>
      </c>
      <c r="H1056" s="210">
        <v>1</v>
      </c>
      <c r="I1056" s="211"/>
      <c r="J1056" s="212">
        <f>ROUND(I1056*H1056,2)</f>
        <v>0</v>
      </c>
      <c r="K1056" s="208" t="s">
        <v>19</v>
      </c>
      <c r="L1056" s="46"/>
      <c r="M1056" s="213" t="s">
        <v>19</v>
      </c>
      <c r="N1056" s="214" t="s">
        <v>44</v>
      </c>
      <c r="O1056" s="86"/>
      <c r="P1056" s="215">
        <f>O1056*H1056</f>
        <v>0</v>
      </c>
      <c r="Q1056" s="215">
        <v>1.29291</v>
      </c>
      <c r="R1056" s="215">
        <f>Q1056*H1056</f>
        <v>1.29291</v>
      </c>
      <c r="S1056" s="215">
        <v>0</v>
      </c>
      <c r="T1056" s="216">
        <f>S1056*H1056</f>
        <v>0</v>
      </c>
      <c r="U1056" s="40"/>
      <c r="V1056" s="40"/>
      <c r="W1056" s="40"/>
      <c r="X1056" s="40"/>
      <c r="Y1056" s="40"/>
      <c r="Z1056" s="40"/>
      <c r="AA1056" s="40"/>
      <c r="AB1056" s="40"/>
      <c r="AC1056" s="40"/>
      <c r="AD1056" s="40"/>
      <c r="AE1056" s="40"/>
      <c r="AR1056" s="217" t="s">
        <v>121</v>
      </c>
      <c r="AT1056" s="217" t="s">
        <v>116</v>
      </c>
      <c r="AU1056" s="217" t="s">
        <v>83</v>
      </c>
      <c r="AY1056" s="19" t="s">
        <v>114</v>
      </c>
      <c r="BE1056" s="218">
        <f>IF(N1056="základní",J1056,0)</f>
        <v>0</v>
      </c>
      <c r="BF1056" s="218">
        <f>IF(N1056="snížená",J1056,0)</f>
        <v>0</v>
      </c>
      <c r="BG1056" s="218">
        <f>IF(N1056="zákl. přenesená",J1056,0)</f>
        <v>0</v>
      </c>
      <c r="BH1056" s="218">
        <f>IF(N1056="sníž. přenesená",J1056,0)</f>
        <v>0</v>
      </c>
      <c r="BI1056" s="218">
        <f>IF(N1056="nulová",J1056,0)</f>
        <v>0</v>
      </c>
      <c r="BJ1056" s="19" t="s">
        <v>81</v>
      </c>
      <c r="BK1056" s="218">
        <f>ROUND(I1056*H1056,2)</f>
        <v>0</v>
      </c>
      <c r="BL1056" s="19" t="s">
        <v>121</v>
      </c>
      <c r="BM1056" s="217" t="s">
        <v>1445</v>
      </c>
    </row>
    <row r="1057" s="2" customFormat="1">
      <c r="A1057" s="40"/>
      <c r="B1057" s="41"/>
      <c r="C1057" s="42"/>
      <c r="D1057" s="219" t="s">
        <v>123</v>
      </c>
      <c r="E1057" s="42"/>
      <c r="F1057" s="220" t="s">
        <v>1444</v>
      </c>
      <c r="G1057" s="42"/>
      <c r="H1057" s="42"/>
      <c r="I1057" s="221"/>
      <c r="J1057" s="42"/>
      <c r="K1057" s="42"/>
      <c r="L1057" s="46"/>
      <c r="M1057" s="222"/>
      <c r="N1057" s="223"/>
      <c r="O1057" s="86"/>
      <c r="P1057" s="86"/>
      <c r="Q1057" s="86"/>
      <c r="R1057" s="86"/>
      <c r="S1057" s="86"/>
      <c r="T1057" s="87"/>
      <c r="U1057" s="40"/>
      <c r="V1057" s="40"/>
      <c r="W1057" s="40"/>
      <c r="X1057" s="40"/>
      <c r="Y1057" s="40"/>
      <c r="Z1057" s="40"/>
      <c r="AA1057" s="40"/>
      <c r="AB1057" s="40"/>
      <c r="AC1057" s="40"/>
      <c r="AD1057" s="40"/>
      <c r="AE1057" s="40"/>
      <c r="AT1057" s="19" t="s">
        <v>123</v>
      </c>
      <c r="AU1057" s="19" t="s">
        <v>83</v>
      </c>
    </row>
    <row r="1058" s="2" customFormat="1" ht="16.5" customHeight="1">
      <c r="A1058" s="40"/>
      <c r="B1058" s="41"/>
      <c r="C1058" s="248" t="s">
        <v>1446</v>
      </c>
      <c r="D1058" s="248" t="s">
        <v>191</v>
      </c>
      <c r="E1058" s="249" t="s">
        <v>1447</v>
      </c>
      <c r="F1058" s="250" t="s">
        <v>1448</v>
      </c>
      <c r="G1058" s="251" t="s">
        <v>194</v>
      </c>
      <c r="H1058" s="252">
        <v>77.599999999999994</v>
      </c>
      <c r="I1058" s="253"/>
      <c r="J1058" s="254">
        <f>ROUND(I1058*H1058,2)</f>
        <v>0</v>
      </c>
      <c r="K1058" s="250" t="s">
        <v>19</v>
      </c>
      <c r="L1058" s="255"/>
      <c r="M1058" s="256" t="s">
        <v>19</v>
      </c>
      <c r="N1058" s="257" t="s">
        <v>44</v>
      </c>
      <c r="O1058" s="86"/>
      <c r="P1058" s="215">
        <f>O1058*H1058</f>
        <v>0</v>
      </c>
      <c r="Q1058" s="215">
        <v>1</v>
      </c>
      <c r="R1058" s="215">
        <f>Q1058*H1058</f>
        <v>77.599999999999994</v>
      </c>
      <c r="S1058" s="215">
        <v>0</v>
      </c>
      <c r="T1058" s="216">
        <f>S1058*H1058</f>
        <v>0</v>
      </c>
      <c r="U1058" s="40"/>
      <c r="V1058" s="40"/>
      <c r="W1058" s="40"/>
      <c r="X1058" s="40"/>
      <c r="Y1058" s="40"/>
      <c r="Z1058" s="40"/>
      <c r="AA1058" s="40"/>
      <c r="AB1058" s="40"/>
      <c r="AC1058" s="40"/>
      <c r="AD1058" s="40"/>
      <c r="AE1058" s="40"/>
      <c r="AR1058" s="217" t="s">
        <v>155</v>
      </c>
      <c r="AT1058" s="217" t="s">
        <v>191</v>
      </c>
      <c r="AU1058" s="217" t="s">
        <v>83</v>
      </c>
      <c r="AY1058" s="19" t="s">
        <v>114</v>
      </c>
      <c r="BE1058" s="218">
        <f>IF(N1058="základní",J1058,0)</f>
        <v>0</v>
      </c>
      <c r="BF1058" s="218">
        <f>IF(N1058="snížená",J1058,0)</f>
        <v>0</v>
      </c>
      <c r="BG1058" s="218">
        <f>IF(N1058="zákl. přenesená",J1058,0)</f>
        <v>0</v>
      </c>
      <c r="BH1058" s="218">
        <f>IF(N1058="sníž. přenesená",J1058,0)</f>
        <v>0</v>
      </c>
      <c r="BI1058" s="218">
        <f>IF(N1058="nulová",J1058,0)</f>
        <v>0</v>
      </c>
      <c r="BJ1058" s="19" t="s">
        <v>81</v>
      </c>
      <c r="BK1058" s="218">
        <f>ROUND(I1058*H1058,2)</f>
        <v>0</v>
      </c>
      <c r="BL1058" s="19" t="s">
        <v>121</v>
      </c>
      <c r="BM1058" s="217" t="s">
        <v>1449</v>
      </c>
    </row>
    <row r="1059" s="2" customFormat="1">
      <c r="A1059" s="40"/>
      <c r="B1059" s="41"/>
      <c r="C1059" s="42"/>
      <c r="D1059" s="219" t="s">
        <v>123</v>
      </c>
      <c r="E1059" s="42"/>
      <c r="F1059" s="220" t="s">
        <v>1448</v>
      </c>
      <c r="G1059" s="42"/>
      <c r="H1059" s="42"/>
      <c r="I1059" s="221"/>
      <c r="J1059" s="42"/>
      <c r="K1059" s="42"/>
      <c r="L1059" s="46"/>
      <c r="M1059" s="222"/>
      <c r="N1059" s="223"/>
      <c r="O1059" s="86"/>
      <c r="P1059" s="86"/>
      <c r="Q1059" s="86"/>
      <c r="R1059" s="86"/>
      <c r="S1059" s="86"/>
      <c r="T1059" s="87"/>
      <c r="U1059" s="40"/>
      <c r="V1059" s="40"/>
      <c r="W1059" s="40"/>
      <c r="X1059" s="40"/>
      <c r="Y1059" s="40"/>
      <c r="Z1059" s="40"/>
      <c r="AA1059" s="40"/>
      <c r="AB1059" s="40"/>
      <c r="AC1059" s="40"/>
      <c r="AD1059" s="40"/>
      <c r="AE1059" s="40"/>
      <c r="AT1059" s="19" t="s">
        <v>123</v>
      </c>
      <c r="AU1059" s="19" t="s">
        <v>83</v>
      </c>
    </row>
    <row r="1060" s="13" customFormat="1">
      <c r="A1060" s="13"/>
      <c r="B1060" s="226"/>
      <c r="C1060" s="227"/>
      <c r="D1060" s="219" t="s">
        <v>160</v>
      </c>
      <c r="E1060" s="228" t="s">
        <v>19</v>
      </c>
      <c r="F1060" s="229" t="s">
        <v>1450</v>
      </c>
      <c r="G1060" s="227"/>
      <c r="H1060" s="230">
        <v>72</v>
      </c>
      <c r="I1060" s="231"/>
      <c r="J1060" s="227"/>
      <c r="K1060" s="227"/>
      <c r="L1060" s="232"/>
      <c r="M1060" s="233"/>
      <c r="N1060" s="234"/>
      <c r="O1060" s="234"/>
      <c r="P1060" s="234"/>
      <c r="Q1060" s="234"/>
      <c r="R1060" s="234"/>
      <c r="S1060" s="234"/>
      <c r="T1060" s="235"/>
      <c r="U1060" s="13"/>
      <c r="V1060" s="13"/>
      <c r="W1060" s="13"/>
      <c r="X1060" s="13"/>
      <c r="Y1060" s="13"/>
      <c r="Z1060" s="13"/>
      <c r="AA1060" s="13"/>
      <c r="AB1060" s="13"/>
      <c r="AC1060" s="13"/>
      <c r="AD1060" s="13"/>
      <c r="AE1060" s="13"/>
      <c r="AT1060" s="236" t="s">
        <v>160</v>
      </c>
      <c r="AU1060" s="236" t="s">
        <v>83</v>
      </c>
      <c r="AV1060" s="13" t="s">
        <v>83</v>
      </c>
      <c r="AW1060" s="13" t="s">
        <v>32</v>
      </c>
      <c r="AX1060" s="13" t="s">
        <v>73</v>
      </c>
      <c r="AY1060" s="236" t="s">
        <v>114</v>
      </c>
    </row>
    <row r="1061" s="13" customFormat="1">
      <c r="A1061" s="13"/>
      <c r="B1061" s="226"/>
      <c r="C1061" s="227"/>
      <c r="D1061" s="219" t="s">
        <v>160</v>
      </c>
      <c r="E1061" s="228" t="s">
        <v>19</v>
      </c>
      <c r="F1061" s="229" t="s">
        <v>1451</v>
      </c>
      <c r="G1061" s="227"/>
      <c r="H1061" s="230">
        <v>5.5999999999999996</v>
      </c>
      <c r="I1061" s="231"/>
      <c r="J1061" s="227"/>
      <c r="K1061" s="227"/>
      <c r="L1061" s="232"/>
      <c r="M1061" s="233"/>
      <c r="N1061" s="234"/>
      <c r="O1061" s="234"/>
      <c r="P1061" s="234"/>
      <c r="Q1061" s="234"/>
      <c r="R1061" s="234"/>
      <c r="S1061" s="234"/>
      <c r="T1061" s="235"/>
      <c r="U1061" s="13"/>
      <c r="V1061" s="13"/>
      <c r="W1061" s="13"/>
      <c r="X1061" s="13"/>
      <c r="Y1061" s="13"/>
      <c r="Z1061" s="13"/>
      <c r="AA1061" s="13"/>
      <c r="AB1061" s="13"/>
      <c r="AC1061" s="13"/>
      <c r="AD1061" s="13"/>
      <c r="AE1061" s="13"/>
      <c r="AT1061" s="236" t="s">
        <v>160</v>
      </c>
      <c r="AU1061" s="236" t="s">
        <v>83</v>
      </c>
      <c r="AV1061" s="13" t="s">
        <v>83</v>
      </c>
      <c r="AW1061" s="13" t="s">
        <v>32</v>
      </c>
      <c r="AX1061" s="13" t="s">
        <v>73</v>
      </c>
      <c r="AY1061" s="236" t="s">
        <v>114</v>
      </c>
    </row>
    <row r="1062" s="14" customFormat="1">
      <c r="A1062" s="14"/>
      <c r="B1062" s="237"/>
      <c r="C1062" s="238"/>
      <c r="D1062" s="219" t="s">
        <v>160</v>
      </c>
      <c r="E1062" s="239" t="s">
        <v>19</v>
      </c>
      <c r="F1062" s="240" t="s">
        <v>162</v>
      </c>
      <c r="G1062" s="238"/>
      <c r="H1062" s="241">
        <v>77.599999999999994</v>
      </c>
      <c r="I1062" s="242"/>
      <c r="J1062" s="238"/>
      <c r="K1062" s="238"/>
      <c r="L1062" s="243"/>
      <c r="M1062" s="244"/>
      <c r="N1062" s="245"/>
      <c r="O1062" s="245"/>
      <c r="P1062" s="245"/>
      <c r="Q1062" s="245"/>
      <c r="R1062" s="245"/>
      <c r="S1062" s="245"/>
      <c r="T1062" s="246"/>
      <c r="U1062" s="14"/>
      <c r="V1062" s="14"/>
      <c r="W1062" s="14"/>
      <c r="X1062" s="14"/>
      <c r="Y1062" s="14"/>
      <c r="Z1062" s="14"/>
      <c r="AA1062" s="14"/>
      <c r="AB1062" s="14"/>
      <c r="AC1062" s="14"/>
      <c r="AD1062" s="14"/>
      <c r="AE1062" s="14"/>
      <c r="AT1062" s="247" t="s">
        <v>160</v>
      </c>
      <c r="AU1062" s="247" t="s">
        <v>83</v>
      </c>
      <c r="AV1062" s="14" t="s">
        <v>121</v>
      </c>
      <c r="AW1062" s="14" t="s">
        <v>32</v>
      </c>
      <c r="AX1062" s="14" t="s">
        <v>81</v>
      </c>
      <c r="AY1062" s="247" t="s">
        <v>114</v>
      </c>
    </row>
    <row r="1063" s="2" customFormat="1" ht="33" customHeight="1">
      <c r="A1063" s="40"/>
      <c r="B1063" s="41"/>
      <c r="C1063" s="206" t="s">
        <v>1452</v>
      </c>
      <c r="D1063" s="206" t="s">
        <v>116</v>
      </c>
      <c r="E1063" s="207" t="s">
        <v>1345</v>
      </c>
      <c r="F1063" s="208" t="s">
        <v>1346</v>
      </c>
      <c r="G1063" s="209" t="s">
        <v>119</v>
      </c>
      <c r="H1063" s="210">
        <v>270</v>
      </c>
      <c r="I1063" s="211"/>
      <c r="J1063" s="212">
        <f>ROUND(I1063*H1063,2)</f>
        <v>0</v>
      </c>
      <c r="K1063" s="208" t="s">
        <v>120</v>
      </c>
      <c r="L1063" s="46"/>
      <c r="M1063" s="213" t="s">
        <v>19</v>
      </c>
      <c r="N1063" s="214" t="s">
        <v>44</v>
      </c>
      <c r="O1063" s="86"/>
      <c r="P1063" s="215">
        <f>O1063*H1063</f>
        <v>0</v>
      </c>
      <c r="Q1063" s="215">
        <v>0.001</v>
      </c>
      <c r="R1063" s="215">
        <f>Q1063*H1063</f>
        <v>0.27000000000000002</v>
      </c>
      <c r="S1063" s="215">
        <v>0</v>
      </c>
      <c r="T1063" s="216">
        <f>S1063*H1063</f>
        <v>0</v>
      </c>
      <c r="U1063" s="40"/>
      <c r="V1063" s="40"/>
      <c r="W1063" s="40"/>
      <c r="X1063" s="40"/>
      <c r="Y1063" s="40"/>
      <c r="Z1063" s="40"/>
      <c r="AA1063" s="40"/>
      <c r="AB1063" s="40"/>
      <c r="AC1063" s="40"/>
      <c r="AD1063" s="40"/>
      <c r="AE1063" s="40"/>
      <c r="AR1063" s="217" t="s">
        <v>121</v>
      </c>
      <c r="AT1063" s="217" t="s">
        <v>116</v>
      </c>
      <c r="AU1063" s="217" t="s">
        <v>83</v>
      </c>
      <c r="AY1063" s="19" t="s">
        <v>114</v>
      </c>
      <c r="BE1063" s="218">
        <f>IF(N1063="základní",J1063,0)</f>
        <v>0</v>
      </c>
      <c r="BF1063" s="218">
        <f>IF(N1063="snížená",J1063,0)</f>
        <v>0</v>
      </c>
      <c r="BG1063" s="218">
        <f>IF(N1063="zákl. přenesená",J1063,0)</f>
        <v>0</v>
      </c>
      <c r="BH1063" s="218">
        <f>IF(N1063="sníž. přenesená",J1063,0)</f>
        <v>0</v>
      </c>
      <c r="BI1063" s="218">
        <f>IF(N1063="nulová",J1063,0)</f>
        <v>0</v>
      </c>
      <c r="BJ1063" s="19" t="s">
        <v>81</v>
      </c>
      <c r="BK1063" s="218">
        <f>ROUND(I1063*H1063,2)</f>
        <v>0</v>
      </c>
      <c r="BL1063" s="19" t="s">
        <v>121</v>
      </c>
      <c r="BM1063" s="217" t="s">
        <v>1453</v>
      </c>
    </row>
    <row r="1064" s="2" customFormat="1">
      <c r="A1064" s="40"/>
      <c r="B1064" s="41"/>
      <c r="C1064" s="42"/>
      <c r="D1064" s="219" t="s">
        <v>123</v>
      </c>
      <c r="E1064" s="42"/>
      <c r="F1064" s="220" t="s">
        <v>1346</v>
      </c>
      <c r="G1064" s="42"/>
      <c r="H1064" s="42"/>
      <c r="I1064" s="221"/>
      <c r="J1064" s="42"/>
      <c r="K1064" s="42"/>
      <c r="L1064" s="46"/>
      <c r="M1064" s="222"/>
      <c r="N1064" s="223"/>
      <c r="O1064" s="86"/>
      <c r="P1064" s="86"/>
      <c r="Q1064" s="86"/>
      <c r="R1064" s="86"/>
      <c r="S1064" s="86"/>
      <c r="T1064" s="87"/>
      <c r="U1064" s="40"/>
      <c r="V1064" s="40"/>
      <c r="W1064" s="40"/>
      <c r="X1064" s="40"/>
      <c r="Y1064" s="40"/>
      <c r="Z1064" s="40"/>
      <c r="AA1064" s="40"/>
      <c r="AB1064" s="40"/>
      <c r="AC1064" s="40"/>
      <c r="AD1064" s="40"/>
      <c r="AE1064" s="40"/>
      <c r="AT1064" s="19" t="s">
        <v>123</v>
      </c>
      <c r="AU1064" s="19" t="s">
        <v>83</v>
      </c>
    </row>
    <row r="1065" s="2" customFormat="1">
      <c r="A1065" s="40"/>
      <c r="B1065" s="41"/>
      <c r="C1065" s="42"/>
      <c r="D1065" s="224" t="s">
        <v>124</v>
      </c>
      <c r="E1065" s="42"/>
      <c r="F1065" s="225" t="s">
        <v>1348</v>
      </c>
      <c r="G1065" s="42"/>
      <c r="H1065" s="42"/>
      <c r="I1065" s="221"/>
      <c r="J1065" s="42"/>
      <c r="K1065" s="42"/>
      <c r="L1065" s="46"/>
      <c r="M1065" s="222"/>
      <c r="N1065" s="223"/>
      <c r="O1065" s="86"/>
      <c r="P1065" s="86"/>
      <c r="Q1065" s="86"/>
      <c r="R1065" s="86"/>
      <c r="S1065" s="86"/>
      <c r="T1065" s="87"/>
      <c r="U1065" s="40"/>
      <c r="V1065" s="40"/>
      <c r="W1065" s="40"/>
      <c r="X1065" s="40"/>
      <c r="Y1065" s="40"/>
      <c r="Z1065" s="40"/>
      <c r="AA1065" s="40"/>
      <c r="AB1065" s="40"/>
      <c r="AC1065" s="40"/>
      <c r="AD1065" s="40"/>
      <c r="AE1065" s="40"/>
      <c r="AT1065" s="19" t="s">
        <v>124</v>
      </c>
      <c r="AU1065" s="19" t="s">
        <v>83</v>
      </c>
    </row>
    <row r="1066" s="15" customFormat="1">
      <c r="A1066" s="15"/>
      <c r="B1066" s="259"/>
      <c r="C1066" s="260"/>
      <c r="D1066" s="219" t="s">
        <v>160</v>
      </c>
      <c r="E1066" s="261" t="s">
        <v>19</v>
      </c>
      <c r="F1066" s="262" t="s">
        <v>1454</v>
      </c>
      <c r="G1066" s="260"/>
      <c r="H1066" s="261" t="s">
        <v>19</v>
      </c>
      <c r="I1066" s="263"/>
      <c r="J1066" s="260"/>
      <c r="K1066" s="260"/>
      <c r="L1066" s="264"/>
      <c r="M1066" s="265"/>
      <c r="N1066" s="266"/>
      <c r="O1066" s="266"/>
      <c r="P1066" s="266"/>
      <c r="Q1066" s="266"/>
      <c r="R1066" s="266"/>
      <c r="S1066" s="266"/>
      <c r="T1066" s="267"/>
      <c r="U1066" s="15"/>
      <c r="V1066" s="15"/>
      <c r="W1066" s="15"/>
      <c r="X1066" s="15"/>
      <c r="Y1066" s="15"/>
      <c r="Z1066" s="15"/>
      <c r="AA1066" s="15"/>
      <c r="AB1066" s="15"/>
      <c r="AC1066" s="15"/>
      <c r="AD1066" s="15"/>
      <c r="AE1066" s="15"/>
      <c r="AT1066" s="268" t="s">
        <v>160</v>
      </c>
      <c r="AU1066" s="268" t="s">
        <v>83</v>
      </c>
      <c r="AV1066" s="15" t="s">
        <v>81</v>
      </c>
      <c r="AW1066" s="15" t="s">
        <v>32</v>
      </c>
      <c r="AX1066" s="15" t="s">
        <v>73</v>
      </c>
      <c r="AY1066" s="268" t="s">
        <v>114</v>
      </c>
    </row>
    <row r="1067" s="13" customFormat="1">
      <c r="A1067" s="13"/>
      <c r="B1067" s="226"/>
      <c r="C1067" s="227"/>
      <c r="D1067" s="219" t="s">
        <v>160</v>
      </c>
      <c r="E1067" s="228" t="s">
        <v>19</v>
      </c>
      <c r="F1067" s="229" t="s">
        <v>1146</v>
      </c>
      <c r="G1067" s="227"/>
      <c r="H1067" s="230">
        <v>150</v>
      </c>
      <c r="I1067" s="231"/>
      <c r="J1067" s="227"/>
      <c r="K1067" s="227"/>
      <c r="L1067" s="232"/>
      <c r="M1067" s="233"/>
      <c r="N1067" s="234"/>
      <c r="O1067" s="234"/>
      <c r="P1067" s="234"/>
      <c r="Q1067" s="234"/>
      <c r="R1067" s="234"/>
      <c r="S1067" s="234"/>
      <c r="T1067" s="235"/>
      <c r="U1067" s="13"/>
      <c r="V1067" s="13"/>
      <c r="W1067" s="13"/>
      <c r="X1067" s="13"/>
      <c r="Y1067" s="13"/>
      <c r="Z1067" s="13"/>
      <c r="AA1067" s="13"/>
      <c r="AB1067" s="13"/>
      <c r="AC1067" s="13"/>
      <c r="AD1067" s="13"/>
      <c r="AE1067" s="13"/>
      <c r="AT1067" s="236" t="s">
        <v>160</v>
      </c>
      <c r="AU1067" s="236" t="s">
        <v>83</v>
      </c>
      <c r="AV1067" s="13" t="s">
        <v>83</v>
      </c>
      <c r="AW1067" s="13" t="s">
        <v>32</v>
      </c>
      <c r="AX1067" s="13" t="s">
        <v>73</v>
      </c>
      <c r="AY1067" s="236" t="s">
        <v>114</v>
      </c>
    </row>
    <row r="1068" s="15" customFormat="1">
      <c r="A1068" s="15"/>
      <c r="B1068" s="259"/>
      <c r="C1068" s="260"/>
      <c r="D1068" s="219" t="s">
        <v>160</v>
      </c>
      <c r="E1068" s="261" t="s">
        <v>19</v>
      </c>
      <c r="F1068" s="262" t="s">
        <v>1455</v>
      </c>
      <c r="G1068" s="260"/>
      <c r="H1068" s="261" t="s">
        <v>19</v>
      </c>
      <c r="I1068" s="263"/>
      <c r="J1068" s="260"/>
      <c r="K1068" s="260"/>
      <c r="L1068" s="264"/>
      <c r="M1068" s="265"/>
      <c r="N1068" s="266"/>
      <c r="O1068" s="266"/>
      <c r="P1068" s="266"/>
      <c r="Q1068" s="266"/>
      <c r="R1068" s="266"/>
      <c r="S1068" s="266"/>
      <c r="T1068" s="267"/>
      <c r="U1068" s="15"/>
      <c r="V1068" s="15"/>
      <c r="W1068" s="15"/>
      <c r="X1068" s="15"/>
      <c r="Y1068" s="15"/>
      <c r="Z1068" s="15"/>
      <c r="AA1068" s="15"/>
      <c r="AB1068" s="15"/>
      <c r="AC1068" s="15"/>
      <c r="AD1068" s="15"/>
      <c r="AE1068" s="15"/>
      <c r="AT1068" s="268" t="s">
        <v>160</v>
      </c>
      <c r="AU1068" s="268" t="s">
        <v>83</v>
      </c>
      <c r="AV1068" s="15" t="s">
        <v>81</v>
      </c>
      <c r="AW1068" s="15" t="s">
        <v>32</v>
      </c>
      <c r="AX1068" s="15" t="s">
        <v>73</v>
      </c>
      <c r="AY1068" s="268" t="s">
        <v>114</v>
      </c>
    </row>
    <row r="1069" s="13" customFormat="1">
      <c r="A1069" s="13"/>
      <c r="B1069" s="226"/>
      <c r="C1069" s="227"/>
      <c r="D1069" s="219" t="s">
        <v>160</v>
      </c>
      <c r="E1069" s="228" t="s">
        <v>19</v>
      </c>
      <c r="F1069" s="229" t="s">
        <v>1009</v>
      </c>
      <c r="G1069" s="227"/>
      <c r="H1069" s="230">
        <v>120</v>
      </c>
      <c r="I1069" s="231"/>
      <c r="J1069" s="227"/>
      <c r="K1069" s="227"/>
      <c r="L1069" s="232"/>
      <c r="M1069" s="233"/>
      <c r="N1069" s="234"/>
      <c r="O1069" s="234"/>
      <c r="P1069" s="234"/>
      <c r="Q1069" s="234"/>
      <c r="R1069" s="234"/>
      <c r="S1069" s="234"/>
      <c r="T1069" s="235"/>
      <c r="U1069" s="13"/>
      <c r="V1069" s="13"/>
      <c r="W1069" s="13"/>
      <c r="X1069" s="13"/>
      <c r="Y1069" s="13"/>
      <c r="Z1069" s="13"/>
      <c r="AA1069" s="13"/>
      <c r="AB1069" s="13"/>
      <c r="AC1069" s="13"/>
      <c r="AD1069" s="13"/>
      <c r="AE1069" s="13"/>
      <c r="AT1069" s="236" t="s">
        <v>160</v>
      </c>
      <c r="AU1069" s="236" t="s">
        <v>83</v>
      </c>
      <c r="AV1069" s="13" t="s">
        <v>83</v>
      </c>
      <c r="AW1069" s="13" t="s">
        <v>32</v>
      </c>
      <c r="AX1069" s="13" t="s">
        <v>73</v>
      </c>
      <c r="AY1069" s="236" t="s">
        <v>114</v>
      </c>
    </row>
    <row r="1070" s="14" customFormat="1">
      <c r="A1070" s="14"/>
      <c r="B1070" s="237"/>
      <c r="C1070" s="238"/>
      <c r="D1070" s="219" t="s">
        <v>160</v>
      </c>
      <c r="E1070" s="239" t="s">
        <v>19</v>
      </c>
      <c r="F1070" s="240" t="s">
        <v>162</v>
      </c>
      <c r="G1070" s="238"/>
      <c r="H1070" s="241">
        <v>270</v>
      </c>
      <c r="I1070" s="242"/>
      <c r="J1070" s="238"/>
      <c r="K1070" s="238"/>
      <c r="L1070" s="243"/>
      <c r="M1070" s="244"/>
      <c r="N1070" s="245"/>
      <c r="O1070" s="245"/>
      <c r="P1070" s="245"/>
      <c r="Q1070" s="245"/>
      <c r="R1070" s="245"/>
      <c r="S1070" s="245"/>
      <c r="T1070" s="246"/>
      <c r="U1070" s="14"/>
      <c r="V1070" s="14"/>
      <c r="W1070" s="14"/>
      <c r="X1070" s="14"/>
      <c r="Y1070" s="14"/>
      <c r="Z1070" s="14"/>
      <c r="AA1070" s="14"/>
      <c r="AB1070" s="14"/>
      <c r="AC1070" s="14"/>
      <c r="AD1070" s="14"/>
      <c r="AE1070" s="14"/>
      <c r="AT1070" s="247" t="s">
        <v>160</v>
      </c>
      <c r="AU1070" s="247" t="s">
        <v>83</v>
      </c>
      <c r="AV1070" s="14" t="s">
        <v>121</v>
      </c>
      <c r="AW1070" s="14" t="s">
        <v>32</v>
      </c>
      <c r="AX1070" s="14" t="s">
        <v>81</v>
      </c>
      <c r="AY1070" s="247" t="s">
        <v>114</v>
      </c>
    </row>
    <row r="1071" s="2" customFormat="1" ht="24.15" customHeight="1">
      <c r="A1071" s="40"/>
      <c r="B1071" s="41"/>
      <c r="C1071" s="248" t="s">
        <v>1456</v>
      </c>
      <c r="D1071" s="248" t="s">
        <v>191</v>
      </c>
      <c r="E1071" s="249" t="s">
        <v>1457</v>
      </c>
      <c r="F1071" s="250" t="s">
        <v>1458</v>
      </c>
      <c r="G1071" s="251" t="s">
        <v>119</v>
      </c>
      <c r="H1071" s="252">
        <v>275.39999999999998</v>
      </c>
      <c r="I1071" s="253"/>
      <c r="J1071" s="254">
        <f>ROUND(I1071*H1071,2)</f>
        <v>0</v>
      </c>
      <c r="K1071" s="250" t="s">
        <v>120</v>
      </c>
      <c r="L1071" s="255"/>
      <c r="M1071" s="256" t="s">
        <v>19</v>
      </c>
      <c r="N1071" s="257" t="s">
        <v>44</v>
      </c>
      <c r="O1071" s="86"/>
      <c r="P1071" s="215">
        <f>O1071*H1071</f>
        <v>0</v>
      </c>
      <c r="Q1071" s="215">
        <v>0.00014999999999999999</v>
      </c>
      <c r="R1071" s="215">
        <f>Q1071*H1071</f>
        <v>0.041309999999999993</v>
      </c>
      <c r="S1071" s="215">
        <v>0</v>
      </c>
      <c r="T1071" s="216">
        <f>S1071*H1071</f>
        <v>0</v>
      </c>
      <c r="U1071" s="40"/>
      <c r="V1071" s="40"/>
      <c r="W1071" s="40"/>
      <c r="X1071" s="40"/>
      <c r="Y1071" s="40"/>
      <c r="Z1071" s="40"/>
      <c r="AA1071" s="40"/>
      <c r="AB1071" s="40"/>
      <c r="AC1071" s="40"/>
      <c r="AD1071" s="40"/>
      <c r="AE1071" s="40"/>
      <c r="AR1071" s="217" t="s">
        <v>155</v>
      </c>
      <c r="AT1071" s="217" t="s">
        <v>191</v>
      </c>
      <c r="AU1071" s="217" t="s">
        <v>83</v>
      </c>
      <c r="AY1071" s="19" t="s">
        <v>114</v>
      </c>
      <c r="BE1071" s="218">
        <f>IF(N1071="základní",J1071,0)</f>
        <v>0</v>
      </c>
      <c r="BF1071" s="218">
        <f>IF(N1071="snížená",J1071,0)</f>
        <v>0</v>
      </c>
      <c r="BG1071" s="218">
        <f>IF(N1071="zákl. přenesená",J1071,0)</f>
        <v>0</v>
      </c>
      <c r="BH1071" s="218">
        <f>IF(N1071="sníž. přenesená",J1071,0)</f>
        <v>0</v>
      </c>
      <c r="BI1071" s="218">
        <f>IF(N1071="nulová",J1071,0)</f>
        <v>0</v>
      </c>
      <c r="BJ1071" s="19" t="s">
        <v>81</v>
      </c>
      <c r="BK1071" s="218">
        <f>ROUND(I1071*H1071,2)</f>
        <v>0</v>
      </c>
      <c r="BL1071" s="19" t="s">
        <v>121</v>
      </c>
      <c r="BM1071" s="217" t="s">
        <v>1459</v>
      </c>
    </row>
    <row r="1072" s="2" customFormat="1">
      <c r="A1072" s="40"/>
      <c r="B1072" s="41"/>
      <c r="C1072" s="42"/>
      <c r="D1072" s="219" t="s">
        <v>123</v>
      </c>
      <c r="E1072" s="42"/>
      <c r="F1072" s="220" t="s">
        <v>1458</v>
      </c>
      <c r="G1072" s="42"/>
      <c r="H1072" s="42"/>
      <c r="I1072" s="221"/>
      <c r="J1072" s="42"/>
      <c r="K1072" s="42"/>
      <c r="L1072" s="46"/>
      <c r="M1072" s="222"/>
      <c r="N1072" s="223"/>
      <c r="O1072" s="86"/>
      <c r="P1072" s="86"/>
      <c r="Q1072" s="86"/>
      <c r="R1072" s="86"/>
      <c r="S1072" s="86"/>
      <c r="T1072" s="87"/>
      <c r="U1072" s="40"/>
      <c r="V1072" s="40"/>
      <c r="W1072" s="40"/>
      <c r="X1072" s="40"/>
      <c r="Y1072" s="40"/>
      <c r="Z1072" s="40"/>
      <c r="AA1072" s="40"/>
      <c r="AB1072" s="40"/>
      <c r="AC1072" s="40"/>
      <c r="AD1072" s="40"/>
      <c r="AE1072" s="40"/>
      <c r="AT1072" s="19" t="s">
        <v>123</v>
      </c>
      <c r="AU1072" s="19" t="s">
        <v>83</v>
      </c>
    </row>
    <row r="1073" s="13" customFormat="1">
      <c r="A1073" s="13"/>
      <c r="B1073" s="226"/>
      <c r="C1073" s="227"/>
      <c r="D1073" s="219" t="s">
        <v>160</v>
      </c>
      <c r="E1073" s="228" t="s">
        <v>19</v>
      </c>
      <c r="F1073" s="229" t="s">
        <v>1460</v>
      </c>
      <c r="G1073" s="227"/>
      <c r="H1073" s="230">
        <v>275.39999999999998</v>
      </c>
      <c r="I1073" s="231"/>
      <c r="J1073" s="227"/>
      <c r="K1073" s="227"/>
      <c r="L1073" s="232"/>
      <c r="M1073" s="233"/>
      <c r="N1073" s="234"/>
      <c r="O1073" s="234"/>
      <c r="P1073" s="234"/>
      <c r="Q1073" s="234"/>
      <c r="R1073" s="234"/>
      <c r="S1073" s="234"/>
      <c r="T1073" s="235"/>
      <c r="U1073" s="13"/>
      <c r="V1073" s="13"/>
      <c r="W1073" s="13"/>
      <c r="X1073" s="13"/>
      <c r="Y1073" s="13"/>
      <c r="Z1073" s="13"/>
      <c r="AA1073" s="13"/>
      <c r="AB1073" s="13"/>
      <c r="AC1073" s="13"/>
      <c r="AD1073" s="13"/>
      <c r="AE1073" s="13"/>
      <c r="AT1073" s="236" t="s">
        <v>160</v>
      </c>
      <c r="AU1073" s="236" t="s">
        <v>83</v>
      </c>
      <c r="AV1073" s="13" t="s">
        <v>83</v>
      </c>
      <c r="AW1073" s="13" t="s">
        <v>32</v>
      </c>
      <c r="AX1073" s="13" t="s">
        <v>81</v>
      </c>
      <c r="AY1073" s="236" t="s">
        <v>114</v>
      </c>
    </row>
    <row r="1074" s="2" customFormat="1" ht="62.7" customHeight="1">
      <c r="A1074" s="40"/>
      <c r="B1074" s="41"/>
      <c r="C1074" s="206" t="s">
        <v>1461</v>
      </c>
      <c r="D1074" s="206" t="s">
        <v>116</v>
      </c>
      <c r="E1074" s="207" t="s">
        <v>681</v>
      </c>
      <c r="F1074" s="208" t="s">
        <v>682</v>
      </c>
      <c r="G1074" s="209" t="s">
        <v>237</v>
      </c>
      <c r="H1074" s="210">
        <v>86</v>
      </c>
      <c r="I1074" s="211"/>
      <c r="J1074" s="212">
        <f>ROUND(I1074*H1074,2)</f>
        <v>0</v>
      </c>
      <c r="K1074" s="208" t="s">
        <v>120</v>
      </c>
      <c r="L1074" s="46"/>
      <c r="M1074" s="213" t="s">
        <v>19</v>
      </c>
      <c r="N1074" s="214" t="s">
        <v>44</v>
      </c>
      <c r="O1074" s="86"/>
      <c r="P1074" s="215">
        <f>O1074*H1074</f>
        <v>0</v>
      </c>
      <c r="Q1074" s="215">
        <v>0</v>
      </c>
      <c r="R1074" s="215">
        <f>Q1074*H1074</f>
        <v>0</v>
      </c>
      <c r="S1074" s="215">
        <v>0</v>
      </c>
      <c r="T1074" s="216">
        <f>S1074*H1074</f>
        <v>0</v>
      </c>
      <c r="U1074" s="40"/>
      <c r="V1074" s="40"/>
      <c r="W1074" s="40"/>
      <c r="X1074" s="40"/>
      <c r="Y1074" s="40"/>
      <c r="Z1074" s="40"/>
      <c r="AA1074" s="40"/>
      <c r="AB1074" s="40"/>
      <c r="AC1074" s="40"/>
      <c r="AD1074" s="40"/>
      <c r="AE1074" s="40"/>
      <c r="AR1074" s="217" t="s">
        <v>121</v>
      </c>
      <c r="AT1074" s="217" t="s">
        <v>116</v>
      </c>
      <c r="AU1074" s="217" t="s">
        <v>83</v>
      </c>
      <c r="AY1074" s="19" t="s">
        <v>114</v>
      </c>
      <c r="BE1074" s="218">
        <f>IF(N1074="základní",J1074,0)</f>
        <v>0</v>
      </c>
      <c r="BF1074" s="218">
        <f>IF(N1074="snížená",J1074,0)</f>
        <v>0</v>
      </c>
      <c r="BG1074" s="218">
        <f>IF(N1074="zákl. přenesená",J1074,0)</f>
        <v>0</v>
      </c>
      <c r="BH1074" s="218">
        <f>IF(N1074="sníž. přenesená",J1074,0)</f>
        <v>0</v>
      </c>
      <c r="BI1074" s="218">
        <f>IF(N1074="nulová",J1074,0)</f>
        <v>0</v>
      </c>
      <c r="BJ1074" s="19" t="s">
        <v>81</v>
      </c>
      <c r="BK1074" s="218">
        <f>ROUND(I1074*H1074,2)</f>
        <v>0</v>
      </c>
      <c r="BL1074" s="19" t="s">
        <v>121</v>
      </c>
      <c r="BM1074" s="217" t="s">
        <v>1462</v>
      </c>
    </row>
    <row r="1075" s="2" customFormat="1">
      <c r="A1075" s="40"/>
      <c r="B1075" s="41"/>
      <c r="C1075" s="42"/>
      <c r="D1075" s="219" t="s">
        <v>123</v>
      </c>
      <c r="E1075" s="42"/>
      <c r="F1075" s="220" t="s">
        <v>682</v>
      </c>
      <c r="G1075" s="42"/>
      <c r="H1075" s="42"/>
      <c r="I1075" s="221"/>
      <c r="J1075" s="42"/>
      <c r="K1075" s="42"/>
      <c r="L1075" s="46"/>
      <c r="M1075" s="222"/>
      <c r="N1075" s="223"/>
      <c r="O1075" s="86"/>
      <c r="P1075" s="86"/>
      <c r="Q1075" s="86"/>
      <c r="R1075" s="86"/>
      <c r="S1075" s="86"/>
      <c r="T1075" s="87"/>
      <c r="U1075" s="40"/>
      <c r="V1075" s="40"/>
      <c r="W1075" s="40"/>
      <c r="X1075" s="40"/>
      <c r="Y1075" s="40"/>
      <c r="Z1075" s="40"/>
      <c r="AA1075" s="40"/>
      <c r="AB1075" s="40"/>
      <c r="AC1075" s="40"/>
      <c r="AD1075" s="40"/>
      <c r="AE1075" s="40"/>
      <c r="AT1075" s="19" t="s">
        <v>123</v>
      </c>
      <c r="AU1075" s="19" t="s">
        <v>83</v>
      </c>
    </row>
    <row r="1076" s="2" customFormat="1">
      <c r="A1076" s="40"/>
      <c r="B1076" s="41"/>
      <c r="C1076" s="42"/>
      <c r="D1076" s="224" t="s">
        <v>124</v>
      </c>
      <c r="E1076" s="42"/>
      <c r="F1076" s="225" t="s">
        <v>684</v>
      </c>
      <c r="G1076" s="42"/>
      <c r="H1076" s="42"/>
      <c r="I1076" s="221"/>
      <c r="J1076" s="42"/>
      <c r="K1076" s="42"/>
      <c r="L1076" s="46"/>
      <c r="M1076" s="222"/>
      <c r="N1076" s="223"/>
      <c r="O1076" s="86"/>
      <c r="P1076" s="86"/>
      <c r="Q1076" s="86"/>
      <c r="R1076" s="86"/>
      <c r="S1076" s="86"/>
      <c r="T1076" s="87"/>
      <c r="U1076" s="40"/>
      <c r="V1076" s="40"/>
      <c r="W1076" s="40"/>
      <c r="X1076" s="40"/>
      <c r="Y1076" s="40"/>
      <c r="Z1076" s="40"/>
      <c r="AA1076" s="40"/>
      <c r="AB1076" s="40"/>
      <c r="AC1076" s="40"/>
      <c r="AD1076" s="40"/>
      <c r="AE1076" s="40"/>
      <c r="AT1076" s="19" t="s">
        <v>124</v>
      </c>
      <c r="AU1076" s="19" t="s">
        <v>83</v>
      </c>
    </row>
    <row r="1077" s="15" customFormat="1">
      <c r="A1077" s="15"/>
      <c r="B1077" s="259"/>
      <c r="C1077" s="260"/>
      <c r="D1077" s="219" t="s">
        <v>160</v>
      </c>
      <c r="E1077" s="261" t="s">
        <v>19</v>
      </c>
      <c r="F1077" s="262" t="s">
        <v>1463</v>
      </c>
      <c r="G1077" s="260"/>
      <c r="H1077" s="261" t="s">
        <v>19</v>
      </c>
      <c r="I1077" s="263"/>
      <c r="J1077" s="260"/>
      <c r="K1077" s="260"/>
      <c r="L1077" s="264"/>
      <c r="M1077" s="265"/>
      <c r="N1077" s="266"/>
      <c r="O1077" s="266"/>
      <c r="P1077" s="266"/>
      <c r="Q1077" s="266"/>
      <c r="R1077" s="266"/>
      <c r="S1077" s="266"/>
      <c r="T1077" s="267"/>
      <c r="U1077" s="15"/>
      <c r="V1077" s="15"/>
      <c r="W1077" s="15"/>
      <c r="X1077" s="15"/>
      <c r="Y1077" s="15"/>
      <c r="Z1077" s="15"/>
      <c r="AA1077" s="15"/>
      <c r="AB1077" s="15"/>
      <c r="AC1077" s="15"/>
      <c r="AD1077" s="15"/>
      <c r="AE1077" s="15"/>
      <c r="AT1077" s="268" t="s">
        <v>160</v>
      </c>
      <c r="AU1077" s="268" t="s">
        <v>83</v>
      </c>
      <c r="AV1077" s="15" t="s">
        <v>81</v>
      </c>
      <c r="AW1077" s="15" t="s">
        <v>32</v>
      </c>
      <c r="AX1077" s="15" t="s">
        <v>73</v>
      </c>
      <c r="AY1077" s="268" t="s">
        <v>114</v>
      </c>
    </row>
    <row r="1078" s="13" customFormat="1">
      <c r="A1078" s="13"/>
      <c r="B1078" s="226"/>
      <c r="C1078" s="227"/>
      <c r="D1078" s="219" t="s">
        <v>160</v>
      </c>
      <c r="E1078" s="228" t="s">
        <v>19</v>
      </c>
      <c r="F1078" s="229" t="s">
        <v>1464</v>
      </c>
      <c r="G1078" s="227"/>
      <c r="H1078" s="230">
        <v>86</v>
      </c>
      <c r="I1078" s="231"/>
      <c r="J1078" s="227"/>
      <c r="K1078" s="227"/>
      <c r="L1078" s="232"/>
      <c r="M1078" s="233"/>
      <c r="N1078" s="234"/>
      <c r="O1078" s="234"/>
      <c r="P1078" s="234"/>
      <c r="Q1078" s="234"/>
      <c r="R1078" s="234"/>
      <c r="S1078" s="234"/>
      <c r="T1078" s="235"/>
      <c r="U1078" s="13"/>
      <c r="V1078" s="13"/>
      <c r="W1078" s="13"/>
      <c r="X1078" s="13"/>
      <c r="Y1078" s="13"/>
      <c r="Z1078" s="13"/>
      <c r="AA1078" s="13"/>
      <c r="AB1078" s="13"/>
      <c r="AC1078" s="13"/>
      <c r="AD1078" s="13"/>
      <c r="AE1078" s="13"/>
      <c r="AT1078" s="236" t="s">
        <v>160</v>
      </c>
      <c r="AU1078" s="236" t="s">
        <v>83</v>
      </c>
      <c r="AV1078" s="13" t="s">
        <v>83</v>
      </c>
      <c r="AW1078" s="13" t="s">
        <v>32</v>
      </c>
      <c r="AX1078" s="13" t="s">
        <v>73</v>
      </c>
      <c r="AY1078" s="236" t="s">
        <v>114</v>
      </c>
    </row>
    <row r="1079" s="14" customFormat="1">
      <c r="A1079" s="14"/>
      <c r="B1079" s="237"/>
      <c r="C1079" s="238"/>
      <c r="D1079" s="219" t="s">
        <v>160</v>
      </c>
      <c r="E1079" s="239" t="s">
        <v>19</v>
      </c>
      <c r="F1079" s="240" t="s">
        <v>162</v>
      </c>
      <c r="G1079" s="238"/>
      <c r="H1079" s="241">
        <v>86</v>
      </c>
      <c r="I1079" s="242"/>
      <c r="J1079" s="238"/>
      <c r="K1079" s="238"/>
      <c r="L1079" s="243"/>
      <c r="M1079" s="244"/>
      <c r="N1079" s="245"/>
      <c r="O1079" s="245"/>
      <c r="P1079" s="245"/>
      <c r="Q1079" s="245"/>
      <c r="R1079" s="245"/>
      <c r="S1079" s="245"/>
      <c r="T1079" s="246"/>
      <c r="U1079" s="14"/>
      <c r="V1079" s="14"/>
      <c r="W1079" s="14"/>
      <c r="X1079" s="14"/>
      <c r="Y1079" s="14"/>
      <c r="Z1079" s="14"/>
      <c r="AA1079" s="14"/>
      <c r="AB1079" s="14"/>
      <c r="AC1079" s="14"/>
      <c r="AD1079" s="14"/>
      <c r="AE1079" s="14"/>
      <c r="AT1079" s="247" t="s">
        <v>160</v>
      </c>
      <c r="AU1079" s="247" t="s">
        <v>83</v>
      </c>
      <c r="AV1079" s="14" t="s">
        <v>121</v>
      </c>
      <c r="AW1079" s="14" t="s">
        <v>32</v>
      </c>
      <c r="AX1079" s="14" t="s">
        <v>81</v>
      </c>
      <c r="AY1079" s="247" t="s">
        <v>114</v>
      </c>
    </row>
    <row r="1080" s="2" customFormat="1" ht="66.75" customHeight="1">
      <c r="A1080" s="40"/>
      <c r="B1080" s="41"/>
      <c r="C1080" s="206" t="s">
        <v>1465</v>
      </c>
      <c r="D1080" s="206" t="s">
        <v>116</v>
      </c>
      <c r="E1080" s="207" t="s">
        <v>685</v>
      </c>
      <c r="F1080" s="208" t="s">
        <v>686</v>
      </c>
      <c r="G1080" s="209" t="s">
        <v>237</v>
      </c>
      <c r="H1080" s="210">
        <v>860</v>
      </c>
      <c r="I1080" s="211"/>
      <c r="J1080" s="212">
        <f>ROUND(I1080*H1080,2)</f>
        <v>0</v>
      </c>
      <c r="K1080" s="208" t="s">
        <v>120</v>
      </c>
      <c r="L1080" s="46"/>
      <c r="M1080" s="213" t="s">
        <v>19</v>
      </c>
      <c r="N1080" s="214" t="s">
        <v>44</v>
      </c>
      <c r="O1080" s="86"/>
      <c r="P1080" s="215">
        <f>O1080*H1080</f>
        <v>0</v>
      </c>
      <c r="Q1080" s="215">
        <v>0</v>
      </c>
      <c r="R1080" s="215">
        <f>Q1080*H1080</f>
        <v>0</v>
      </c>
      <c r="S1080" s="215">
        <v>0</v>
      </c>
      <c r="T1080" s="216">
        <f>S1080*H1080</f>
        <v>0</v>
      </c>
      <c r="U1080" s="40"/>
      <c r="V1080" s="40"/>
      <c r="W1080" s="40"/>
      <c r="X1080" s="40"/>
      <c r="Y1080" s="40"/>
      <c r="Z1080" s="40"/>
      <c r="AA1080" s="40"/>
      <c r="AB1080" s="40"/>
      <c r="AC1080" s="40"/>
      <c r="AD1080" s="40"/>
      <c r="AE1080" s="40"/>
      <c r="AR1080" s="217" t="s">
        <v>121</v>
      </c>
      <c r="AT1080" s="217" t="s">
        <v>116</v>
      </c>
      <c r="AU1080" s="217" t="s">
        <v>83</v>
      </c>
      <c r="AY1080" s="19" t="s">
        <v>114</v>
      </c>
      <c r="BE1080" s="218">
        <f>IF(N1080="základní",J1080,0)</f>
        <v>0</v>
      </c>
      <c r="BF1080" s="218">
        <f>IF(N1080="snížená",J1080,0)</f>
        <v>0</v>
      </c>
      <c r="BG1080" s="218">
        <f>IF(N1080="zákl. přenesená",J1080,0)</f>
        <v>0</v>
      </c>
      <c r="BH1080" s="218">
        <f>IF(N1080="sníž. přenesená",J1080,0)</f>
        <v>0</v>
      </c>
      <c r="BI1080" s="218">
        <f>IF(N1080="nulová",J1080,0)</f>
        <v>0</v>
      </c>
      <c r="BJ1080" s="19" t="s">
        <v>81</v>
      </c>
      <c r="BK1080" s="218">
        <f>ROUND(I1080*H1080,2)</f>
        <v>0</v>
      </c>
      <c r="BL1080" s="19" t="s">
        <v>121</v>
      </c>
      <c r="BM1080" s="217" t="s">
        <v>1466</v>
      </c>
    </row>
    <row r="1081" s="2" customFormat="1">
      <c r="A1081" s="40"/>
      <c r="B1081" s="41"/>
      <c r="C1081" s="42"/>
      <c r="D1081" s="219" t="s">
        <v>123</v>
      </c>
      <c r="E1081" s="42"/>
      <c r="F1081" s="220" t="s">
        <v>688</v>
      </c>
      <c r="G1081" s="42"/>
      <c r="H1081" s="42"/>
      <c r="I1081" s="221"/>
      <c r="J1081" s="42"/>
      <c r="K1081" s="42"/>
      <c r="L1081" s="46"/>
      <c r="M1081" s="222"/>
      <c r="N1081" s="223"/>
      <c r="O1081" s="86"/>
      <c r="P1081" s="86"/>
      <c r="Q1081" s="86"/>
      <c r="R1081" s="86"/>
      <c r="S1081" s="86"/>
      <c r="T1081" s="87"/>
      <c r="U1081" s="40"/>
      <c r="V1081" s="40"/>
      <c r="W1081" s="40"/>
      <c r="X1081" s="40"/>
      <c r="Y1081" s="40"/>
      <c r="Z1081" s="40"/>
      <c r="AA1081" s="40"/>
      <c r="AB1081" s="40"/>
      <c r="AC1081" s="40"/>
      <c r="AD1081" s="40"/>
      <c r="AE1081" s="40"/>
      <c r="AT1081" s="19" t="s">
        <v>123</v>
      </c>
      <c r="AU1081" s="19" t="s">
        <v>83</v>
      </c>
    </row>
    <row r="1082" s="2" customFormat="1">
      <c r="A1082" s="40"/>
      <c r="B1082" s="41"/>
      <c r="C1082" s="42"/>
      <c r="D1082" s="224" t="s">
        <v>124</v>
      </c>
      <c r="E1082" s="42"/>
      <c r="F1082" s="225" t="s">
        <v>689</v>
      </c>
      <c r="G1082" s="42"/>
      <c r="H1082" s="42"/>
      <c r="I1082" s="221"/>
      <c r="J1082" s="42"/>
      <c r="K1082" s="42"/>
      <c r="L1082" s="46"/>
      <c r="M1082" s="222"/>
      <c r="N1082" s="223"/>
      <c r="O1082" s="86"/>
      <c r="P1082" s="86"/>
      <c r="Q1082" s="86"/>
      <c r="R1082" s="86"/>
      <c r="S1082" s="86"/>
      <c r="T1082" s="87"/>
      <c r="U1082" s="40"/>
      <c r="V1082" s="40"/>
      <c r="W1082" s="40"/>
      <c r="X1082" s="40"/>
      <c r="Y1082" s="40"/>
      <c r="Z1082" s="40"/>
      <c r="AA1082" s="40"/>
      <c r="AB1082" s="40"/>
      <c r="AC1082" s="40"/>
      <c r="AD1082" s="40"/>
      <c r="AE1082" s="40"/>
      <c r="AT1082" s="19" t="s">
        <v>124</v>
      </c>
      <c r="AU1082" s="19" t="s">
        <v>83</v>
      </c>
    </row>
    <row r="1083" s="12" customFormat="1" ht="22.8" customHeight="1">
      <c r="A1083" s="12"/>
      <c r="B1083" s="190"/>
      <c r="C1083" s="191"/>
      <c r="D1083" s="192" t="s">
        <v>72</v>
      </c>
      <c r="E1083" s="204" t="s">
        <v>1467</v>
      </c>
      <c r="F1083" s="204" t="s">
        <v>1468</v>
      </c>
      <c r="G1083" s="191"/>
      <c r="H1083" s="191"/>
      <c r="I1083" s="194"/>
      <c r="J1083" s="205">
        <f>BK1083</f>
        <v>0</v>
      </c>
      <c r="K1083" s="191"/>
      <c r="L1083" s="196"/>
      <c r="M1083" s="197"/>
      <c r="N1083" s="198"/>
      <c r="O1083" s="198"/>
      <c r="P1083" s="199">
        <f>SUM(P1084:P1086)</f>
        <v>0</v>
      </c>
      <c r="Q1083" s="198"/>
      <c r="R1083" s="199">
        <f>SUM(R1084:R1086)</f>
        <v>0</v>
      </c>
      <c r="S1083" s="198"/>
      <c r="T1083" s="200">
        <f>SUM(T1084:T1086)</f>
        <v>0</v>
      </c>
      <c r="U1083" s="12"/>
      <c r="V1083" s="12"/>
      <c r="W1083" s="12"/>
      <c r="X1083" s="12"/>
      <c r="Y1083" s="12"/>
      <c r="Z1083" s="12"/>
      <c r="AA1083" s="12"/>
      <c r="AB1083" s="12"/>
      <c r="AC1083" s="12"/>
      <c r="AD1083" s="12"/>
      <c r="AE1083" s="12"/>
      <c r="AR1083" s="201" t="s">
        <v>81</v>
      </c>
      <c r="AT1083" s="202" t="s">
        <v>72</v>
      </c>
      <c r="AU1083" s="202" t="s">
        <v>81</v>
      </c>
      <c r="AY1083" s="201" t="s">
        <v>114</v>
      </c>
      <c r="BK1083" s="203">
        <f>SUM(BK1084:BK1086)</f>
        <v>0</v>
      </c>
    </row>
    <row r="1084" s="2" customFormat="1" ht="24.15" customHeight="1">
      <c r="A1084" s="40"/>
      <c r="B1084" s="41"/>
      <c r="C1084" s="206" t="s">
        <v>1469</v>
      </c>
      <c r="D1084" s="206" t="s">
        <v>116</v>
      </c>
      <c r="E1084" s="207" t="s">
        <v>1470</v>
      </c>
      <c r="F1084" s="208" t="s">
        <v>1471</v>
      </c>
      <c r="G1084" s="209" t="s">
        <v>194</v>
      </c>
      <c r="H1084" s="210">
        <v>1115.1110000000001</v>
      </c>
      <c r="I1084" s="211"/>
      <c r="J1084" s="212">
        <f>ROUND(I1084*H1084,2)</f>
        <v>0</v>
      </c>
      <c r="K1084" s="208" t="s">
        <v>120</v>
      </c>
      <c r="L1084" s="46"/>
      <c r="M1084" s="213" t="s">
        <v>19</v>
      </c>
      <c r="N1084" s="214" t="s">
        <v>44</v>
      </c>
      <c r="O1084" s="86"/>
      <c r="P1084" s="215">
        <f>O1084*H1084</f>
        <v>0</v>
      </c>
      <c r="Q1084" s="215">
        <v>0</v>
      </c>
      <c r="R1084" s="215">
        <f>Q1084*H1084</f>
        <v>0</v>
      </c>
      <c r="S1084" s="215">
        <v>0</v>
      </c>
      <c r="T1084" s="216">
        <f>S1084*H1084</f>
        <v>0</v>
      </c>
      <c r="U1084" s="40"/>
      <c r="V1084" s="40"/>
      <c r="W1084" s="40"/>
      <c r="X1084" s="40"/>
      <c r="Y1084" s="40"/>
      <c r="Z1084" s="40"/>
      <c r="AA1084" s="40"/>
      <c r="AB1084" s="40"/>
      <c r="AC1084" s="40"/>
      <c r="AD1084" s="40"/>
      <c r="AE1084" s="40"/>
      <c r="AR1084" s="217" t="s">
        <v>121</v>
      </c>
      <c r="AT1084" s="217" t="s">
        <v>116</v>
      </c>
      <c r="AU1084" s="217" t="s">
        <v>83</v>
      </c>
      <c r="AY1084" s="19" t="s">
        <v>114</v>
      </c>
      <c r="BE1084" s="218">
        <f>IF(N1084="základní",J1084,0)</f>
        <v>0</v>
      </c>
      <c r="BF1084" s="218">
        <f>IF(N1084="snížená",J1084,0)</f>
        <v>0</v>
      </c>
      <c r="BG1084" s="218">
        <f>IF(N1084="zákl. přenesená",J1084,0)</f>
        <v>0</v>
      </c>
      <c r="BH1084" s="218">
        <f>IF(N1084="sníž. přenesená",J1084,0)</f>
        <v>0</v>
      </c>
      <c r="BI1084" s="218">
        <f>IF(N1084="nulová",J1084,0)</f>
        <v>0</v>
      </c>
      <c r="BJ1084" s="19" t="s">
        <v>81</v>
      </c>
      <c r="BK1084" s="218">
        <f>ROUND(I1084*H1084,2)</f>
        <v>0</v>
      </c>
      <c r="BL1084" s="19" t="s">
        <v>121</v>
      </c>
      <c r="BM1084" s="217" t="s">
        <v>1472</v>
      </c>
    </row>
    <row r="1085" s="2" customFormat="1">
      <c r="A1085" s="40"/>
      <c r="B1085" s="41"/>
      <c r="C1085" s="42"/>
      <c r="D1085" s="219" t="s">
        <v>123</v>
      </c>
      <c r="E1085" s="42"/>
      <c r="F1085" s="220" t="s">
        <v>1471</v>
      </c>
      <c r="G1085" s="42"/>
      <c r="H1085" s="42"/>
      <c r="I1085" s="221"/>
      <c r="J1085" s="42"/>
      <c r="K1085" s="42"/>
      <c r="L1085" s="46"/>
      <c r="M1085" s="222"/>
      <c r="N1085" s="223"/>
      <c r="O1085" s="86"/>
      <c r="P1085" s="86"/>
      <c r="Q1085" s="86"/>
      <c r="R1085" s="86"/>
      <c r="S1085" s="86"/>
      <c r="T1085" s="87"/>
      <c r="U1085" s="40"/>
      <c r="V1085" s="40"/>
      <c r="W1085" s="40"/>
      <c r="X1085" s="40"/>
      <c r="Y1085" s="40"/>
      <c r="Z1085" s="40"/>
      <c r="AA1085" s="40"/>
      <c r="AB1085" s="40"/>
      <c r="AC1085" s="40"/>
      <c r="AD1085" s="40"/>
      <c r="AE1085" s="40"/>
      <c r="AT1085" s="19" t="s">
        <v>123</v>
      </c>
      <c r="AU1085" s="19" t="s">
        <v>83</v>
      </c>
    </row>
    <row r="1086" s="2" customFormat="1">
      <c r="A1086" s="40"/>
      <c r="B1086" s="41"/>
      <c r="C1086" s="42"/>
      <c r="D1086" s="224" t="s">
        <v>124</v>
      </c>
      <c r="E1086" s="42"/>
      <c r="F1086" s="225" t="s">
        <v>1473</v>
      </c>
      <c r="G1086" s="42"/>
      <c r="H1086" s="42"/>
      <c r="I1086" s="221"/>
      <c r="J1086" s="42"/>
      <c r="K1086" s="42"/>
      <c r="L1086" s="46"/>
      <c r="M1086" s="222"/>
      <c r="N1086" s="223"/>
      <c r="O1086" s="86"/>
      <c r="P1086" s="86"/>
      <c r="Q1086" s="86"/>
      <c r="R1086" s="86"/>
      <c r="S1086" s="86"/>
      <c r="T1086" s="87"/>
      <c r="U1086" s="40"/>
      <c r="V1086" s="40"/>
      <c r="W1086" s="40"/>
      <c r="X1086" s="40"/>
      <c r="Y1086" s="40"/>
      <c r="Z1086" s="40"/>
      <c r="AA1086" s="40"/>
      <c r="AB1086" s="40"/>
      <c r="AC1086" s="40"/>
      <c r="AD1086" s="40"/>
      <c r="AE1086" s="40"/>
      <c r="AT1086" s="19" t="s">
        <v>124</v>
      </c>
      <c r="AU1086" s="19" t="s">
        <v>83</v>
      </c>
    </row>
    <row r="1087" s="12" customFormat="1" ht="25.92" customHeight="1">
      <c r="A1087" s="12"/>
      <c r="B1087" s="190"/>
      <c r="C1087" s="191"/>
      <c r="D1087" s="192" t="s">
        <v>72</v>
      </c>
      <c r="E1087" s="193" t="s">
        <v>1474</v>
      </c>
      <c r="F1087" s="193" t="s">
        <v>1475</v>
      </c>
      <c r="G1087" s="191"/>
      <c r="H1087" s="191"/>
      <c r="I1087" s="194"/>
      <c r="J1087" s="195">
        <f>BK1087</f>
        <v>0</v>
      </c>
      <c r="K1087" s="191"/>
      <c r="L1087" s="196"/>
      <c r="M1087" s="197"/>
      <c r="N1087" s="198"/>
      <c r="O1087" s="198"/>
      <c r="P1087" s="199">
        <f>P1088+P1089+P1090+P1094+P1098+P1101</f>
        <v>0</v>
      </c>
      <c r="Q1087" s="198"/>
      <c r="R1087" s="199">
        <f>R1088+R1089+R1090+R1094+R1098+R1101</f>
        <v>0.0099000000000000008</v>
      </c>
      <c r="S1087" s="198"/>
      <c r="T1087" s="200">
        <f>T1088+T1089+T1090+T1094+T1098+T1101</f>
        <v>0</v>
      </c>
      <c r="U1087" s="12"/>
      <c r="V1087" s="12"/>
      <c r="W1087" s="12"/>
      <c r="X1087" s="12"/>
      <c r="Y1087" s="12"/>
      <c r="Z1087" s="12"/>
      <c r="AA1087" s="12"/>
      <c r="AB1087" s="12"/>
      <c r="AC1087" s="12"/>
      <c r="AD1087" s="12"/>
      <c r="AE1087" s="12"/>
      <c r="AR1087" s="201" t="s">
        <v>140</v>
      </c>
      <c r="AT1087" s="202" t="s">
        <v>72</v>
      </c>
      <c r="AU1087" s="202" t="s">
        <v>73</v>
      </c>
      <c r="AY1087" s="201" t="s">
        <v>114</v>
      </c>
      <c r="BK1087" s="203">
        <f>BK1088+BK1089+BK1090+BK1094+BK1098+BK1101</f>
        <v>0</v>
      </c>
    </row>
    <row r="1088" s="2" customFormat="1" ht="21.75" customHeight="1">
      <c r="A1088" s="40"/>
      <c r="B1088" s="41"/>
      <c r="C1088" s="206" t="s">
        <v>1476</v>
      </c>
      <c r="D1088" s="206" t="s">
        <v>116</v>
      </c>
      <c r="E1088" s="207" t="s">
        <v>1477</v>
      </c>
      <c r="F1088" s="208" t="s">
        <v>1478</v>
      </c>
      <c r="G1088" s="209" t="s">
        <v>469</v>
      </c>
      <c r="H1088" s="210">
        <v>1</v>
      </c>
      <c r="I1088" s="211"/>
      <c r="J1088" s="212">
        <f>ROUND(I1088*H1088,2)</f>
        <v>0</v>
      </c>
      <c r="K1088" s="208" t="s">
        <v>19</v>
      </c>
      <c r="L1088" s="46"/>
      <c r="M1088" s="213" t="s">
        <v>19</v>
      </c>
      <c r="N1088" s="214" t="s">
        <v>44</v>
      </c>
      <c r="O1088" s="86"/>
      <c r="P1088" s="215">
        <f>O1088*H1088</f>
        <v>0</v>
      </c>
      <c r="Q1088" s="215">
        <v>0.0099000000000000008</v>
      </c>
      <c r="R1088" s="215">
        <f>Q1088*H1088</f>
        <v>0.0099000000000000008</v>
      </c>
      <c r="S1088" s="215">
        <v>0</v>
      </c>
      <c r="T1088" s="216">
        <f>S1088*H1088</f>
        <v>0</v>
      </c>
      <c r="U1088" s="40"/>
      <c r="V1088" s="40"/>
      <c r="W1088" s="40"/>
      <c r="X1088" s="40"/>
      <c r="Y1088" s="40"/>
      <c r="Z1088" s="40"/>
      <c r="AA1088" s="40"/>
      <c r="AB1088" s="40"/>
      <c r="AC1088" s="40"/>
      <c r="AD1088" s="40"/>
      <c r="AE1088" s="40"/>
      <c r="AR1088" s="217" t="s">
        <v>201</v>
      </c>
      <c r="AT1088" s="217" t="s">
        <v>116</v>
      </c>
      <c r="AU1088" s="217" t="s">
        <v>81</v>
      </c>
      <c r="AY1088" s="19" t="s">
        <v>114</v>
      </c>
      <c r="BE1088" s="218">
        <f>IF(N1088="základní",J1088,0)</f>
        <v>0</v>
      </c>
      <c r="BF1088" s="218">
        <f>IF(N1088="snížená",J1088,0)</f>
        <v>0</v>
      </c>
      <c r="BG1088" s="218">
        <f>IF(N1088="zákl. přenesená",J1088,0)</f>
        <v>0</v>
      </c>
      <c r="BH1088" s="218">
        <f>IF(N1088="sníž. přenesená",J1088,0)</f>
        <v>0</v>
      </c>
      <c r="BI1088" s="218">
        <f>IF(N1088="nulová",J1088,0)</f>
        <v>0</v>
      </c>
      <c r="BJ1088" s="19" t="s">
        <v>81</v>
      </c>
      <c r="BK1088" s="218">
        <f>ROUND(I1088*H1088,2)</f>
        <v>0</v>
      </c>
      <c r="BL1088" s="19" t="s">
        <v>201</v>
      </c>
      <c r="BM1088" s="217" t="s">
        <v>1479</v>
      </c>
    </row>
    <row r="1089" s="2" customFormat="1">
      <c r="A1089" s="40"/>
      <c r="B1089" s="41"/>
      <c r="C1089" s="42"/>
      <c r="D1089" s="219" t="s">
        <v>123</v>
      </c>
      <c r="E1089" s="42"/>
      <c r="F1089" s="220" t="s">
        <v>1478</v>
      </c>
      <c r="G1089" s="42"/>
      <c r="H1089" s="42"/>
      <c r="I1089" s="221"/>
      <c r="J1089" s="42"/>
      <c r="K1089" s="42"/>
      <c r="L1089" s="46"/>
      <c r="M1089" s="222"/>
      <c r="N1089" s="223"/>
      <c r="O1089" s="86"/>
      <c r="P1089" s="86"/>
      <c r="Q1089" s="86"/>
      <c r="R1089" s="86"/>
      <c r="S1089" s="86"/>
      <c r="T1089" s="87"/>
      <c r="U1089" s="40"/>
      <c r="V1089" s="40"/>
      <c r="W1089" s="40"/>
      <c r="X1089" s="40"/>
      <c r="Y1089" s="40"/>
      <c r="Z1089" s="40"/>
      <c r="AA1089" s="40"/>
      <c r="AB1089" s="40"/>
      <c r="AC1089" s="40"/>
      <c r="AD1089" s="40"/>
      <c r="AE1089" s="40"/>
      <c r="AT1089" s="19" t="s">
        <v>123</v>
      </c>
      <c r="AU1089" s="19" t="s">
        <v>81</v>
      </c>
    </row>
    <row r="1090" s="12" customFormat="1" ht="22.8" customHeight="1">
      <c r="A1090" s="12"/>
      <c r="B1090" s="190"/>
      <c r="C1090" s="191"/>
      <c r="D1090" s="192" t="s">
        <v>72</v>
      </c>
      <c r="E1090" s="204" t="s">
        <v>1480</v>
      </c>
      <c r="F1090" s="204" t="s">
        <v>1481</v>
      </c>
      <c r="G1090" s="191"/>
      <c r="H1090" s="191"/>
      <c r="I1090" s="194"/>
      <c r="J1090" s="205">
        <f>BK1090</f>
        <v>0</v>
      </c>
      <c r="K1090" s="191"/>
      <c r="L1090" s="196"/>
      <c r="M1090" s="197"/>
      <c r="N1090" s="198"/>
      <c r="O1090" s="198"/>
      <c r="P1090" s="199">
        <f>SUM(P1091:P1093)</f>
        <v>0</v>
      </c>
      <c r="Q1090" s="198"/>
      <c r="R1090" s="199">
        <f>SUM(R1091:R1093)</f>
        <v>0</v>
      </c>
      <c r="S1090" s="198"/>
      <c r="T1090" s="200">
        <f>SUM(T1091:T1093)</f>
        <v>0</v>
      </c>
      <c r="U1090" s="12"/>
      <c r="V1090" s="12"/>
      <c r="W1090" s="12"/>
      <c r="X1090" s="12"/>
      <c r="Y1090" s="12"/>
      <c r="Z1090" s="12"/>
      <c r="AA1090" s="12"/>
      <c r="AB1090" s="12"/>
      <c r="AC1090" s="12"/>
      <c r="AD1090" s="12"/>
      <c r="AE1090" s="12"/>
      <c r="AR1090" s="201" t="s">
        <v>140</v>
      </c>
      <c r="AT1090" s="202" t="s">
        <v>72</v>
      </c>
      <c r="AU1090" s="202" t="s">
        <v>81</v>
      </c>
      <c r="AY1090" s="201" t="s">
        <v>114</v>
      </c>
      <c r="BK1090" s="203">
        <f>SUM(BK1091:BK1093)</f>
        <v>0</v>
      </c>
    </row>
    <row r="1091" s="2" customFormat="1" ht="16.5" customHeight="1">
      <c r="A1091" s="40"/>
      <c r="B1091" s="41"/>
      <c r="C1091" s="206" t="s">
        <v>1482</v>
      </c>
      <c r="D1091" s="206" t="s">
        <v>116</v>
      </c>
      <c r="E1091" s="207" t="s">
        <v>1483</v>
      </c>
      <c r="F1091" s="208" t="s">
        <v>1484</v>
      </c>
      <c r="G1091" s="209" t="s">
        <v>469</v>
      </c>
      <c r="H1091" s="210">
        <v>1</v>
      </c>
      <c r="I1091" s="211"/>
      <c r="J1091" s="212">
        <f>ROUND(I1091*H1091,2)</f>
        <v>0</v>
      </c>
      <c r="K1091" s="208" t="s">
        <v>19</v>
      </c>
      <c r="L1091" s="46"/>
      <c r="M1091" s="213" t="s">
        <v>19</v>
      </c>
      <c r="N1091" s="214" t="s">
        <v>44</v>
      </c>
      <c r="O1091" s="86"/>
      <c r="P1091" s="215">
        <f>O1091*H1091</f>
        <v>0</v>
      </c>
      <c r="Q1091" s="215">
        <v>0</v>
      </c>
      <c r="R1091" s="215">
        <f>Q1091*H1091</f>
        <v>0</v>
      </c>
      <c r="S1091" s="215">
        <v>0</v>
      </c>
      <c r="T1091" s="216">
        <f>S1091*H1091</f>
        <v>0</v>
      </c>
      <c r="U1091" s="40"/>
      <c r="V1091" s="40"/>
      <c r="W1091" s="40"/>
      <c r="X1091" s="40"/>
      <c r="Y1091" s="40"/>
      <c r="Z1091" s="40"/>
      <c r="AA1091" s="40"/>
      <c r="AB1091" s="40"/>
      <c r="AC1091" s="40"/>
      <c r="AD1091" s="40"/>
      <c r="AE1091" s="40"/>
      <c r="AR1091" s="217" t="s">
        <v>1485</v>
      </c>
      <c r="AT1091" s="217" t="s">
        <v>116</v>
      </c>
      <c r="AU1091" s="217" t="s">
        <v>83</v>
      </c>
      <c r="AY1091" s="19" t="s">
        <v>114</v>
      </c>
      <c r="BE1091" s="218">
        <f>IF(N1091="základní",J1091,0)</f>
        <v>0</v>
      </c>
      <c r="BF1091" s="218">
        <f>IF(N1091="snížená",J1091,0)</f>
        <v>0</v>
      </c>
      <c r="BG1091" s="218">
        <f>IF(N1091="zákl. přenesená",J1091,0)</f>
        <v>0</v>
      </c>
      <c r="BH1091" s="218">
        <f>IF(N1091="sníž. přenesená",J1091,0)</f>
        <v>0</v>
      </c>
      <c r="BI1091" s="218">
        <f>IF(N1091="nulová",J1091,0)</f>
        <v>0</v>
      </c>
      <c r="BJ1091" s="19" t="s">
        <v>81</v>
      </c>
      <c r="BK1091" s="218">
        <f>ROUND(I1091*H1091,2)</f>
        <v>0</v>
      </c>
      <c r="BL1091" s="19" t="s">
        <v>1485</v>
      </c>
      <c r="BM1091" s="217" t="s">
        <v>1486</v>
      </c>
    </row>
    <row r="1092" s="2" customFormat="1">
      <c r="A1092" s="40"/>
      <c r="B1092" s="41"/>
      <c r="C1092" s="42"/>
      <c r="D1092" s="219" t="s">
        <v>123</v>
      </c>
      <c r="E1092" s="42"/>
      <c r="F1092" s="220" t="s">
        <v>1484</v>
      </c>
      <c r="G1092" s="42"/>
      <c r="H1092" s="42"/>
      <c r="I1092" s="221"/>
      <c r="J1092" s="42"/>
      <c r="K1092" s="42"/>
      <c r="L1092" s="46"/>
      <c r="M1092" s="222"/>
      <c r="N1092" s="223"/>
      <c r="O1092" s="86"/>
      <c r="P1092" s="86"/>
      <c r="Q1092" s="86"/>
      <c r="R1092" s="86"/>
      <c r="S1092" s="86"/>
      <c r="T1092" s="87"/>
      <c r="U1092" s="40"/>
      <c r="V1092" s="40"/>
      <c r="W1092" s="40"/>
      <c r="X1092" s="40"/>
      <c r="Y1092" s="40"/>
      <c r="Z1092" s="40"/>
      <c r="AA1092" s="40"/>
      <c r="AB1092" s="40"/>
      <c r="AC1092" s="40"/>
      <c r="AD1092" s="40"/>
      <c r="AE1092" s="40"/>
      <c r="AT1092" s="19" t="s">
        <v>123</v>
      </c>
      <c r="AU1092" s="19" t="s">
        <v>83</v>
      </c>
    </row>
    <row r="1093" s="2" customFormat="1">
      <c r="A1093" s="40"/>
      <c r="B1093" s="41"/>
      <c r="C1093" s="42"/>
      <c r="D1093" s="219" t="s">
        <v>196</v>
      </c>
      <c r="E1093" s="42"/>
      <c r="F1093" s="258" t="s">
        <v>1487</v>
      </c>
      <c r="G1093" s="42"/>
      <c r="H1093" s="42"/>
      <c r="I1093" s="221"/>
      <c r="J1093" s="42"/>
      <c r="K1093" s="42"/>
      <c r="L1093" s="46"/>
      <c r="M1093" s="222"/>
      <c r="N1093" s="223"/>
      <c r="O1093" s="86"/>
      <c r="P1093" s="86"/>
      <c r="Q1093" s="86"/>
      <c r="R1093" s="86"/>
      <c r="S1093" s="86"/>
      <c r="T1093" s="87"/>
      <c r="U1093" s="40"/>
      <c r="V1093" s="40"/>
      <c r="W1093" s="40"/>
      <c r="X1093" s="40"/>
      <c r="Y1093" s="40"/>
      <c r="Z1093" s="40"/>
      <c r="AA1093" s="40"/>
      <c r="AB1093" s="40"/>
      <c r="AC1093" s="40"/>
      <c r="AD1093" s="40"/>
      <c r="AE1093" s="40"/>
      <c r="AT1093" s="19" t="s">
        <v>196</v>
      </c>
      <c r="AU1093" s="19" t="s">
        <v>83</v>
      </c>
    </row>
    <row r="1094" s="12" customFormat="1" ht="22.8" customHeight="1">
      <c r="A1094" s="12"/>
      <c r="B1094" s="190"/>
      <c r="C1094" s="191"/>
      <c r="D1094" s="192" t="s">
        <v>72</v>
      </c>
      <c r="E1094" s="204" t="s">
        <v>1488</v>
      </c>
      <c r="F1094" s="204" t="s">
        <v>1489</v>
      </c>
      <c r="G1094" s="191"/>
      <c r="H1094" s="191"/>
      <c r="I1094" s="194"/>
      <c r="J1094" s="205">
        <f>BK1094</f>
        <v>0</v>
      </c>
      <c r="K1094" s="191"/>
      <c r="L1094" s="196"/>
      <c r="M1094" s="197"/>
      <c r="N1094" s="198"/>
      <c r="O1094" s="198"/>
      <c r="P1094" s="199">
        <f>SUM(P1095:P1097)</f>
        <v>0</v>
      </c>
      <c r="Q1094" s="198"/>
      <c r="R1094" s="199">
        <f>SUM(R1095:R1097)</f>
        <v>0</v>
      </c>
      <c r="S1094" s="198"/>
      <c r="T1094" s="200">
        <f>SUM(T1095:T1097)</f>
        <v>0</v>
      </c>
      <c r="U1094" s="12"/>
      <c r="V1094" s="12"/>
      <c r="W1094" s="12"/>
      <c r="X1094" s="12"/>
      <c r="Y1094" s="12"/>
      <c r="Z1094" s="12"/>
      <c r="AA1094" s="12"/>
      <c r="AB1094" s="12"/>
      <c r="AC1094" s="12"/>
      <c r="AD1094" s="12"/>
      <c r="AE1094" s="12"/>
      <c r="AR1094" s="201" t="s">
        <v>140</v>
      </c>
      <c r="AT1094" s="202" t="s">
        <v>72</v>
      </c>
      <c r="AU1094" s="202" t="s">
        <v>81</v>
      </c>
      <c r="AY1094" s="201" t="s">
        <v>114</v>
      </c>
      <c r="BK1094" s="203">
        <f>SUM(BK1095:BK1097)</f>
        <v>0</v>
      </c>
    </row>
    <row r="1095" s="2" customFormat="1" ht="16.5" customHeight="1">
      <c r="A1095" s="40"/>
      <c r="B1095" s="41"/>
      <c r="C1095" s="206" t="s">
        <v>1490</v>
      </c>
      <c r="D1095" s="206" t="s">
        <v>116</v>
      </c>
      <c r="E1095" s="207" t="s">
        <v>1491</v>
      </c>
      <c r="F1095" s="208" t="s">
        <v>1489</v>
      </c>
      <c r="G1095" s="209" t="s">
        <v>469</v>
      </c>
      <c r="H1095" s="210">
        <v>1</v>
      </c>
      <c r="I1095" s="211"/>
      <c r="J1095" s="212">
        <f>ROUND(I1095*H1095,2)</f>
        <v>0</v>
      </c>
      <c r="K1095" s="208" t="s">
        <v>19</v>
      </c>
      <c r="L1095" s="46"/>
      <c r="M1095" s="213" t="s">
        <v>19</v>
      </c>
      <c r="N1095" s="214" t="s">
        <v>44</v>
      </c>
      <c r="O1095" s="86"/>
      <c r="P1095" s="215">
        <f>O1095*H1095</f>
        <v>0</v>
      </c>
      <c r="Q1095" s="215">
        <v>0</v>
      </c>
      <c r="R1095" s="215">
        <f>Q1095*H1095</f>
        <v>0</v>
      </c>
      <c r="S1095" s="215">
        <v>0</v>
      </c>
      <c r="T1095" s="216">
        <f>S1095*H1095</f>
        <v>0</v>
      </c>
      <c r="U1095" s="40"/>
      <c r="V1095" s="40"/>
      <c r="W1095" s="40"/>
      <c r="X1095" s="40"/>
      <c r="Y1095" s="40"/>
      <c r="Z1095" s="40"/>
      <c r="AA1095" s="40"/>
      <c r="AB1095" s="40"/>
      <c r="AC1095" s="40"/>
      <c r="AD1095" s="40"/>
      <c r="AE1095" s="40"/>
      <c r="AR1095" s="217" t="s">
        <v>1485</v>
      </c>
      <c r="AT1095" s="217" t="s">
        <v>116</v>
      </c>
      <c r="AU1095" s="217" t="s">
        <v>83</v>
      </c>
      <c r="AY1095" s="19" t="s">
        <v>114</v>
      </c>
      <c r="BE1095" s="218">
        <f>IF(N1095="základní",J1095,0)</f>
        <v>0</v>
      </c>
      <c r="BF1095" s="218">
        <f>IF(N1095="snížená",J1095,0)</f>
        <v>0</v>
      </c>
      <c r="BG1095" s="218">
        <f>IF(N1095="zákl. přenesená",J1095,0)</f>
        <v>0</v>
      </c>
      <c r="BH1095" s="218">
        <f>IF(N1095="sníž. přenesená",J1095,0)</f>
        <v>0</v>
      </c>
      <c r="BI1095" s="218">
        <f>IF(N1095="nulová",J1095,0)</f>
        <v>0</v>
      </c>
      <c r="BJ1095" s="19" t="s">
        <v>81</v>
      </c>
      <c r="BK1095" s="218">
        <f>ROUND(I1095*H1095,2)</f>
        <v>0</v>
      </c>
      <c r="BL1095" s="19" t="s">
        <v>1485</v>
      </c>
      <c r="BM1095" s="217" t="s">
        <v>1492</v>
      </c>
    </row>
    <row r="1096" s="2" customFormat="1">
      <c r="A1096" s="40"/>
      <c r="B1096" s="41"/>
      <c r="C1096" s="42"/>
      <c r="D1096" s="219" t="s">
        <v>123</v>
      </c>
      <c r="E1096" s="42"/>
      <c r="F1096" s="220" t="s">
        <v>1489</v>
      </c>
      <c r="G1096" s="42"/>
      <c r="H1096" s="42"/>
      <c r="I1096" s="221"/>
      <c r="J1096" s="42"/>
      <c r="K1096" s="42"/>
      <c r="L1096" s="46"/>
      <c r="M1096" s="222"/>
      <c r="N1096" s="223"/>
      <c r="O1096" s="86"/>
      <c r="P1096" s="86"/>
      <c r="Q1096" s="86"/>
      <c r="R1096" s="86"/>
      <c r="S1096" s="86"/>
      <c r="T1096" s="87"/>
      <c r="U1096" s="40"/>
      <c r="V1096" s="40"/>
      <c r="W1096" s="40"/>
      <c r="X1096" s="40"/>
      <c r="Y1096" s="40"/>
      <c r="Z1096" s="40"/>
      <c r="AA1096" s="40"/>
      <c r="AB1096" s="40"/>
      <c r="AC1096" s="40"/>
      <c r="AD1096" s="40"/>
      <c r="AE1096" s="40"/>
      <c r="AT1096" s="19" t="s">
        <v>123</v>
      </c>
      <c r="AU1096" s="19" t="s">
        <v>83</v>
      </c>
    </row>
    <row r="1097" s="2" customFormat="1">
      <c r="A1097" s="40"/>
      <c r="B1097" s="41"/>
      <c r="C1097" s="42"/>
      <c r="D1097" s="219" t="s">
        <v>196</v>
      </c>
      <c r="E1097" s="42"/>
      <c r="F1097" s="258" t="s">
        <v>1493</v>
      </c>
      <c r="G1097" s="42"/>
      <c r="H1097" s="42"/>
      <c r="I1097" s="221"/>
      <c r="J1097" s="42"/>
      <c r="K1097" s="42"/>
      <c r="L1097" s="46"/>
      <c r="M1097" s="222"/>
      <c r="N1097" s="223"/>
      <c r="O1097" s="86"/>
      <c r="P1097" s="86"/>
      <c r="Q1097" s="86"/>
      <c r="R1097" s="86"/>
      <c r="S1097" s="86"/>
      <c r="T1097" s="87"/>
      <c r="U1097" s="40"/>
      <c r="V1097" s="40"/>
      <c r="W1097" s="40"/>
      <c r="X1097" s="40"/>
      <c r="Y1097" s="40"/>
      <c r="Z1097" s="40"/>
      <c r="AA1097" s="40"/>
      <c r="AB1097" s="40"/>
      <c r="AC1097" s="40"/>
      <c r="AD1097" s="40"/>
      <c r="AE1097" s="40"/>
      <c r="AT1097" s="19" t="s">
        <v>196</v>
      </c>
      <c r="AU1097" s="19" t="s">
        <v>83</v>
      </c>
    </row>
    <row r="1098" s="12" customFormat="1" ht="22.8" customHeight="1">
      <c r="A1098" s="12"/>
      <c r="B1098" s="190"/>
      <c r="C1098" s="191"/>
      <c r="D1098" s="192" t="s">
        <v>72</v>
      </c>
      <c r="E1098" s="204" t="s">
        <v>1494</v>
      </c>
      <c r="F1098" s="204" t="s">
        <v>1495</v>
      </c>
      <c r="G1098" s="191"/>
      <c r="H1098" s="191"/>
      <c r="I1098" s="194"/>
      <c r="J1098" s="205">
        <f>BK1098</f>
        <v>0</v>
      </c>
      <c r="K1098" s="191"/>
      <c r="L1098" s="196"/>
      <c r="M1098" s="197"/>
      <c r="N1098" s="198"/>
      <c r="O1098" s="198"/>
      <c r="P1098" s="199">
        <f>SUM(P1099:P1100)</f>
        <v>0</v>
      </c>
      <c r="Q1098" s="198"/>
      <c r="R1098" s="199">
        <f>SUM(R1099:R1100)</f>
        <v>0</v>
      </c>
      <c r="S1098" s="198"/>
      <c r="T1098" s="200">
        <f>SUM(T1099:T1100)</f>
        <v>0</v>
      </c>
      <c r="U1098" s="12"/>
      <c r="V1098" s="12"/>
      <c r="W1098" s="12"/>
      <c r="X1098" s="12"/>
      <c r="Y1098" s="12"/>
      <c r="Z1098" s="12"/>
      <c r="AA1098" s="12"/>
      <c r="AB1098" s="12"/>
      <c r="AC1098" s="12"/>
      <c r="AD1098" s="12"/>
      <c r="AE1098" s="12"/>
      <c r="AR1098" s="201" t="s">
        <v>140</v>
      </c>
      <c r="AT1098" s="202" t="s">
        <v>72</v>
      </c>
      <c r="AU1098" s="202" t="s">
        <v>81</v>
      </c>
      <c r="AY1098" s="201" t="s">
        <v>114</v>
      </c>
      <c r="BK1098" s="203">
        <f>SUM(BK1099:BK1100)</f>
        <v>0</v>
      </c>
    </row>
    <row r="1099" s="2" customFormat="1" ht="16.5" customHeight="1">
      <c r="A1099" s="40"/>
      <c r="B1099" s="41"/>
      <c r="C1099" s="206" t="s">
        <v>1496</v>
      </c>
      <c r="D1099" s="206" t="s">
        <v>116</v>
      </c>
      <c r="E1099" s="207" t="s">
        <v>1497</v>
      </c>
      <c r="F1099" s="208" t="s">
        <v>1498</v>
      </c>
      <c r="G1099" s="209" t="s">
        <v>469</v>
      </c>
      <c r="H1099" s="210">
        <v>1</v>
      </c>
      <c r="I1099" s="211"/>
      <c r="J1099" s="212">
        <f>ROUND(I1099*H1099,2)</f>
        <v>0</v>
      </c>
      <c r="K1099" s="208" t="s">
        <v>19</v>
      </c>
      <c r="L1099" s="46"/>
      <c r="M1099" s="213" t="s">
        <v>19</v>
      </c>
      <c r="N1099" s="214" t="s">
        <v>44</v>
      </c>
      <c r="O1099" s="86"/>
      <c r="P1099" s="215">
        <f>O1099*H1099</f>
        <v>0</v>
      </c>
      <c r="Q1099" s="215">
        <v>0</v>
      </c>
      <c r="R1099" s="215">
        <f>Q1099*H1099</f>
        <v>0</v>
      </c>
      <c r="S1099" s="215">
        <v>0</v>
      </c>
      <c r="T1099" s="216">
        <f>S1099*H1099</f>
        <v>0</v>
      </c>
      <c r="U1099" s="40"/>
      <c r="V1099" s="40"/>
      <c r="W1099" s="40"/>
      <c r="X1099" s="40"/>
      <c r="Y1099" s="40"/>
      <c r="Z1099" s="40"/>
      <c r="AA1099" s="40"/>
      <c r="AB1099" s="40"/>
      <c r="AC1099" s="40"/>
      <c r="AD1099" s="40"/>
      <c r="AE1099" s="40"/>
      <c r="AR1099" s="217" t="s">
        <v>1485</v>
      </c>
      <c r="AT1099" s="217" t="s">
        <v>116</v>
      </c>
      <c r="AU1099" s="217" t="s">
        <v>83</v>
      </c>
      <c r="AY1099" s="19" t="s">
        <v>114</v>
      </c>
      <c r="BE1099" s="218">
        <f>IF(N1099="základní",J1099,0)</f>
        <v>0</v>
      </c>
      <c r="BF1099" s="218">
        <f>IF(N1099="snížená",J1099,0)</f>
        <v>0</v>
      </c>
      <c r="BG1099" s="218">
        <f>IF(N1099="zákl. přenesená",J1099,0)</f>
        <v>0</v>
      </c>
      <c r="BH1099" s="218">
        <f>IF(N1099="sníž. přenesená",J1099,0)</f>
        <v>0</v>
      </c>
      <c r="BI1099" s="218">
        <f>IF(N1099="nulová",J1099,0)</f>
        <v>0</v>
      </c>
      <c r="BJ1099" s="19" t="s">
        <v>81</v>
      </c>
      <c r="BK1099" s="218">
        <f>ROUND(I1099*H1099,2)</f>
        <v>0</v>
      </c>
      <c r="BL1099" s="19" t="s">
        <v>1485</v>
      </c>
      <c r="BM1099" s="217" t="s">
        <v>1499</v>
      </c>
    </row>
    <row r="1100" s="2" customFormat="1">
      <c r="A1100" s="40"/>
      <c r="B1100" s="41"/>
      <c r="C1100" s="42"/>
      <c r="D1100" s="219" t="s">
        <v>123</v>
      </c>
      <c r="E1100" s="42"/>
      <c r="F1100" s="220" t="s">
        <v>1498</v>
      </c>
      <c r="G1100" s="42"/>
      <c r="H1100" s="42"/>
      <c r="I1100" s="221"/>
      <c r="J1100" s="42"/>
      <c r="K1100" s="42"/>
      <c r="L1100" s="46"/>
      <c r="M1100" s="222"/>
      <c r="N1100" s="223"/>
      <c r="O1100" s="86"/>
      <c r="P1100" s="86"/>
      <c r="Q1100" s="86"/>
      <c r="R1100" s="86"/>
      <c r="S1100" s="86"/>
      <c r="T1100" s="87"/>
      <c r="U1100" s="40"/>
      <c r="V1100" s="40"/>
      <c r="W1100" s="40"/>
      <c r="X1100" s="40"/>
      <c r="Y1100" s="40"/>
      <c r="Z1100" s="40"/>
      <c r="AA1100" s="40"/>
      <c r="AB1100" s="40"/>
      <c r="AC1100" s="40"/>
      <c r="AD1100" s="40"/>
      <c r="AE1100" s="40"/>
      <c r="AT1100" s="19" t="s">
        <v>123</v>
      </c>
      <c r="AU1100" s="19" t="s">
        <v>83</v>
      </c>
    </row>
    <row r="1101" s="12" customFormat="1" ht="22.8" customHeight="1">
      <c r="A1101" s="12"/>
      <c r="B1101" s="190"/>
      <c r="C1101" s="191"/>
      <c r="D1101" s="192" t="s">
        <v>72</v>
      </c>
      <c r="E1101" s="204" t="s">
        <v>1500</v>
      </c>
      <c r="F1101" s="204" t="s">
        <v>1501</v>
      </c>
      <c r="G1101" s="191"/>
      <c r="H1101" s="191"/>
      <c r="I1101" s="194"/>
      <c r="J1101" s="205">
        <f>BK1101</f>
        <v>0</v>
      </c>
      <c r="K1101" s="191"/>
      <c r="L1101" s="196"/>
      <c r="M1101" s="197"/>
      <c r="N1101" s="198"/>
      <c r="O1101" s="198"/>
      <c r="P1101" s="199">
        <f>SUM(P1102:P1103)</f>
        <v>0</v>
      </c>
      <c r="Q1101" s="198"/>
      <c r="R1101" s="199">
        <f>SUM(R1102:R1103)</f>
        <v>0</v>
      </c>
      <c r="S1101" s="198"/>
      <c r="T1101" s="200">
        <f>SUM(T1102:T1103)</f>
        <v>0</v>
      </c>
      <c r="U1101" s="12"/>
      <c r="V1101" s="12"/>
      <c r="W1101" s="12"/>
      <c r="X1101" s="12"/>
      <c r="Y1101" s="12"/>
      <c r="Z1101" s="12"/>
      <c r="AA1101" s="12"/>
      <c r="AB1101" s="12"/>
      <c r="AC1101" s="12"/>
      <c r="AD1101" s="12"/>
      <c r="AE1101" s="12"/>
      <c r="AR1101" s="201" t="s">
        <v>140</v>
      </c>
      <c r="AT1101" s="202" t="s">
        <v>72</v>
      </c>
      <c r="AU1101" s="202" t="s">
        <v>81</v>
      </c>
      <c r="AY1101" s="201" t="s">
        <v>114</v>
      </c>
      <c r="BK1101" s="203">
        <f>SUM(BK1102:BK1103)</f>
        <v>0</v>
      </c>
    </row>
    <row r="1102" s="2" customFormat="1" ht="16.5" customHeight="1">
      <c r="A1102" s="40"/>
      <c r="B1102" s="41"/>
      <c r="C1102" s="206" t="s">
        <v>1502</v>
      </c>
      <c r="D1102" s="206" t="s">
        <v>116</v>
      </c>
      <c r="E1102" s="207" t="s">
        <v>1503</v>
      </c>
      <c r="F1102" s="208" t="s">
        <v>1504</v>
      </c>
      <c r="G1102" s="209" t="s">
        <v>469</v>
      </c>
      <c r="H1102" s="210">
        <v>802.5</v>
      </c>
      <c r="I1102" s="211"/>
      <c r="J1102" s="212">
        <f>ROUND(I1102*H1102,2)</f>
        <v>0</v>
      </c>
      <c r="K1102" s="208" t="s">
        <v>19</v>
      </c>
      <c r="L1102" s="46"/>
      <c r="M1102" s="213" t="s">
        <v>19</v>
      </c>
      <c r="N1102" s="214" t="s">
        <v>44</v>
      </c>
      <c r="O1102" s="86"/>
      <c r="P1102" s="215">
        <f>O1102*H1102</f>
        <v>0</v>
      </c>
      <c r="Q1102" s="215">
        <v>0</v>
      </c>
      <c r="R1102" s="215">
        <f>Q1102*H1102</f>
        <v>0</v>
      </c>
      <c r="S1102" s="215">
        <v>0</v>
      </c>
      <c r="T1102" s="216">
        <f>S1102*H1102</f>
        <v>0</v>
      </c>
      <c r="U1102" s="40"/>
      <c r="V1102" s="40"/>
      <c r="W1102" s="40"/>
      <c r="X1102" s="40"/>
      <c r="Y1102" s="40"/>
      <c r="Z1102" s="40"/>
      <c r="AA1102" s="40"/>
      <c r="AB1102" s="40"/>
      <c r="AC1102" s="40"/>
      <c r="AD1102" s="40"/>
      <c r="AE1102" s="40"/>
      <c r="AR1102" s="217" t="s">
        <v>1485</v>
      </c>
      <c r="AT1102" s="217" t="s">
        <v>116</v>
      </c>
      <c r="AU1102" s="217" t="s">
        <v>83</v>
      </c>
      <c r="AY1102" s="19" t="s">
        <v>114</v>
      </c>
      <c r="BE1102" s="218">
        <f>IF(N1102="základní",J1102,0)</f>
        <v>0</v>
      </c>
      <c r="BF1102" s="218">
        <f>IF(N1102="snížená",J1102,0)</f>
        <v>0</v>
      </c>
      <c r="BG1102" s="218">
        <f>IF(N1102="zákl. přenesená",J1102,0)</f>
        <v>0</v>
      </c>
      <c r="BH1102" s="218">
        <f>IF(N1102="sníž. přenesená",J1102,0)</f>
        <v>0</v>
      </c>
      <c r="BI1102" s="218">
        <f>IF(N1102="nulová",J1102,0)</f>
        <v>0</v>
      </c>
      <c r="BJ1102" s="19" t="s">
        <v>81</v>
      </c>
      <c r="BK1102" s="218">
        <f>ROUND(I1102*H1102,2)</f>
        <v>0</v>
      </c>
      <c r="BL1102" s="19" t="s">
        <v>1485</v>
      </c>
      <c r="BM1102" s="217" t="s">
        <v>1505</v>
      </c>
    </row>
    <row r="1103" s="2" customFormat="1">
      <c r="A1103" s="40"/>
      <c r="B1103" s="41"/>
      <c r="C1103" s="42"/>
      <c r="D1103" s="219" t="s">
        <v>123</v>
      </c>
      <c r="E1103" s="42"/>
      <c r="F1103" s="220" t="s">
        <v>1504</v>
      </c>
      <c r="G1103" s="42"/>
      <c r="H1103" s="42"/>
      <c r="I1103" s="221"/>
      <c r="J1103" s="42"/>
      <c r="K1103" s="42"/>
      <c r="L1103" s="46"/>
      <c r="M1103" s="272"/>
      <c r="N1103" s="273"/>
      <c r="O1103" s="274"/>
      <c r="P1103" s="274"/>
      <c r="Q1103" s="274"/>
      <c r="R1103" s="274"/>
      <c r="S1103" s="274"/>
      <c r="T1103" s="275"/>
      <c r="U1103" s="40"/>
      <c r="V1103" s="40"/>
      <c r="W1103" s="40"/>
      <c r="X1103" s="40"/>
      <c r="Y1103" s="40"/>
      <c r="Z1103" s="40"/>
      <c r="AA1103" s="40"/>
      <c r="AB1103" s="40"/>
      <c r="AC1103" s="40"/>
      <c r="AD1103" s="40"/>
      <c r="AE1103" s="40"/>
      <c r="AT1103" s="19" t="s">
        <v>123</v>
      </c>
      <c r="AU1103" s="19" t="s">
        <v>83</v>
      </c>
    </row>
    <row r="1104" s="2" customFormat="1" ht="6.96" customHeight="1">
      <c r="A1104" s="40"/>
      <c r="B1104" s="61"/>
      <c r="C1104" s="62"/>
      <c r="D1104" s="62"/>
      <c r="E1104" s="62"/>
      <c r="F1104" s="62"/>
      <c r="G1104" s="62"/>
      <c r="H1104" s="62"/>
      <c r="I1104" s="62"/>
      <c r="J1104" s="62"/>
      <c r="K1104" s="62"/>
      <c r="L1104" s="46"/>
      <c r="M1104" s="40"/>
      <c r="O1104" s="40"/>
      <c r="P1104" s="40"/>
      <c r="Q1104" s="40"/>
      <c r="R1104" s="40"/>
      <c r="S1104" s="40"/>
      <c r="T1104" s="40"/>
      <c r="U1104" s="40"/>
      <c r="V1104" s="40"/>
      <c r="W1104" s="40"/>
      <c r="X1104" s="40"/>
      <c r="Y1104" s="40"/>
      <c r="Z1104" s="40"/>
      <c r="AA1104" s="40"/>
      <c r="AB1104" s="40"/>
      <c r="AC1104" s="40"/>
      <c r="AD1104" s="40"/>
      <c r="AE1104" s="40"/>
    </row>
  </sheetData>
  <sheetProtection sheet="1" autoFilter="0" formatColumns="0" formatRows="0" objects="1" scenarios="1" spinCount="100000" saltValue="C0KkT7/XFkwMaiV/tCUNrN69JbKwjtFU0QaQqw8S+PhB8b91CD/npvkDf9J3zFXSdcmlwDjajSefqlAxoXKbkg==" hashValue="CT7fGcQFBDIEbEqhmW1jo8l3555dfa8wbGG5m6amt+4X5tMxHNMvVM4Qo7fdkffC+5Ea0Lr8Lg8ydKKYMKQEKg==" algorithmName="SHA-512" password="CC35"/>
  <autoFilter ref="C103:K1103"/>
  <mergeCells count="9">
    <mergeCell ref="E7:H7"/>
    <mergeCell ref="E9:H9"/>
    <mergeCell ref="E18:H18"/>
    <mergeCell ref="E27:H27"/>
    <mergeCell ref="E48:H48"/>
    <mergeCell ref="E50:H50"/>
    <mergeCell ref="E94:H94"/>
    <mergeCell ref="E96:H96"/>
    <mergeCell ref="L2:V2"/>
  </mergeCells>
  <hyperlinks>
    <hyperlink ref="F109" r:id="rId1" display="https://podminky.urs.cz/item/CS_URS_2024_02/121151124"/>
    <hyperlink ref="F112" r:id="rId2" display="https://podminky.urs.cz/item/CS_URS_2024_02/181351114"/>
    <hyperlink ref="F115" r:id="rId3" display="https://podminky.urs.cz/item/CS_URS_2024_02/181951111"/>
    <hyperlink ref="F121" r:id="rId4" display="https://podminky.urs.cz/item/CS_URS_2024_02/181151331"/>
    <hyperlink ref="F127" r:id="rId5" display="https://podminky.urs.cz/item/CS_URS_2024_02/119005121"/>
    <hyperlink ref="F130" r:id="rId6" display="https://podminky.urs.cz/item/CS_URS_2024_02/183205112"/>
    <hyperlink ref="F133" r:id="rId7" display="https://podminky.urs.cz/item/CS_URS_2024_02/181006111"/>
    <hyperlink ref="F142" r:id="rId8" display="https://podminky.urs.cz/item/CS_URS_2024_02/183111111"/>
    <hyperlink ref="F146" r:id="rId9" display="https://podminky.urs.cz/item/CS_URS_2024_02/183211312"/>
    <hyperlink ref="F152" r:id="rId10" display="https://podminky.urs.cz/item/CS_URS_2024_02/184911421"/>
    <hyperlink ref="F164" r:id="rId11" display="https://podminky.urs.cz/item/CS_URS_2024_02/183101213"/>
    <hyperlink ref="F168" r:id="rId12" display="https://podminky.urs.cz/item/CS_URS_2024_02/183101214"/>
    <hyperlink ref="F172" r:id="rId13" display="https://podminky.urs.cz/item/CS_URS_2024_02/183101215"/>
    <hyperlink ref="F179" r:id="rId14" display="https://podminky.urs.cz/item/CS_URS_2024_02/184102112"/>
    <hyperlink ref="F183" r:id="rId15" display="https://podminky.urs.cz/item/CS_URS_2024_02/184102113"/>
    <hyperlink ref="F187" r:id="rId16" display="https://podminky.urs.cz/item/CS_URS_2024_02/184102114"/>
    <hyperlink ref="F194" r:id="rId17" display="https://podminky.urs.cz/item/CS_URS_2024_02/184215133"/>
    <hyperlink ref="F197" r:id="rId18" display="https://podminky.urs.cz/item/CS_URS_2024_02/184215113"/>
    <hyperlink ref="F217" r:id="rId19" display="https://podminky.urs.cz/item/CS_URS_2024_02/184215412"/>
    <hyperlink ref="F239" r:id="rId20" display="https://podminky.urs.cz/item/CS_URS_2024_02/184852322"/>
    <hyperlink ref="F243" r:id="rId21" display="https://podminky.urs.cz/item/CS_URS_2024_02/183403113"/>
    <hyperlink ref="F249" r:id="rId22" display="https://podminky.urs.cz/item/CS_URS_2024_02/183403153"/>
    <hyperlink ref="F255" r:id="rId23" display="https://podminky.urs.cz/item/CS_URS_2024_02/183403161"/>
    <hyperlink ref="F261" r:id="rId24" display="https://podminky.urs.cz/item/CS_URS_2024_02/182303111"/>
    <hyperlink ref="F270" r:id="rId25" display="https://podminky.urs.cz/item/CS_URS_2024_02/181451131"/>
    <hyperlink ref="F279" r:id="rId26" display="https://podminky.urs.cz/item/CS_URS_2024_02/181451121"/>
    <hyperlink ref="F287" r:id="rId27" display="https://podminky.urs.cz/item/CS_URS_2024_02/132251101"/>
    <hyperlink ref="F317" r:id="rId28" display="https://podminky.urs.cz/item/CS_URS_2024_02/916331112"/>
    <hyperlink ref="F331" r:id="rId29" display="https://podminky.urs.cz/item/CS_URS_2024_02/274313611"/>
    <hyperlink ref="F338" r:id="rId30" display="https://podminky.urs.cz/item/CS_URS_2024_02/162751117"/>
    <hyperlink ref="F341" r:id="rId31" display="https://podminky.urs.cz/item/CS_URS_2024_02/162751119"/>
    <hyperlink ref="F344" r:id="rId32" display="https://podminky.urs.cz/item/CS_URS_2024_02/171201231"/>
    <hyperlink ref="F350" r:id="rId33" display="https://podminky.urs.cz/item/CS_URS_2024_02/122251101"/>
    <hyperlink ref="F355" r:id="rId34" display="https://podminky.urs.cz/item/CS_URS_2024_02/564952114"/>
    <hyperlink ref="F363" r:id="rId35" display="https://podminky.urs.cz/item/CS_URS_2024_02/564861111"/>
    <hyperlink ref="F367" r:id="rId36" display="https://podminky.urs.cz/item/CS_URS_2024_02/564251111"/>
    <hyperlink ref="F379" r:id="rId37" display="https://podminky.urs.cz/item/CS_URS_2024_02/181951112"/>
    <hyperlink ref="F383" r:id="rId38" display="https://podminky.urs.cz/item/CS_URS_2024_02/162751117"/>
    <hyperlink ref="F395" r:id="rId39" display="https://podminky.urs.cz/item/CS_URS_2024_02/162751119"/>
    <hyperlink ref="F398" r:id="rId40" display="https://podminky.urs.cz/item/CS_URS_2024_02/171201231"/>
    <hyperlink ref="F404" r:id="rId41" display="https://podminky.urs.cz/item/CS_URS_2024_02/122251101"/>
    <hyperlink ref="F409" r:id="rId42" display="https://podminky.urs.cz/item/CS_URS_2024_02/564972111"/>
    <hyperlink ref="F417" r:id="rId43" display="https://podminky.urs.cz/item/CS_URS_2024_02/181951112"/>
    <hyperlink ref="F421" r:id="rId44" display="https://podminky.urs.cz/item/CS_URS_2024_02/162751117"/>
    <hyperlink ref="F429" r:id="rId45" display="https://podminky.urs.cz/item/CS_URS_2024_02/162751119"/>
    <hyperlink ref="F432" r:id="rId46" display="https://podminky.urs.cz/item/CS_URS_2024_02/171201231"/>
    <hyperlink ref="F438" r:id="rId47" display="https://podminky.urs.cz/item/CS_URS_2024_02/122251101"/>
    <hyperlink ref="F443" r:id="rId48" display="https://podminky.urs.cz/item/CS_URS_2024_02/591111111"/>
    <hyperlink ref="F451" r:id="rId49" display="https://podminky.urs.cz/item/CS_URS_2024_02/564211111"/>
    <hyperlink ref="F461" r:id="rId50" display="https://podminky.urs.cz/item/CS_URS_2024_02/564851111"/>
    <hyperlink ref="F471" r:id="rId51" display="https://podminky.urs.cz/item/CS_URS_2024_02/564871116"/>
    <hyperlink ref="F481" r:id="rId52" display="https://podminky.urs.cz/item/CS_URS_2024_02/162751117"/>
    <hyperlink ref="F493" r:id="rId53" display="https://podminky.urs.cz/item/CS_URS_2024_02/162751119"/>
    <hyperlink ref="F496" r:id="rId54" display="https://podminky.urs.cz/item/CS_URS_2024_02/171201231"/>
    <hyperlink ref="F502" r:id="rId55" display="https://podminky.urs.cz/item/CS_URS_2024_02/122251101"/>
    <hyperlink ref="F514" r:id="rId56" display="https://podminky.urs.cz/item/CS_URS_2024_02/564750011"/>
    <hyperlink ref="F524" r:id="rId57" display="https://podminky.urs.cz/item/CS_URS_2024_02/596211113"/>
    <hyperlink ref="F530" r:id="rId58" display="https://podminky.urs.cz/item/CS_URS_2024_02/162751117"/>
    <hyperlink ref="F540" r:id="rId59" display="https://podminky.urs.cz/item/CS_URS_2024_02/162751119"/>
    <hyperlink ref="F543" r:id="rId60" display="https://podminky.urs.cz/item/CS_URS_2024_02/171201231"/>
    <hyperlink ref="F549" r:id="rId61" display="https://podminky.urs.cz/item/CS_URS_2024_02/122251101"/>
    <hyperlink ref="F557" r:id="rId62" display="https://podminky.urs.cz/item/CS_URS_2024_02/162751117"/>
    <hyperlink ref="F567" r:id="rId63" display="https://podminky.urs.cz/item/CS_URS_2024_02/162751119"/>
    <hyperlink ref="F570" r:id="rId64" display="https://podminky.urs.cz/item/CS_URS_2024_02/171201231"/>
    <hyperlink ref="F575" r:id="rId65" display="https://podminky.urs.cz/item/CS_URS_2024_02/274313911"/>
    <hyperlink ref="F603" r:id="rId66" display="https://podminky.urs.cz/item/CS_URS_2024_02/936174311"/>
    <hyperlink ref="F608" r:id="rId67" display="https://podminky.urs.cz/item/CS_URS_2024_02/936124112"/>
    <hyperlink ref="F615" r:id="rId68" display="https://podminky.urs.cz/item/CS_URS_2024_02/936104211"/>
    <hyperlink ref="F654" r:id="rId69" display="https://podminky.urs.cz/item/CS_URS_2024_02/174151101"/>
    <hyperlink ref="F657" r:id="rId70" display="https://podminky.urs.cz/item/CS_URS_2024_02/460171171"/>
    <hyperlink ref="F660" r:id="rId71" display="https://podminky.urs.cz/item/CS_URS_2024_02/460431181"/>
    <hyperlink ref="F676" r:id="rId72" display="https://podminky.urs.cz/item/CS_URS_2024_02/741410021"/>
    <hyperlink ref="F689" r:id="rId73" display="https://podminky.urs.cz/item/CS_URS_2024_02/122251101"/>
    <hyperlink ref="F695" r:id="rId74" display="https://podminky.urs.cz/item/CS_URS_2024_02/274313911"/>
    <hyperlink ref="F725" r:id="rId75" display="https://podminky.urs.cz/item/CS_URS_2024_02/162751117"/>
    <hyperlink ref="F731" r:id="rId76" display="https://podminky.urs.cz/item/CS_URS_2024_02/162751119"/>
    <hyperlink ref="F734" r:id="rId77" display="https://podminky.urs.cz/item/CS_URS_2024_02/171201231"/>
    <hyperlink ref="F758" r:id="rId78" display="https://podminky.urs.cz/item/CS_URS_2024_02/936009113"/>
    <hyperlink ref="F761" r:id="rId79" display="https://podminky.urs.cz/item/CS_URS_2024_02/122251101"/>
    <hyperlink ref="F767" r:id="rId80" display="https://podminky.urs.cz/item/CS_URS_2024_02/162751117"/>
    <hyperlink ref="F775" r:id="rId81" display="https://podminky.urs.cz/item/CS_URS_2024_02/162751119"/>
    <hyperlink ref="F778" r:id="rId82" display="https://podminky.urs.cz/item/CS_URS_2024_02/171201231"/>
    <hyperlink ref="F796" r:id="rId83" display="https://podminky.urs.cz/item/CS_URS_2024_02/122251101"/>
    <hyperlink ref="F807" r:id="rId84" display="https://podminky.urs.cz/item/CS_URS_2024_02/564231111"/>
    <hyperlink ref="F815" r:id="rId85" display="https://podminky.urs.cz/item/CS_URS_2024_02/564851111"/>
    <hyperlink ref="F823" r:id="rId86" display="https://podminky.urs.cz/item/CS_URS_2024_02/564811111"/>
    <hyperlink ref="F831" r:id="rId87" display="https://podminky.urs.cz/item/CS_URS_2024_02/579211132"/>
    <hyperlink ref="F834" r:id="rId88" display="https://podminky.urs.cz/item/CS_URS_2024_02/162751117"/>
    <hyperlink ref="F847" r:id="rId89" display="https://podminky.urs.cz/item/CS_URS_2024_02/162751119"/>
    <hyperlink ref="F850" r:id="rId90" display="https://podminky.urs.cz/item/CS_URS_2024_02/171201231"/>
    <hyperlink ref="F867" r:id="rId91" display="https://podminky.urs.cz/item/CS_URS_2024_02/274313611"/>
    <hyperlink ref="F874" r:id="rId92" display="https://podminky.urs.cz/item/CS_URS_2024_02/122251101"/>
    <hyperlink ref="F882" r:id="rId93" display="https://podminky.urs.cz/item/CS_URS_2024_02/162751117"/>
    <hyperlink ref="F885" r:id="rId94" display="https://podminky.urs.cz/item/CS_URS_2024_02/162751119"/>
    <hyperlink ref="F888" r:id="rId95" display="https://podminky.urs.cz/item/CS_URS_2024_02/171201231"/>
    <hyperlink ref="F893" r:id="rId96" display="https://podminky.urs.cz/item/CS_URS_2024_02/564821111"/>
    <hyperlink ref="F901" r:id="rId97" display="https://podminky.urs.cz/item/CS_URS_2024_02/564801011"/>
    <hyperlink ref="F909" r:id="rId98" display="https://podminky.urs.cz/item/CS_URS_2024_02/181951112"/>
    <hyperlink ref="F915" r:id="rId99" display="https://podminky.urs.cz/item/CS_URS_2024_02/122251101"/>
    <hyperlink ref="F921" r:id="rId100" display="https://podminky.urs.cz/item/CS_URS_2024_02/274313911"/>
    <hyperlink ref="F938" r:id="rId101" display="https://podminky.urs.cz/item/CS_URS_2024_02/564211111"/>
    <hyperlink ref="F951" r:id="rId102" display="https://podminky.urs.cz/item/CS_URS_2024_02/461991111"/>
    <hyperlink ref="F960" r:id="rId103" display="https://podminky.urs.cz/item/CS_URS_2024_02/181951112"/>
    <hyperlink ref="F965" r:id="rId104" display="https://podminky.urs.cz/item/CS_URS_2024_02/162751117"/>
    <hyperlink ref="F983" r:id="rId105" display="https://podminky.urs.cz/item/CS_URS_2024_02/162751119"/>
    <hyperlink ref="F986" r:id="rId106" display="https://podminky.urs.cz/item/CS_URS_2024_02/171201231"/>
    <hyperlink ref="F992" r:id="rId107" display="https://podminky.urs.cz/item/CS_URS_2024_02/122251101"/>
    <hyperlink ref="F1018" r:id="rId108" display="https://podminky.urs.cz/item/CS_URS_2024_02/162751117"/>
    <hyperlink ref="F1026" r:id="rId109" display="https://podminky.urs.cz/item/CS_URS_2024_02/162751119"/>
    <hyperlink ref="F1029" r:id="rId110" display="https://podminky.urs.cz/item/CS_URS_2024_02/171201231"/>
    <hyperlink ref="F1036" r:id="rId111" display="https://podminky.urs.cz/item/CS_URS_2024_02/132251102"/>
    <hyperlink ref="F1041" r:id="rId112" display="https://podminky.urs.cz/item/CS_URS_2024_02/212750103"/>
    <hyperlink ref="F1047" r:id="rId113" display="https://podminky.urs.cz/item/CS_URS_2024_02/174151101"/>
    <hyperlink ref="F1055" r:id="rId114" display="https://podminky.urs.cz/item/CS_URS_2024_02/131251104"/>
    <hyperlink ref="F1065" r:id="rId115" display="https://podminky.urs.cz/item/CS_URS_2024_02/461991111"/>
    <hyperlink ref="F1076" r:id="rId116" display="https://podminky.urs.cz/item/CS_URS_2024_02/162751117"/>
    <hyperlink ref="F1082" r:id="rId117" display="https://podminky.urs.cz/item/CS_URS_2024_02/162751119"/>
    <hyperlink ref="F1086" r:id="rId118" display="https://podminky.urs.cz/item/CS_URS_2024_02/9982313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19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6" customWidth="1"/>
    <col min="2" max="2" width="1.667969" style="276" customWidth="1"/>
    <col min="3" max="4" width="5" style="276" customWidth="1"/>
    <col min="5" max="5" width="11.66016" style="276" customWidth="1"/>
    <col min="6" max="6" width="9.160156" style="276" customWidth="1"/>
    <col min="7" max="7" width="5" style="276" customWidth="1"/>
    <col min="8" max="8" width="77.83203" style="276" customWidth="1"/>
    <col min="9" max="10" width="20" style="276" customWidth="1"/>
    <col min="11" max="11" width="1.667969" style="276" customWidth="1"/>
  </cols>
  <sheetData>
    <row r="1" s="1" customFormat="1" ht="37.5" customHeight="1"/>
    <row r="2" s="1" customFormat="1" ht="7.5" customHeight="1">
      <c r="B2" s="277"/>
      <c r="C2" s="278"/>
      <c r="D2" s="278"/>
      <c r="E2" s="278"/>
      <c r="F2" s="278"/>
      <c r="G2" s="278"/>
      <c r="H2" s="278"/>
      <c r="I2" s="278"/>
      <c r="J2" s="278"/>
      <c r="K2" s="279"/>
    </row>
    <row r="3" s="16" customFormat="1" ht="45" customHeight="1">
      <c r="B3" s="280"/>
      <c r="C3" s="281" t="s">
        <v>1506</v>
      </c>
      <c r="D3" s="281"/>
      <c r="E3" s="281"/>
      <c r="F3" s="281"/>
      <c r="G3" s="281"/>
      <c r="H3" s="281"/>
      <c r="I3" s="281"/>
      <c r="J3" s="281"/>
      <c r="K3" s="282"/>
    </row>
    <row r="4" s="1" customFormat="1" ht="25.5" customHeight="1">
      <c r="B4" s="283"/>
      <c r="C4" s="284" t="s">
        <v>1507</v>
      </c>
      <c r="D4" s="284"/>
      <c r="E4" s="284"/>
      <c r="F4" s="284"/>
      <c r="G4" s="284"/>
      <c r="H4" s="284"/>
      <c r="I4" s="284"/>
      <c r="J4" s="284"/>
      <c r="K4" s="285"/>
    </row>
    <row r="5" s="1" customFormat="1" ht="5.25" customHeight="1">
      <c r="B5" s="283"/>
      <c r="C5" s="286"/>
      <c r="D5" s="286"/>
      <c r="E5" s="286"/>
      <c r="F5" s="286"/>
      <c r="G5" s="286"/>
      <c r="H5" s="286"/>
      <c r="I5" s="286"/>
      <c r="J5" s="286"/>
      <c r="K5" s="285"/>
    </row>
    <row r="6" s="1" customFormat="1" ht="15" customHeight="1">
      <c r="B6" s="283"/>
      <c r="C6" s="287" t="s">
        <v>1508</v>
      </c>
      <c r="D6" s="287"/>
      <c r="E6" s="287"/>
      <c r="F6" s="287"/>
      <c r="G6" s="287"/>
      <c r="H6" s="287"/>
      <c r="I6" s="287"/>
      <c r="J6" s="287"/>
      <c r="K6" s="285"/>
    </row>
    <row r="7" s="1" customFormat="1" ht="15" customHeight="1">
      <c r="B7" s="288"/>
      <c r="C7" s="287" t="s">
        <v>1509</v>
      </c>
      <c r="D7" s="287"/>
      <c r="E7" s="287"/>
      <c r="F7" s="287"/>
      <c r="G7" s="287"/>
      <c r="H7" s="287"/>
      <c r="I7" s="287"/>
      <c r="J7" s="287"/>
      <c r="K7" s="285"/>
    </row>
    <row r="8" s="1" customFormat="1" ht="12.75" customHeight="1">
      <c r="B8" s="288"/>
      <c r="C8" s="287"/>
      <c r="D8" s="287"/>
      <c r="E8" s="287"/>
      <c r="F8" s="287"/>
      <c r="G8" s="287"/>
      <c r="H8" s="287"/>
      <c r="I8" s="287"/>
      <c r="J8" s="287"/>
      <c r="K8" s="285"/>
    </row>
    <row r="9" s="1" customFormat="1" ht="15" customHeight="1">
      <c r="B9" s="288"/>
      <c r="C9" s="287" t="s">
        <v>1510</v>
      </c>
      <c r="D9" s="287"/>
      <c r="E9" s="287"/>
      <c r="F9" s="287"/>
      <c r="G9" s="287"/>
      <c r="H9" s="287"/>
      <c r="I9" s="287"/>
      <c r="J9" s="287"/>
      <c r="K9" s="285"/>
    </row>
    <row r="10" s="1" customFormat="1" ht="15" customHeight="1">
      <c r="B10" s="288"/>
      <c r="C10" s="287"/>
      <c r="D10" s="287" t="s">
        <v>1511</v>
      </c>
      <c r="E10" s="287"/>
      <c r="F10" s="287"/>
      <c r="G10" s="287"/>
      <c r="H10" s="287"/>
      <c r="I10" s="287"/>
      <c r="J10" s="287"/>
      <c r="K10" s="285"/>
    </row>
    <row r="11" s="1" customFormat="1" ht="15" customHeight="1">
      <c r="B11" s="288"/>
      <c r="C11" s="289"/>
      <c r="D11" s="287" t="s">
        <v>1512</v>
      </c>
      <c r="E11" s="287"/>
      <c r="F11" s="287"/>
      <c r="G11" s="287"/>
      <c r="H11" s="287"/>
      <c r="I11" s="287"/>
      <c r="J11" s="287"/>
      <c r="K11" s="285"/>
    </row>
    <row r="12" s="1" customFormat="1" ht="15" customHeight="1">
      <c r="B12" s="288"/>
      <c r="C12" s="289"/>
      <c r="D12" s="287"/>
      <c r="E12" s="287"/>
      <c r="F12" s="287"/>
      <c r="G12" s="287"/>
      <c r="H12" s="287"/>
      <c r="I12" s="287"/>
      <c r="J12" s="287"/>
      <c r="K12" s="285"/>
    </row>
    <row r="13" s="1" customFormat="1" ht="15" customHeight="1">
      <c r="B13" s="288"/>
      <c r="C13" s="289"/>
      <c r="D13" s="290" t="s">
        <v>1513</v>
      </c>
      <c r="E13" s="287"/>
      <c r="F13" s="287"/>
      <c r="G13" s="287"/>
      <c r="H13" s="287"/>
      <c r="I13" s="287"/>
      <c r="J13" s="287"/>
      <c r="K13" s="285"/>
    </row>
    <row r="14" s="1" customFormat="1" ht="12.75" customHeight="1">
      <c r="B14" s="288"/>
      <c r="C14" s="289"/>
      <c r="D14" s="289"/>
      <c r="E14" s="289"/>
      <c r="F14" s="289"/>
      <c r="G14" s="289"/>
      <c r="H14" s="289"/>
      <c r="I14" s="289"/>
      <c r="J14" s="289"/>
      <c r="K14" s="285"/>
    </row>
    <row r="15" s="1" customFormat="1" ht="15" customHeight="1">
      <c r="B15" s="288"/>
      <c r="C15" s="289"/>
      <c r="D15" s="287" t="s">
        <v>1514</v>
      </c>
      <c r="E15" s="287"/>
      <c r="F15" s="287"/>
      <c r="G15" s="287"/>
      <c r="H15" s="287"/>
      <c r="I15" s="287"/>
      <c r="J15" s="287"/>
      <c r="K15" s="285"/>
    </row>
    <row r="16" s="1" customFormat="1" ht="15" customHeight="1">
      <c r="B16" s="288"/>
      <c r="C16" s="289"/>
      <c r="D16" s="287" t="s">
        <v>1515</v>
      </c>
      <c r="E16" s="287"/>
      <c r="F16" s="287"/>
      <c r="G16" s="287"/>
      <c r="H16" s="287"/>
      <c r="I16" s="287"/>
      <c r="J16" s="287"/>
      <c r="K16" s="285"/>
    </row>
    <row r="17" s="1" customFormat="1" ht="15" customHeight="1">
      <c r="B17" s="288"/>
      <c r="C17" s="289"/>
      <c r="D17" s="287" t="s">
        <v>1516</v>
      </c>
      <c r="E17" s="287"/>
      <c r="F17" s="287"/>
      <c r="G17" s="287"/>
      <c r="H17" s="287"/>
      <c r="I17" s="287"/>
      <c r="J17" s="287"/>
      <c r="K17" s="285"/>
    </row>
    <row r="18" s="1" customFormat="1" ht="15" customHeight="1">
      <c r="B18" s="288"/>
      <c r="C18" s="289"/>
      <c r="D18" s="289"/>
      <c r="E18" s="291" t="s">
        <v>80</v>
      </c>
      <c r="F18" s="287" t="s">
        <v>1517</v>
      </c>
      <c r="G18" s="287"/>
      <c r="H18" s="287"/>
      <c r="I18" s="287"/>
      <c r="J18" s="287"/>
      <c r="K18" s="285"/>
    </row>
    <row r="19" s="1" customFormat="1" ht="15" customHeight="1">
      <c r="B19" s="288"/>
      <c r="C19" s="289"/>
      <c r="D19" s="289"/>
      <c r="E19" s="291" t="s">
        <v>1518</v>
      </c>
      <c r="F19" s="287" t="s">
        <v>1519</v>
      </c>
      <c r="G19" s="287"/>
      <c r="H19" s="287"/>
      <c r="I19" s="287"/>
      <c r="J19" s="287"/>
      <c r="K19" s="285"/>
    </row>
    <row r="20" s="1" customFormat="1" ht="15" customHeight="1">
      <c r="B20" s="288"/>
      <c r="C20" s="289"/>
      <c r="D20" s="289"/>
      <c r="E20" s="291" t="s">
        <v>1520</v>
      </c>
      <c r="F20" s="287" t="s">
        <v>1521</v>
      </c>
      <c r="G20" s="287"/>
      <c r="H20" s="287"/>
      <c r="I20" s="287"/>
      <c r="J20" s="287"/>
      <c r="K20" s="285"/>
    </row>
    <row r="21" s="1" customFormat="1" ht="15" customHeight="1">
      <c r="B21" s="288"/>
      <c r="C21" s="289"/>
      <c r="D21" s="289"/>
      <c r="E21" s="291" t="s">
        <v>1522</v>
      </c>
      <c r="F21" s="287" t="s">
        <v>1523</v>
      </c>
      <c r="G21" s="287"/>
      <c r="H21" s="287"/>
      <c r="I21" s="287"/>
      <c r="J21" s="287"/>
      <c r="K21" s="285"/>
    </row>
    <row r="22" s="1" customFormat="1" ht="15" customHeight="1">
      <c r="B22" s="288"/>
      <c r="C22" s="289"/>
      <c r="D22" s="289"/>
      <c r="E22" s="291" t="s">
        <v>1524</v>
      </c>
      <c r="F22" s="287" t="s">
        <v>1525</v>
      </c>
      <c r="G22" s="287"/>
      <c r="H22" s="287"/>
      <c r="I22" s="287"/>
      <c r="J22" s="287"/>
      <c r="K22" s="285"/>
    </row>
    <row r="23" s="1" customFormat="1" ht="15" customHeight="1">
      <c r="B23" s="288"/>
      <c r="C23" s="289"/>
      <c r="D23" s="289"/>
      <c r="E23" s="291" t="s">
        <v>1526</v>
      </c>
      <c r="F23" s="287" t="s">
        <v>1527</v>
      </c>
      <c r="G23" s="287"/>
      <c r="H23" s="287"/>
      <c r="I23" s="287"/>
      <c r="J23" s="287"/>
      <c r="K23" s="285"/>
    </row>
    <row r="24" s="1" customFormat="1" ht="12.75" customHeight="1">
      <c r="B24" s="288"/>
      <c r="C24" s="289"/>
      <c r="D24" s="289"/>
      <c r="E24" s="289"/>
      <c r="F24" s="289"/>
      <c r="G24" s="289"/>
      <c r="H24" s="289"/>
      <c r="I24" s="289"/>
      <c r="J24" s="289"/>
      <c r="K24" s="285"/>
    </row>
    <row r="25" s="1" customFormat="1" ht="15" customHeight="1">
      <c r="B25" s="288"/>
      <c r="C25" s="287" t="s">
        <v>1528</v>
      </c>
      <c r="D25" s="287"/>
      <c r="E25" s="287"/>
      <c r="F25" s="287"/>
      <c r="G25" s="287"/>
      <c r="H25" s="287"/>
      <c r="I25" s="287"/>
      <c r="J25" s="287"/>
      <c r="K25" s="285"/>
    </row>
    <row r="26" s="1" customFormat="1" ht="15" customHeight="1">
      <c r="B26" s="288"/>
      <c r="C26" s="287" t="s">
        <v>1529</v>
      </c>
      <c r="D26" s="287"/>
      <c r="E26" s="287"/>
      <c r="F26" s="287"/>
      <c r="G26" s="287"/>
      <c r="H26" s="287"/>
      <c r="I26" s="287"/>
      <c r="J26" s="287"/>
      <c r="K26" s="285"/>
    </row>
    <row r="27" s="1" customFormat="1" ht="15" customHeight="1">
      <c r="B27" s="288"/>
      <c r="C27" s="287"/>
      <c r="D27" s="287" t="s">
        <v>1530</v>
      </c>
      <c r="E27" s="287"/>
      <c r="F27" s="287"/>
      <c r="G27" s="287"/>
      <c r="H27" s="287"/>
      <c r="I27" s="287"/>
      <c r="J27" s="287"/>
      <c r="K27" s="285"/>
    </row>
    <row r="28" s="1" customFormat="1" ht="15" customHeight="1">
      <c r="B28" s="288"/>
      <c r="C28" s="289"/>
      <c r="D28" s="287" t="s">
        <v>1531</v>
      </c>
      <c r="E28" s="287"/>
      <c r="F28" s="287"/>
      <c r="G28" s="287"/>
      <c r="H28" s="287"/>
      <c r="I28" s="287"/>
      <c r="J28" s="287"/>
      <c r="K28" s="285"/>
    </row>
    <row r="29" s="1" customFormat="1" ht="12.75" customHeight="1">
      <c r="B29" s="288"/>
      <c r="C29" s="289"/>
      <c r="D29" s="289"/>
      <c r="E29" s="289"/>
      <c r="F29" s="289"/>
      <c r="G29" s="289"/>
      <c r="H29" s="289"/>
      <c r="I29" s="289"/>
      <c r="J29" s="289"/>
      <c r="K29" s="285"/>
    </row>
    <row r="30" s="1" customFormat="1" ht="15" customHeight="1">
      <c r="B30" s="288"/>
      <c r="C30" s="289"/>
      <c r="D30" s="287" t="s">
        <v>1532</v>
      </c>
      <c r="E30" s="287"/>
      <c r="F30" s="287"/>
      <c r="G30" s="287"/>
      <c r="H30" s="287"/>
      <c r="I30" s="287"/>
      <c r="J30" s="287"/>
      <c r="K30" s="285"/>
    </row>
    <row r="31" s="1" customFormat="1" ht="15" customHeight="1">
      <c r="B31" s="288"/>
      <c r="C31" s="289"/>
      <c r="D31" s="287" t="s">
        <v>1533</v>
      </c>
      <c r="E31" s="287"/>
      <c r="F31" s="287"/>
      <c r="G31" s="287"/>
      <c r="H31" s="287"/>
      <c r="I31" s="287"/>
      <c r="J31" s="287"/>
      <c r="K31" s="285"/>
    </row>
    <row r="32" s="1" customFormat="1" ht="12.75" customHeight="1">
      <c r="B32" s="288"/>
      <c r="C32" s="289"/>
      <c r="D32" s="289"/>
      <c r="E32" s="289"/>
      <c r="F32" s="289"/>
      <c r="G32" s="289"/>
      <c r="H32" s="289"/>
      <c r="I32" s="289"/>
      <c r="J32" s="289"/>
      <c r="K32" s="285"/>
    </row>
    <row r="33" s="1" customFormat="1" ht="15" customHeight="1">
      <c r="B33" s="288"/>
      <c r="C33" s="289"/>
      <c r="D33" s="287" t="s">
        <v>1534</v>
      </c>
      <c r="E33" s="287"/>
      <c r="F33" s="287"/>
      <c r="G33" s="287"/>
      <c r="H33" s="287"/>
      <c r="I33" s="287"/>
      <c r="J33" s="287"/>
      <c r="K33" s="285"/>
    </row>
    <row r="34" s="1" customFormat="1" ht="15" customHeight="1">
      <c r="B34" s="288"/>
      <c r="C34" s="289"/>
      <c r="D34" s="287" t="s">
        <v>1535</v>
      </c>
      <c r="E34" s="287"/>
      <c r="F34" s="287"/>
      <c r="G34" s="287"/>
      <c r="H34" s="287"/>
      <c r="I34" s="287"/>
      <c r="J34" s="287"/>
      <c r="K34" s="285"/>
    </row>
    <row r="35" s="1" customFormat="1" ht="15" customHeight="1">
      <c r="B35" s="288"/>
      <c r="C35" s="289"/>
      <c r="D35" s="287" t="s">
        <v>1536</v>
      </c>
      <c r="E35" s="287"/>
      <c r="F35" s="287"/>
      <c r="G35" s="287"/>
      <c r="H35" s="287"/>
      <c r="I35" s="287"/>
      <c r="J35" s="287"/>
      <c r="K35" s="285"/>
    </row>
    <row r="36" s="1" customFormat="1" ht="15" customHeight="1">
      <c r="B36" s="288"/>
      <c r="C36" s="289"/>
      <c r="D36" s="287"/>
      <c r="E36" s="290" t="s">
        <v>100</v>
      </c>
      <c r="F36" s="287"/>
      <c r="G36" s="287" t="s">
        <v>1537</v>
      </c>
      <c r="H36" s="287"/>
      <c r="I36" s="287"/>
      <c r="J36" s="287"/>
      <c r="K36" s="285"/>
    </row>
    <row r="37" s="1" customFormat="1" ht="30.75" customHeight="1">
      <c r="B37" s="288"/>
      <c r="C37" s="289"/>
      <c r="D37" s="287"/>
      <c r="E37" s="290" t="s">
        <v>1538</v>
      </c>
      <c r="F37" s="287"/>
      <c r="G37" s="287" t="s">
        <v>1539</v>
      </c>
      <c r="H37" s="287"/>
      <c r="I37" s="287"/>
      <c r="J37" s="287"/>
      <c r="K37" s="285"/>
    </row>
    <row r="38" s="1" customFormat="1" ht="15" customHeight="1">
      <c r="B38" s="288"/>
      <c r="C38" s="289"/>
      <c r="D38" s="287"/>
      <c r="E38" s="290" t="s">
        <v>54</v>
      </c>
      <c r="F38" s="287"/>
      <c r="G38" s="287" t="s">
        <v>1540</v>
      </c>
      <c r="H38" s="287"/>
      <c r="I38" s="287"/>
      <c r="J38" s="287"/>
      <c r="K38" s="285"/>
    </row>
    <row r="39" s="1" customFormat="1" ht="15" customHeight="1">
      <c r="B39" s="288"/>
      <c r="C39" s="289"/>
      <c r="D39" s="287"/>
      <c r="E39" s="290" t="s">
        <v>55</v>
      </c>
      <c r="F39" s="287"/>
      <c r="G39" s="287" t="s">
        <v>1541</v>
      </c>
      <c r="H39" s="287"/>
      <c r="I39" s="287"/>
      <c r="J39" s="287"/>
      <c r="K39" s="285"/>
    </row>
    <row r="40" s="1" customFormat="1" ht="15" customHeight="1">
      <c r="B40" s="288"/>
      <c r="C40" s="289"/>
      <c r="D40" s="287"/>
      <c r="E40" s="290" t="s">
        <v>101</v>
      </c>
      <c r="F40" s="287"/>
      <c r="G40" s="287" t="s">
        <v>1542</v>
      </c>
      <c r="H40" s="287"/>
      <c r="I40" s="287"/>
      <c r="J40" s="287"/>
      <c r="K40" s="285"/>
    </row>
    <row r="41" s="1" customFormat="1" ht="15" customHeight="1">
      <c r="B41" s="288"/>
      <c r="C41" s="289"/>
      <c r="D41" s="287"/>
      <c r="E41" s="290" t="s">
        <v>102</v>
      </c>
      <c r="F41" s="287"/>
      <c r="G41" s="287" t="s">
        <v>1543</v>
      </c>
      <c r="H41" s="287"/>
      <c r="I41" s="287"/>
      <c r="J41" s="287"/>
      <c r="K41" s="285"/>
    </row>
    <row r="42" s="1" customFormat="1" ht="15" customHeight="1">
      <c r="B42" s="288"/>
      <c r="C42" s="289"/>
      <c r="D42" s="287"/>
      <c r="E42" s="290" t="s">
        <v>1544</v>
      </c>
      <c r="F42" s="287"/>
      <c r="G42" s="287" t="s">
        <v>1545</v>
      </c>
      <c r="H42" s="287"/>
      <c r="I42" s="287"/>
      <c r="J42" s="287"/>
      <c r="K42" s="285"/>
    </row>
    <row r="43" s="1" customFormat="1" ht="15" customHeight="1">
      <c r="B43" s="288"/>
      <c r="C43" s="289"/>
      <c r="D43" s="287"/>
      <c r="E43" s="290"/>
      <c r="F43" s="287"/>
      <c r="G43" s="287" t="s">
        <v>1546</v>
      </c>
      <c r="H43" s="287"/>
      <c r="I43" s="287"/>
      <c r="J43" s="287"/>
      <c r="K43" s="285"/>
    </row>
    <row r="44" s="1" customFormat="1" ht="15" customHeight="1">
      <c r="B44" s="288"/>
      <c r="C44" s="289"/>
      <c r="D44" s="287"/>
      <c r="E44" s="290" t="s">
        <v>1547</v>
      </c>
      <c r="F44" s="287"/>
      <c r="G44" s="287" t="s">
        <v>1548</v>
      </c>
      <c r="H44" s="287"/>
      <c r="I44" s="287"/>
      <c r="J44" s="287"/>
      <c r="K44" s="285"/>
    </row>
    <row r="45" s="1" customFormat="1" ht="15" customHeight="1">
      <c r="B45" s="288"/>
      <c r="C45" s="289"/>
      <c r="D45" s="287"/>
      <c r="E45" s="290" t="s">
        <v>104</v>
      </c>
      <c r="F45" s="287"/>
      <c r="G45" s="287" t="s">
        <v>1549</v>
      </c>
      <c r="H45" s="287"/>
      <c r="I45" s="287"/>
      <c r="J45" s="287"/>
      <c r="K45" s="285"/>
    </row>
    <row r="46" s="1" customFormat="1" ht="12.75" customHeight="1">
      <c r="B46" s="288"/>
      <c r="C46" s="289"/>
      <c r="D46" s="287"/>
      <c r="E46" s="287"/>
      <c r="F46" s="287"/>
      <c r="G46" s="287"/>
      <c r="H46" s="287"/>
      <c r="I46" s="287"/>
      <c r="J46" s="287"/>
      <c r="K46" s="285"/>
    </row>
    <row r="47" s="1" customFormat="1" ht="15" customHeight="1">
      <c r="B47" s="288"/>
      <c r="C47" s="289"/>
      <c r="D47" s="287" t="s">
        <v>1550</v>
      </c>
      <c r="E47" s="287"/>
      <c r="F47" s="287"/>
      <c r="G47" s="287"/>
      <c r="H47" s="287"/>
      <c r="I47" s="287"/>
      <c r="J47" s="287"/>
      <c r="K47" s="285"/>
    </row>
    <row r="48" s="1" customFormat="1" ht="15" customHeight="1">
      <c r="B48" s="288"/>
      <c r="C48" s="289"/>
      <c r="D48" s="289"/>
      <c r="E48" s="287" t="s">
        <v>1551</v>
      </c>
      <c r="F48" s="287"/>
      <c r="G48" s="287"/>
      <c r="H48" s="287"/>
      <c r="I48" s="287"/>
      <c r="J48" s="287"/>
      <c r="K48" s="285"/>
    </row>
    <row r="49" s="1" customFormat="1" ht="15" customHeight="1">
      <c r="B49" s="288"/>
      <c r="C49" s="289"/>
      <c r="D49" s="289"/>
      <c r="E49" s="287" t="s">
        <v>1552</v>
      </c>
      <c r="F49" s="287"/>
      <c r="G49" s="287"/>
      <c r="H49" s="287"/>
      <c r="I49" s="287"/>
      <c r="J49" s="287"/>
      <c r="K49" s="285"/>
    </row>
    <row r="50" s="1" customFormat="1" ht="15" customHeight="1">
      <c r="B50" s="288"/>
      <c r="C50" s="289"/>
      <c r="D50" s="289"/>
      <c r="E50" s="287" t="s">
        <v>1553</v>
      </c>
      <c r="F50" s="287"/>
      <c r="G50" s="287"/>
      <c r="H50" s="287"/>
      <c r="I50" s="287"/>
      <c r="J50" s="287"/>
      <c r="K50" s="285"/>
    </row>
    <row r="51" s="1" customFormat="1" ht="15" customHeight="1">
      <c r="B51" s="288"/>
      <c r="C51" s="289"/>
      <c r="D51" s="287" t="s">
        <v>1554</v>
      </c>
      <c r="E51" s="287"/>
      <c r="F51" s="287"/>
      <c r="G51" s="287"/>
      <c r="H51" s="287"/>
      <c r="I51" s="287"/>
      <c r="J51" s="287"/>
      <c r="K51" s="285"/>
    </row>
    <row r="52" s="1" customFormat="1" ht="25.5" customHeight="1">
      <c r="B52" s="283"/>
      <c r="C52" s="284" t="s">
        <v>1555</v>
      </c>
      <c r="D52" s="284"/>
      <c r="E52" s="284"/>
      <c r="F52" s="284"/>
      <c r="G52" s="284"/>
      <c r="H52" s="284"/>
      <c r="I52" s="284"/>
      <c r="J52" s="284"/>
      <c r="K52" s="285"/>
    </row>
    <row r="53" s="1" customFormat="1" ht="5.25" customHeight="1">
      <c r="B53" s="283"/>
      <c r="C53" s="286"/>
      <c r="D53" s="286"/>
      <c r="E53" s="286"/>
      <c r="F53" s="286"/>
      <c r="G53" s="286"/>
      <c r="H53" s="286"/>
      <c r="I53" s="286"/>
      <c r="J53" s="286"/>
      <c r="K53" s="285"/>
    </row>
    <row r="54" s="1" customFormat="1" ht="15" customHeight="1">
      <c r="B54" s="283"/>
      <c r="C54" s="287" t="s">
        <v>1556</v>
      </c>
      <c r="D54" s="287"/>
      <c r="E54" s="287"/>
      <c r="F54" s="287"/>
      <c r="G54" s="287"/>
      <c r="H54" s="287"/>
      <c r="I54" s="287"/>
      <c r="J54" s="287"/>
      <c r="K54" s="285"/>
    </row>
    <row r="55" s="1" customFormat="1" ht="15" customHeight="1">
      <c r="B55" s="283"/>
      <c r="C55" s="287" t="s">
        <v>1557</v>
      </c>
      <c r="D55" s="287"/>
      <c r="E55" s="287"/>
      <c r="F55" s="287"/>
      <c r="G55" s="287"/>
      <c r="H55" s="287"/>
      <c r="I55" s="287"/>
      <c r="J55" s="287"/>
      <c r="K55" s="285"/>
    </row>
    <row r="56" s="1" customFormat="1" ht="12.75" customHeight="1">
      <c r="B56" s="283"/>
      <c r="C56" s="287"/>
      <c r="D56" s="287"/>
      <c r="E56" s="287"/>
      <c r="F56" s="287"/>
      <c r="G56" s="287"/>
      <c r="H56" s="287"/>
      <c r="I56" s="287"/>
      <c r="J56" s="287"/>
      <c r="K56" s="285"/>
    </row>
    <row r="57" s="1" customFormat="1" ht="15" customHeight="1">
      <c r="B57" s="283"/>
      <c r="C57" s="287" t="s">
        <v>1558</v>
      </c>
      <c r="D57" s="287"/>
      <c r="E57" s="287"/>
      <c r="F57" s="287"/>
      <c r="G57" s="287"/>
      <c r="H57" s="287"/>
      <c r="I57" s="287"/>
      <c r="J57" s="287"/>
      <c r="K57" s="285"/>
    </row>
    <row r="58" s="1" customFormat="1" ht="15" customHeight="1">
      <c r="B58" s="283"/>
      <c r="C58" s="289"/>
      <c r="D58" s="287" t="s">
        <v>1559</v>
      </c>
      <c r="E58" s="287"/>
      <c r="F58" s="287"/>
      <c r="G58" s="287"/>
      <c r="H58" s="287"/>
      <c r="I58" s="287"/>
      <c r="J58" s="287"/>
      <c r="K58" s="285"/>
    </row>
    <row r="59" s="1" customFormat="1" ht="15" customHeight="1">
      <c r="B59" s="283"/>
      <c r="C59" s="289"/>
      <c r="D59" s="287" t="s">
        <v>1560</v>
      </c>
      <c r="E59" s="287"/>
      <c r="F59" s="287"/>
      <c r="G59" s="287"/>
      <c r="H59" s="287"/>
      <c r="I59" s="287"/>
      <c r="J59" s="287"/>
      <c r="K59" s="285"/>
    </row>
    <row r="60" s="1" customFormat="1" ht="15" customHeight="1">
      <c r="B60" s="283"/>
      <c r="C60" s="289"/>
      <c r="D60" s="287" t="s">
        <v>1561</v>
      </c>
      <c r="E60" s="287"/>
      <c r="F60" s="287"/>
      <c r="G60" s="287"/>
      <c r="H60" s="287"/>
      <c r="I60" s="287"/>
      <c r="J60" s="287"/>
      <c r="K60" s="285"/>
    </row>
    <row r="61" s="1" customFormat="1" ht="15" customHeight="1">
      <c r="B61" s="283"/>
      <c r="C61" s="289"/>
      <c r="D61" s="287" t="s">
        <v>1562</v>
      </c>
      <c r="E61" s="287"/>
      <c r="F61" s="287"/>
      <c r="G61" s="287"/>
      <c r="H61" s="287"/>
      <c r="I61" s="287"/>
      <c r="J61" s="287"/>
      <c r="K61" s="285"/>
    </row>
    <row r="62" s="1" customFormat="1" ht="15" customHeight="1">
      <c r="B62" s="283"/>
      <c r="C62" s="289"/>
      <c r="D62" s="292" t="s">
        <v>1563</v>
      </c>
      <c r="E62" s="292"/>
      <c r="F62" s="292"/>
      <c r="G62" s="292"/>
      <c r="H62" s="292"/>
      <c r="I62" s="292"/>
      <c r="J62" s="292"/>
      <c r="K62" s="285"/>
    </row>
    <row r="63" s="1" customFormat="1" ht="15" customHeight="1">
      <c r="B63" s="283"/>
      <c r="C63" s="289"/>
      <c r="D63" s="287" t="s">
        <v>1564</v>
      </c>
      <c r="E63" s="287"/>
      <c r="F63" s="287"/>
      <c r="G63" s="287"/>
      <c r="H63" s="287"/>
      <c r="I63" s="287"/>
      <c r="J63" s="287"/>
      <c r="K63" s="285"/>
    </row>
    <row r="64" s="1" customFormat="1" ht="12.75" customHeight="1">
      <c r="B64" s="283"/>
      <c r="C64" s="289"/>
      <c r="D64" s="289"/>
      <c r="E64" s="293"/>
      <c r="F64" s="289"/>
      <c r="G64" s="289"/>
      <c r="H64" s="289"/>
      <c r="I64" s="289"/>
      <c r="J64" s="289"/>
      <c r="K64" s="285"/>
    </row>
    <row r="65" s="1" customFormat="1" ht="15" customHeight="1">
      <c r="B65" s="283"/>
      <c r="C65" s="289"/>
      <c r="D65" s="287" t="s">
        <v>1565</v>
      </c>
      <c r="E65" s="287"/>
      <c r="F65" s="287"/>
      <c r="G65" s="287"/>
      <c r="H65" s="287"/>
      <c r="I65" s="287"/>
      <c r="J65" s="287"/>
      <c r="K65" s="285"/>
    </row>
    <row r="66" s="1" customFormat="1" ht="15" customHeight="1">
      <c r="B66" s="283"/>
      <c r="C66" s="289"/>
      <c r="D66" s="292" t="s">
        <v>1566</v>
      </c>
      <c r="E66" s="292"/>
      <c r="F66" s="292"/>
      <c r="G66" s="292"/>
      <c r="H66" s="292"/>
      <c r="I66" s="292"/>
      <c r="J66" s="292"/>
      <c r="K66" s="285"/>
    </row>
    <row r="67" s="1" customFormat="1" ht="15" customHeight="1">
      <c r="B67" s="283"/>
      <c r="C67" s="289"/>
      <c r="D67" s="287" t="s">
        <v>1567</v>
      </c>
      <c r="E67" s="287"/>
      <c r="F67" s="287"/>
      <c r="G67" s="287"/>
      <c r="H67" s="287"/>
      <c r="I67" s="287"/>
      <c r="J67" s="287"/>
      <c r="K67" s="285"/>
    </row>
    <row r="68" s="1" customFormat="1" ht="15" customHeight="1">
      <c r="B68" s="283"/>
      <c r="C68" s="289"/>
      <c r="D68" s="287" t="s">
        <v>1568</v>
      </c>
      <c r="E68" s="287"/>
      <c r="F68" s="287"/>
      <c r="G68" s="287"/>
      <c r="H68" s="287"/>
      <c r="I68" s="287"/>
      <c r="J68" s="287"/>
      <c r="K68" s="285"/>
    </row>
    <row r="69" s="1" customFormat="1" ht="15" customHeight="1">
      <c r="B69" s="283"/>
      <c r="C69" s="289"/>
      <c r="D69" s="287" t="s">
        <v>1569</v>
      </c>
      <c r="E69" s="287"/>
      <c r="F69" s="287"/>
      <c r="G69" s="287"/>
      <c r="H69" s="287"/>
      <c r="I69" s="287"/>
      <c r="J69" s="287"/>
      <c r="K69" s="285"/>
    </row>
    <row r="70" s="1" customFormat="1" ht="15" customHeight="1">
      <c r="B70" s="283"/>
      <c r="C70" s="289"/>
      <c r="D70" s="287" t="s">
        <v>1570</v>
      </c>
      <c r="E70" s="287"/>
      <c r="F70" s="287"/>
      <c r="G70" s="287"/>
      <c r="H70" s="287"/>
      <c r="I70" s="287"/>
      <c r="J70" s="287"/>
      <c r="K70" s="285"/>
    </row>
    <row r="71" s="1" customFormat="1" ht="12.75" customHeight="1">
      <c r="B71" s="294"/>
      <c r="C71" s="295"/>
      <c r="D71" s="295"/>
      <c r="E71" s="295"/>
      <c r="F71" s="295"/>
      <c r="G71" s="295"/>
      <c r="H71" s="295"/>
      <c r="I71" s="295"/>
      <c r="J71" s="295"/>
      <c r="K71" s="296"/>
    </row>
    <row r="72" s="1" customFormat="1" ht="18.75" customHeight="1">
      <c r="B72" s="297"/>
      <c r="C72" s="297"/>
      <c r="D72" s="297"/>
      <c r="E72" s="297"/>
      <c r="F72" s="297"/>
      <c r="G72" s="297"/>
      <c r="H72" s="297"/>
      <c r="I72" s="297"/>
      <c r="J72" s="297"/>
      <c r="K72" s="298"/>
    </row>
    <row r="73" s="1" customFormat="1" ht="18.75" customHeight="1">
      <c r="B73" s="298"/>
      <c r="C73" s="298"/>
      <c r="D73" s="298"/>
      <c r="E73" s="298"/>
      <c r="F73" s="298"/>
      <c r="G73" s="298"/>
      <c r="H73" s="298"/>
      <c r="I73" s="298"/>
      <c r="J73" s="298"/>
      <c r="K73" s="298"/>
    </row>
    <row r="74" s="1" customFormat="1" ht="7.5" customHeight="1">
      <c r="B74" s="299"/>
      <c r="C74" s="300"/>
      <c r="D74" s="300"/>
      <c r="E74" s="300"/>
      <c r="F74" s="300"/>
      <c r="G74" s="300"/>
      <c r="H74" s="300"/>
      <c r="I74" s="300"/>
      <c r="J74" s="300"/>
      <c r="K74" s="301"/>
    </row>
    <row r="75" s="1" customFormat="1" ht="45" customHeight="1">
      <c r="B75" s="302"/>
      <c r="C75" s="303" t="s">
        <v>1571</v>
      </c>
      <c r="D75" s="303"/>
      <c r="E75" s="303"/>
      <c r="F75" s="303"/>
      <c r="G75" s="303"/>
      <c r="H75" s="303"/>
      <c r="I75" s="303"/>
      <c r="J75" s="303"/>
      <c r="K75" s="304"/>
    </row>
    <row r="76" s="1" customFormat="1" ht="17.25" customHeight="1">
      <c r="B76" s="302"/>
      <c r="C76" s="305" t="s">
        <v>1572</v>
      </c>
      <c r="D76" s="305"/>
      <c r="E76" s="305"/>
      <c r="F76" s="305" t="s">
        <v>1573</v>
      </c>
      <c r="G76" s="306"/>
      <c r="H76" s="305" t="s">
        <v>55</v>
      </c>
      <c r="I76" s="305" t="s">
        <v>58</v>
      </c>
      <c r="J76" s="305" t="s">
        <v>1574</v>
      </c>
      <c r="K76" s="304"/>
    </row>
    <row r="77" s="1" customFormat="1" ht="17.25" customHeight="1">
      <c r="B77" s="302"/>
      <c r="C77" s="307" t="s">
        <v>1575</v>
      </c>
      <c r="D77" s="307"/>
      <c r="E77" s="307"/>
      <c r="F77" s="308" t="s">
        <v>1576</v>
      </c>
      <c r="G77" s="309"/>
      <c r="H77" s="307"/>
      <c r="I77" s="307"/>
      <c r="J77" s="307" t="s">
        <v>1577</v>
      </c>
      <c r="K77" s="304"/>
    </row>
    <row r="78" s="1" customFormat="1" ht="5.25" customHeight="1">
      <c r="B78" s="302"/>
      <c r="C78" s="310"/>
      <c r="D78" s="310"/>
      <c r="E78" s="310"/>
      <c r="F78" s="310"/>
      <c r="G78" s="311"/>
      <c r="H78" s="310"/>
      <c r="I78" s="310"/>
      <c r="J78" s="310"/>
      <c r="K78" s="304"/>
    </row>
    <row r="79" s="1" customFormat="1" ht="15" customHeight="1">
      <c r="B79" s="302"/>
      <c r="C79" s="290" t="s">
        <v>54</v>
      </c>
      <c r="D79" s="312"/>
      <c r="E79" s="312"/>
      <c r="F79" s="313" t="s">
        <v>1578</v>
      </c>
      <c r="G79" s="314"/>
      <c r="H79" s="290" t="s">
        <v>1579</v>
      </c>
      <c r="I79" s="290" t="s">
        <v>1580</v>
      </c>
      <c r="J79" s="290">
        <v>20</v>
      </c>
      <c r="K79" s="304"/>
    </row>
    <row r="80" s="1" customFormat="1" ht="15" customHeight="1">
      <c r="B80" s="302"/>
      <c r="C80" s="290" t="s">
        <v>1581</v>
      </c>
      <c r="D80" s="290"/>
      <c r="E80" s="290"/>
      <c r="F80" s="313" t="s">
        <v>1578</v>
      </c>
      <c r="G80" s="314"/>
      <c r="H80" s="290" t="s">
        <v>1582</v>
      </c>
      <c r="I80" s="290" t="s">
        <v>1580</v>
      </c>
      <c r="J80" s="290">
        <v>120</v>
      </c>
      <c r="K80" s="304"/>
    </row>
    <row r="81" s="1" customFormat="1" ht="15" customHeight="1">
      <c r="B81" s="315"/>
      <c r="C81" s="290" t="s">
        <v>1583</v>
      </c>
      <c r="D81" s="290"/>
      <c r="E81" s="290"/>
      <c r="F81" s="313" t="s">
        <v>1584</v>
      </c>
      <c r="G81" s="314"/>
      <c r="H81" s="290" t="s">
        <v>1585</v>
      </c>
      <c r="I81" s="290" t="s">
        <v>1580</v>
      </c>
      <c r="J81" s="290">
        <v>50</v>
      </c>
      <c r="K81" s="304"/>
    </row>
    <row r="82" s="1" customFormat="1" ht="15" customHeight="1">
      <c r="B82" s="315"/>
      <c r="C82" s="290" t="s">
        <v>1586</v>
      </c>
      <c r="D82" s="290"/>
      <c r="E82" s="290"/>
      <c r="F82" s="313" t="s">
        <v>1578</v>
      </c>
      <c r="G82" s="314"/>
      <c r="H82" s="290" t="s">
        <v>1587</v>
      </c>
      <c r="I82" s="290" t="s">
        <v>1588</v>
      </c>
      <c r="J82" s="290"/>
      <c r="K82" s="304"/>
    </row>
    <row r="83" s="1" customFormat="1" ht="15" customHeight="1">
      <c r="B83" s="315"/>
      <c r="C83" s="316" t="s">
        <v>1589</v>
      </c>
      <c r="D83" s="316"/>
      <c r="E83" s="316"/>
      <c r="F83" s="317" t="s">
        <v>1584</v>
      </c>
      <c r="G83" s="316"/>
      <c r="H83" s="316" t="s">
        <v>1590</v>
      </c>
      <c r="I83" s="316" t="s">
        <v>1580</v>
      </c>
      <c r="J83" s="316">
        <v>15</v>
      </c>
      <c r="K83" s="304"/>
    </row>
    <row r="84" s="1" customFormat="1" ht="15" customHeight="1">
      <c r="B84" s="315"/>
      <c r="C84" s="316" t="s">
        <v>1591</v>
      </c>
      <c r="D84" s="316"/>
      <c r="E84" s="316"/>
      <c r="F84" s="317" t="s">
        <v>1584</v>
      </c>
      <c r="G84" s="316"/>
      <c r="H84" s="316" t="s">
        <v>1592</v>
      </c>
      <c r="I84" s="316" t="s">
        <v>1580</v>
      </c>
      <c r="J84" s="316">
        <v>15</v>
      </c>
      <c r="K84" s="304"/>
    </row>
    <row r="85" s="1" customFormat="1" ht="15" customHeight="1">
      <c r="B85" s="315"/>
      <c r="C85" s="316" t="s">
        <v>1593</v>
      </c>
      <c r="D85" s="316"/>
      <c r="E85" s="316"/>
      <c r="F85" s="317" t="s">
        <v>1584</v>
      </c>
      <c r="G85" s="316"/>
      <c r="H85" s="316" t="s">
        <v>1594</v>
      </c>
      <c r="I85" s="316" t="s">
        <v>1580</v>
      </c>
      <c r="J85" s="316">
        <v>20</v>
      </c>
      <c r="K85" s="304"/>
    </row>
    <row r="86" s="1" customFormat="1" ht="15" customHeight="1">
      <c r="B86" s="315"/>
      <c r="C86" s="316" t="s">
        <v>1595</v>
      </c>
      <c r="D86" s="316"/>
      <c r="E86" s="316"/>
      <c r="F86" s="317" t="s">
        <v>1584</v>
      </c>
      <c r="G86" s="316"/>
      <c r="H86" s="316" t="s">
        <v>1596</v>
      </c>
      <c r="I86" s="316" t="s">
        <v>1580</v>
      </c>
      <c r="J86" s="316">
        <v>20</v>
      </c>
      <c r="K86" s="304"/>
    </row>
    <row r="87" s="1" customFormat="1" ht="15" customHeight="1">
      <c r="B87" s="315"/>
      <c r="C87" s="290" t="s">
        <v>1597</v>
      </c>
      <c r="D87" s="290"/>
      <c r="E87" s="290"/>
      <c r="F87" s="313" t="s">
        <v>1584</v>
      </c>
      <c r="G87" s="314"/>
      <c r="H87" s="290" t="s">
        <v>1598</v>
      </c>
      <c r="I87" s="290" t="s">
        <v>1580</v>
      </c>
      <c r="J87" s="290">
        <v>50</v>
      </c>
      <c r="K87" s="304"/>
    </row>
    <row r="88" s="1" customFormat="1" ht="15" customHeight="1">
      <c r="B88" s="315"/>
      <c r="C88" s="290" t="s">
        <v>1599</v>
      </c>
      <c r="D88" s="290"/>
      <c r="E88" s="290"/>
      <c r="F88" s="313" t="s">
        <v>1584</v>
      </c>
      <c r="G88" s="314"/>
      <c r="H88" s="290" t="s">
        <v>1600</v>
      </c>
      <c r="I88" s="290" t="s">
        <v>1580</v>
      </c>
      <c r="J88" s="290">
        <v>20</v>
      </c>
      <c r="K88" s="304"/>
    </row>
    <row r="89" s="1" customFormat="1" ht="15" customHeight="1">
      <c r="B89" s="315"/>
      <c r="C89" s="290" t="s">
        <v>1601</v>
      </c>
      <c r="D89" s="290"/>
      <c r="E89" s="290"/>
      <c r="F89" s="313" t="s">
        <v>1584</v>
      </c>
      <c r="G89" s="314"/>
      <c r="H89" s="290" t="s">
        <v>1602</v>
      </c>
      <c r="I89" s="290" t="s">
        <v>1580</v>
      </c>
      <c r="J89" s="290">
        <v>20</v>
      </c>
      <c r="K89" s="304"/>
    </row>
    <row r="90" s="1" customFormat="1" ht="15" customHeight="1">
      <c r="B90" s="315"/>
      <c r="C90" s="290" t="s">
        <v>1603</v>
      </c>
      <c r="D90" s="290"/>
      <c r="E90" s="290"/>
      <c r="F90" s="313" t="s">
        <v>1584</v>
      </c>
      <c r="G90" s="314"/>
      <c r="H90" s="290" t="s">
        <v>1604</v>
      </c>
      <c r="I90" s="290" t="s">
        <v>1580</v>
      </c>
      <c r="J90" s="290">
        <v>50</v>
      </c>
      <c r="K90" s="304"/>
    </row>
    <row r="91" s="1" customFormat="1" ht="15" customHeight="1">
      <c r="B91" s="315"/>
      <c r="C91" s="290" t="s">
        <v>1605</v>
      </c>
      <c r="D91" s="290"/>
      <c r="E91" s="290"/>
      <c r="F91" s="313" t="s">
        <v>1584</v>
      </c>
      <c r="G91" s="314"/>
      <c r="H91" s="290" t="s">
        <v>1605</v>
      </c>
      <c r="I91" s="290" t="s">
        <v>1580</v>
      </c>
      <c r="J91" s="290">
        <v>50</v>
      </c>
      <c r="K91" s="304"/>
    </row>
    <row r="92" s="1" customFormat="1" ht="15" customHeight="1">
      <c r="B92" s="315"/>
      <c r="C92" s="290" t="s">
        <v>1606</v>
      </c>
      <c r="D92" s="290"/>
      <c r="E92" s="290"/>
      <c r="F92" s="313" t="s">
        <v>1584</v>
      </c>
      <c r="G92" s="314"/>
      <c r="H92" s="290" t="s">
        <v>1607</v>
      </c>
      <c r="I92" s="290" t="s">
        <v>1580</v>
      </c>
      <c r="J92" s="290">
        <v>255</v>
      </c>
      <c r="K92" s="304"/>
    </row>
    <row r="93" s="1" customFormat="1" ht="15" customHeight="1">
      <c r="B93" s="315"/>
      <c r="C93" s="290" t="s">
        <v>1608</v>
      </c>
      <c r="D93" s="290"/>
      <c r="E93" s="290"/>
      <c r="F93" s="313" t="s">
        <v>1578</v>
      </c>
      <c r="G93" s="314"/>
      <c r="H93" s="290" t="s">
        <v>1609</v>
      </c>
      <c r="I93" s="290" t="s">
        <v>1610</v>
      </c>
      <c r="J93" s="290"/>
      <c r="K93" s="304"/>
    </row>
    <row r="94" s="1" customFormat="1" ht="15" customHeight="1">
      <c r="B94" s="315"/>
      <c r="C94" s="290" t="s">
        <v>1611</v>
      </c>
      <c r="D94" s="290"/>
      <c r="E94" s="290"/>
      <c r="F94" s="313" t="s">
        <v>1578</v>
      </c>
      <c r="G94" s="314"/>
      <c r="H94" s="290" t="s">
        <v>1612</v>
      </c>
      <c r="I94" s="290" t="s">
        <v>1613</v>
      </c>
      <c r="J94" s="290"/>
      <c r="K94" s="304"/>
    </row>
    <row r="95" s="1" customFormat="1" ht="15" customHeight="1">
      <c r="B95" s="315"/>
      <c r="C95" s="290" t="s">
        <v>1614</v>
      </c>
      <c r="D95" s="290"/>
      <c r="E95" s="290"/>
      <c r="F95" s="313" t="s">
        <v>1578</v>
      </c>
      <c r="G95" s="314"/>
      <c r="H95" s="290" t="s">
        <v>1614</v>
      </c>
      <c r="I95" s="290" t="s">
        <v>1613</v>
      </c>
      <c r="J95" s="290"/>
      <c r="K95" s="304"/>
    </row>
    <row r="96" s="1" customFormat="1" ht="15" customHeight="1">
      <c r="B96" s="315"/>
      <c r="C96" s="290" t="s">
        <v>39</v>
      </c>
      <c r="D96" s="290"/>
      <c r="E96" s="290"/>
      <c r="F96" s="313" t="s">
        <v>1578</v>
      </c>
      <c r="G96" s="314"/>
      <c r="H96" s="290" t="s">
        <v>1615</v>
      </c>
      <c r="I96" s="290" t="s">
        <v>1613</v>
      </c>
      <c r="J96" s="290"/>
      <c r="K96" s="304"/>
    </row>
    <row r="97" s="1" customFormat="1" ht="15" customHeight="1">
      <c r="B97" s="315"/>
      <c r="C97" s="290" t="s">
        <v>49</v>
      </c>
      <c r="D97" s="290"/>
      <c r="E97" s="290"/>
      <c r="F97" s="313" t="s">
        <v>1578</v>
      </c>
      <c r="G97" s="314"/>
      <c r="H97" s="290" t="s">
        <v>1616</v>
      </c>
      <c r="I97" s="290" t="s">
        <v>1613</v>
      </c>
      <c r="J97" s="290"/>
      <c r="K97" s="304"/>
    </row>
    <row r="98" s="1" customFormat="1" ht="15" customHeight="1">
      <c r="B98" s="318"/>
      <c r="C98" s="319"/>
      <c r="D98" s="319"/>
      <c r="E98" s="319"/>
      <c r="F98" s="319"/>
      <c r="G98" s="319"/>
      <c r="H98" s="319"/>
      <c r="I98" s="319"/>
      <c r="J98" s="319"/>
      <c r="K98" s="320"/>
    </row>
    <row r="99" s="1" customFormat="1" ht="18.75" customHeight="1">
      <c r="B99" s="321"/>
      <c r="C99" s="322"/>
      <c r="D99" s="322"/>
      <c r="E99" s="322"/>
      <c r="F99" s="322"/>
      <c r="G99" s="322"/>
      <c r="H99" s="322"/>
      <c r="I99" s="322"/>
      <c r="J99" s="322"/>
      <c r="K99" s="321"/>
    </row>
    <row r="100" s="1" customFormat="1" ht="18.75" customHeight="1">
      <c r="B100" s="298"/>
      <c r="C100" s="298"/>
      <c r="D100" s="298"/>
      <c r="E100" s="298"/>
      <c r="F100" s="298"/>
      <c r="G100" s="298"/>
      <c r="H100" s="298"/>
      <c r="I100" s="298"/>
      <c r="J100" s="298"/>
      <c r="K100" s="298"/>
    </row>
    <row r="101" s="1" customFormat="1" ht="7.5" customHeight="1">
      <c r="B101" s="299"/>
      <c r="C101" s="300"/>
      <c r="D101" s="300"/>
      <c r="E101" s="300"/>
      <c r="F101" s="300"/>
      <c r="G101" s="300"/>
      <c r="H101" s="300"/>
      <c r="I101" s="300"/>
      <c r="J101" s="300"/>
      <c r="K101" s="301"/>
    </row>
    <row r="102" s="1" customFormat="1" ht="45" customHeight="1">
      <c r="B102" s="302"/>
      <c r="C102" s="303" t="s">
        <v>1617</v>
      </c>
      <c r="D102" s="303"/>
      <c r="E102" s="303"/>
      <c r="F102" s="303"/>
      <c r="G102" s="303"/>
      <c r="H102" s="303"/>
      <c r="I102" s="303"/>
      <c r="J102" s="303"/>
      <c r="K102" s="304"/>
    </row>
    <row r="103" s="1" customFormat="1" ht="17.25" customHeight="1">
      <c r="B103" s="302"/>
      <c r="C103" s="305" t="s">
        <v>1572</v>
      </c>
      <c r="D103" s="305"/>
      <c r="E103" s="305"/>
      <c r="F103" s="305" t="s">
        <v>1573</v>
      </c>
      <c r="G103" s="306"/>
      <c r="H103" s="305" t="s">
        <v>55</v>
      </c>
      <c r="I103" s="305" t="s">
        <v>58</v>
      </c>
      <c r="J103" s="305" t="s">
        <v>1574</v>
      </c>
      <c r="K103" s="304"/>
    </row>
    <row r="104" s="1" customFormat="1" ht="17.25" customHeight="1">
      <c r="B104" s="302"/>
      <c r="C104" s="307" t="s">
        <v>1575</v>
      </c>
      <c r="D104" s="307"/>
      <c r="E104" s="307"/>
      <c r="F104" s="308" t="s">
        <v>1576</v>
      </c>
      <c r="G104" s="309"/>
      <c r="H104" s="307"/>
      <c r="I104" s="307"/>
      <c r="J104" s="307" t="s">
        <v>1577</v>
      </c>
      <c r="K104" s="304"/>
    </row>
    <row r="105" s="1" customFormat="1" ht="5.25" customHeight="1">
      <c r="B105" s="302"/>
      <c r="C105" s="305"/>
      <c r="D105" s="305"/>
      <c r="E105" s="305"/>
      <c r="F105" s="305"/>
      <c r="G105" s="323"/>
      <c r="H105" s="305"/>
      <c r="I105" s="305"/>
      <c r="J105" s="305"/>
      <c r="K105" s="304"/>
    </row>
    <row r="106" s="1" customFormat="1" ht="15" customHeight="1">
      <c r="B106" s="302"/>
      <c r="C106" s="290" t="s">
        <v>54</v>
      </c>
      <c r="D106" s="312"/>
      <c r="E106" s="312"/>
      <c r="F106" s="313" t="s">
        <v>1578</v>
      </c>
      <c r="G106" s="290"/>
      <c r="H106" s="290" t="s">
        <v>1618</v>
      </c>
      <c r="I106" s="290" t="s">
        <v>1580</v>
      </c>
      <c r="J106" s="290">
        <v>20</v>
      </c>
      <c r="K106" s="304"/>
    </row>
    <row r="107" s="1" customFormat="1" ht="15" customHeight="1">
      <c r="B107" s="302"/>
      <c r="C107" s="290" t="s">
        <v>1581</v>
      </c>
      <c r="D107" s="290"/>
      <c r="E107" s="290"/>
      <c r="F107" s="313" t="s">
        <v>1578</v>
      </c>
      <c r="G107" s="290"/>
      <c r="H107" s="290" t="s">
        <v>1618</v>
      </c>
      <c r="I107" s="290" t="s">
        <v>1580</v>
      </c>
      <c r="J107" s="290">
        <v>120</v>
      </c>
      <c r="K107" s="304"/>
    </row>
    <row r="108" s="1" customFormat="1" ht="15" customHeight="1">
      <c r="B108" s="315"/>
      <c r="C108" s="290" t="s">
        <v>1583</v>
      </c>
      <c r="D108" s="290"/>
      <c r="E108" s="290"/>
      <c r="F108" s="313" t="s">
        <v>1584</v>
      </c>
      <c r="G108" s="290"/>
      <c r="H108" s="290" t="s">
        <v>1618</v>
      </c>
      <c r="I108" s="290" t="s">
        <v>1580</v>
      </c>
      <c r="J108" s="290">
        <v>50</v>
      </c>
      <c r="K108" s="304"/>
    </row>
    <row r="109" s="1" customFormat="1" ht="15" customHeight="1">
      <c r="B109" s="315"/>
      <c r="C109" s="290" t="s">
        <v>1586</v>
      </c>
      <c r="D109" s="290"/>
      <c r="E109" s="290"/>
      <c r="F109" s="313" t="s">
        <v>1578</v>
      </c>
      <c r="G109" s="290"/>
      <c r="H109" s="290" t="s">
        <v>1618</v>
      </c>
      <c r="I109" s="290" t="s">
        <v>1588</v>
      </c>
      <c r="J109" s="290"/>
      <c r="K109" s="304"/>
    </row>
    <row r="110" s="1" customFormat="1" ht="15" customHeight="1">
      <c r="B110" s="315"/>
      <c r="C110" s="290" t="s">
        <v>1597</v>
      </c>
      <c r="D110" s="290"/>
      <c r="E110" s="290"/>
      <c r="F110" s="313" t="s">
        <v>1584</v>
      </c>
      <c r="G110" s="290"/>
      <c r="H110" s="290" t="s">
        <v>1618</v>
      </c>
      <c r="I110" s="290" t="s">
        <v>1580</v>
      </c>
      <c r="J110" s="290">
        <v>50</v>
      </c>
      <c r="K110" s="304"/>
    </row>
    <row r="111" s="1" customFormat="1" ht="15" customHeight="1">
      <c r="B111" s="315"/>
      <c r="C111" s="290" t="s">
        <v>1605</v>
      </c>
      <c r="D111" s="290"/>
      <c r="E111" s="290"/>
      <c r="F111" s="313" t="s">
        <v>1584</v>
      </c>
      <c r="G111" s="290"/>
      <c r="H111" s="290" t="s">
        <v>1618</v>
      </c>
      <c r="I111" s="290" t="s">
        <v>1580</v>
      </c>
      <c r="J111" s="290">
        <v>50</v>
      </c>
      <c r="K111" s="304"/>
    </row>
    <row r="112" s="1" customFormat="1" ht="15" customHeight="1">
      <c r="B112" s="315"/>
      <c r="C112" s="290" t="s">
        <v>1603</v>
      </c>
      <c r="D112" s="290"/>
      <c r="E112" s="290"/>
      <c r="F112" s="313" t="s">
        <v>1584</v>
      </c>
      <c r="G112" s="290"/>
      <c r="H112" s="290" t="s">
        <v>1618</v>
      </c>
      <c r="I112" s="290" t="s">
        <v>1580</v>
      </c>
      <c r="J112" s="290">
        <v>50</v>
      </c>
      <c r="K112" s="304"/>
    </row>
    <row r="113" s="1" customFormat="1" ht="15" customHeight="1">
      <c r="B113" s="315"/>
      <c r="C113" s="290" t="s">
        <v>54</v>
      </c>
      <c r="D113" s="290"/>
      <c r="E113" s="290"/>
      <c r="F113" s="313" t="s">
        <v>1578</v>
      </c>
      <c r="G113" s="290"/>
      <c r="H113" s="290" t="s">
        <v>1619</v>
      </c>
      <c r="I113" s="290" t="s">
        <v>1580</v>
      </c>
      <c r="J113" s="290">
        <v>20</v>
      </c>
      <c r="K113" s="304"/>
    </row>
    <row r="114" s="1" customFormat="1" ht="15" customHeight="1">
      <c r="B114" s="315"/>
      <c r="C114" s="290" t="s">
        <v>1620</v>
      </c>
      <c r="D114" s="290"/>
      <c r="E114" s="290"/>
      <c r="F114" s="313" t="s">
        <v>1578</v>
      </c>
      <c r="G114" s="290"/>
      <c r="H114" s="290" t="s">
        <v>1621</v>
      </c>
      <c r="I114" s="290" t="s">
        <v>1580</v>
      </c>
      <c r="J114" s="290">
        <v>120</v>
      </c>
      <c r="K114" s="304"/>
    </row>
    <row r="115" s="1" customFormat="1" ht="15" customHeight="1">
      <c r="B115" s="315"/>
      <c r="C115" s="290" t="s">
        <v>39</v>
      </c>
      <c r="D115" s="290"/>
      <c r="E115" s="290"/>
      <c r="F115" s="313" t="s">
        <v>1578</v>
      </c>
      <c r="G115" s="290"/>
      <c r="H115" s="290" t="s">
        <v>1622</v>
      </c>
      <c r="I115" s="290" t="s">
        <v>1613</v>
      </c>
      <c r="J115" s="290"/>
      <c r="K115" s="304"/>
    </row>
    <row r="116" s="1" customFormat="1" ht="15" customHeight="1">
      <c r="B116" s="315"/>
      <c r="C116" s="290" t="s">
        <v>49</v>
      </c>
      <c r="D116" s="290"/>
      <c r="E116" s="290"/>
      <c r="F116" s="313" t="s">
        <v>1578</v>
      </c>
      <c r="G116" s="290"/>
      <c r="H116" s="290" t="s">
        <v>1623</v>
      </c>
      <c r="I116" s="290" t="s">
        <v>1613</v>
      </c>
      <c r="J116" s="290"/>
      <c r="K116" s="304"/>
    </row>
    <row r="117" s="1" customFormat="1" ht="15" customHeight="1">
      <c r="B117" s="315"/>
      <c r="C117" s="290" t="s">
        <v>58</v>
      </c>
      <c r="D117" s="290"/>
      <c r="E117" s="290"/>
      <c r="F117" s="313" t="s">
        <v>1578</v>
      </c>
      <c r="G117" s="290"/>
      <c r="H117" s="290" t="s">
        <v>1624</v>
      </c>
      <c r="I117" s="290" t="s">
        <v>1625</v>
      </c>
      <c r="J117" s="290"/>
      <c r="K117" s="304"/>
    </row>
    <row r="118" s="1" customFormat="1" ht="15" customHeight="1">
      <c r="B118" s="318"/>
      <c r="C118" s="324"/>
      <c r="D118" s="324"/>
      <c r="E118" s="324"/>
      <c r="F118" s="324"/>
      <c r="G118" s="324"/>
      <c r="H118" s="324"/>
      <c r="I118" s="324"/>
      <c r="J118" s="324"/>
      <c r="K118" s="320"/>
    </row>
    <row r="119" s="1" customFormat="1" ht="18.75" customHeight="1">
      <c r="B119" s="325"/>
      <c r="C119" s="326"/>
      <c r="D119" s="326"/>
      <c r="E119" s="326"/>
      <c r="F119" s="327"/>
      <c r="G119" s="326"/>
      <c r="H119" s="326"/>
      <c r="I119" s="326"/>
      <c r="J119" s="326"/>
      <c r="K119" s="325"/>
    </row>
    <row r="120" s="1" customFormat="1" ht="18.75" customHeight="1">
      <c r="B120" s="298"/>
      <c r="C120" s="298"/>
      <c r="D120" s="298"/>
      <c r="E120" s="298"/>
      <c r="F120" s="298"/>
      <c r="G120" s="298"/>
      <c r="H120" s="298"/>
      <c r="I120" s="298"/>
      <c r="J120" s="298"/>
      <c r="K120" s="298"/>
    </row>
    <row r="121" s="1" customFormat="1" ht="7.5" customHeight="1">
      <c r="B121" s="328"/>
      <c r="C121" s="329"/>
      <c r="D121" s="329"/>
      <c r="E121" s="329"/>
      <c r="F121" s="329"/>
      <c r="G121" s="329"/>
      <c r="H121" s="329"/>
      <c r="I121" s="329"/>
      <c r="J121" s="329"/>
      <c r="K121" s="330"/>
    </row>
    <row r="122" s="1" customFormat="1" ht="45" customHeight="1">
      <c r="B122" s="331"/>
      <c r="C122" s="281" t="s">
        <v>1626</v>
      </c>
      <c r="D122" s="281"/>
      <c r="E122" s="281"/>
      <c r="F122" s="281"/>
      <c r="G122" s="281"/>
      <c r="H122" s="281"/>
      <c r="I122" s="281"/>
      <c r="J122" s="281"/>
      <c r="K122" s="332"/>
    </row>
    <row r="123" s="1" customFormat="1" ht="17.25" customHeight="1">
      <c r="B123" s="333"/>
      <c r="C123" s="305" t="s">
        <v>1572</v>
      </c>
      <c r="D123" s="305"/>
      <c r="E123" s="305"/>
      <c r="F123" s="305" t="s">
        <v>1573</v>
      </c>
      <c r="G123" s="306"/>
      <c r="H123" s="305" t="s">
        <v>55</v>
      </c>
      <c r="I123" s="305" t="s">
        <v>58</v>
      </c>
      <c r="J123" s="305" t="s">
        <v>1574</v>
      </c>
      <c r="K123" s="334"/>
    </row>
    <row r="124" s="1" customFormat="1" ht="17.25" customHeight="1">
      <c r="B124" s="333"/>
      <c r="C124" s="307" t="s">
        <v>1575</v>
      </c>
      <c r="D124" s="307"/>
      <c r="E124" s="307"/>
      <c r="F124" s="308" t="s">
        <v>1576</v>
      </c>
      <c r="G124" s="309"/>
      <c r="H124" s="307"/>
      <c r="I124" s="307"/>
      <c r="J124" s="307" t="s">
        <v>1577</v>
      </c>
      <c r="K124" s="334"/>
    </row>
    <row r="125" s="1" customFormat="1" ht="5.25" customHeight="1">
      <c r="B125" s="335"/>
      <c r="C125" s="310"/>
      <c r="D125" s="310"/>
      <c r="E125" s="310"/>
      <c r="F125" s="310"/>
      <c r="G125" s="336"/>
      <c r="H125" s="310"/>
      <c r="I125" s="310"/>
      <c r="J125" s="310"/>
      <c r="K125" s="337"/>
    </row>
    <row r="126" s="1" customFormat="1" ht="15" customHeight="1">
      <c r="B126" s="335"/>
      <c r="C126" s="290" t="s">
        <v>1581</v>
      </c>
      <c r="D126" s="312"/>
      <c r="E126" s="312"/>
      <c r="F126" s="313" t="s">
        <v>1578</v>
      </c>
      <c r="G126" s="290"/>
      <c r="H126" s="290" t="s">
        <v>1618</v>
      </c>
      <c r="I126" s="290" t="s">
        <v>1580</v>
      </c>
      <c r="J126" s="290">
        <v>120</v>
      </c>
      <c r="K126" s="338"/>
    </row>
    <row r="127" s="1" customFormat="1" ht="15" customHeight="1">
      <c r="B127" s="335"/>
      <c r="C127" s="290" t="s">
        <v>1627</v>
      </c>
      <c r="D127" s="290"/>
      <c r="E127" s="290"/>
      <c r="F127" s="313" t="s">
        <v>1578</v>
      </c>
      <c r="G127" s="290"/>
      <c r="H127" s="290" t="s">
        <v>1628</v>
      </c>
      <c r="I127" s="290" t="s">
        <v>1580</v>
      </c>
      <c r="J127" s="290" t="s">
        <v>1629</v>
      </c>
      <c r="K127" s="338"/>
    </row>
    <row r="128" s="1" customFormat="1" ht="15" customHeight="1">
      <c r="B128" s="335"/>
      <c r="C128" s="290" t="s">
        <v>1526</v>
      </c>
      <c r="D128" s="290"/>
      <c r="E128" s="290"/>
      <c r="F128" s="313" t="s">
        <v>1578</v>
      </c>
      <c r="G128" s="290"/>
      <c r="H128" s="290" t="s">
        <v>1630</v>
      </c>
      <c r="I128" s="290" t="s">
        <v>1580</v>
      </c>
      <c r="J128" s="290" t="s">
        <v>1629</v>
      </c>
      <c r="K128" s="338"/>
    </row>
    <row r="129" s="1" customFormat="1" ht="15" customHeight="1">
      <c r="B129" s="335"/>
      <c r="C129" s="290" t="s">
        <v>1589</v>
      </c>
      <c r="D129" s="290"/>
      <c r="E129" s="290"/>
      <c r="F129" s="313" t="s">
        <v>1584</v>
      </c>
      <c r="G129" s="290"/>
      <c r="H129" s="290" t="s">
        <v>1590</v>
      </c>
      <c r="I129" s="290" t="s">
        <v>1580</v>
      </c>
      <c r="J129" s="290">
        <v>15</v>
      </c>
      <c r="K129" s="338"/>
    </row>
    <row r="130" s="1" customFormat="1" ht="15" customHeight="1">
      <c r="B130" s="335"/>
      <c r="C130" s="316" t="s">
        <v>1591</v>
      </c>
      <c r="D130" s="316"/>
      <c r="E130" s="316"/>
      <c r="F130" s="317" t="s">
        <v>1584</v>
      </c>
      <c r="G130" s="316"/>
      <c r="H130" s="316" t="s">
        <v>1592</v>
      </c>
      <c r="I130" s="316" t="s">
        <v>1580</v>
      </c>
      <c r="J130" s="316">
        <v>15</v>
      </c>
      <c r="K130" s="338"/>
    </row>
    <row r="131" s="1" customFormat="1" ht="15" customHeight="1">
      <c r="B131" s="335"/>
      <c r="C131" s="316" t="s">
        <v>1593</v>
      </c>
      <c r="D131" s="316"/>
      <c r="E131" s="316"/>
      <c r="F131" s="317" t="s">
        <v>1584</v>
      </c>
      <c r="G131" s="316"/>
      <c r="H131" s="316" t="s">
        <v>1594</v>
      </c>
      <c r="I131" s="316" t="s">
        <v>1580</v>
      </c>
      <c r="J131" s="316">
        <v>20</v>
      </c>
      <c r="K131" s="338"/>
    </row>
    <row r="132" s="1" customFormat="1" ht="15" customHeight="1">
      <c r="B132" s="335"/>
      <c r="C132" s="316" t="s">
        <v>1595</v>
      </c>
      <c r="D132" s="316"/>
      <c r="E132" s="316"/>
      <c r="F132" s="317" t="s">
        <v>1584</v>
      </c>
      <c r="G132" s="316"/>
      <c r="H132" s="316" t="s">
        <v>1596</v>
      </c>
      <c r="I132" s="316" t="s">
        <v>1580</v>
      </c>
      <c r="J132" s="316">
        <v>20</v>
      </c>
      <c r="K132" s="338"/>
    </row>
    <row r="133" s="1" customFormat="1" ht="15" customHeight="1">
      <c r="B133" s="335"/>
      <c r="C133" s="290" t="s">
        <v>1583</v>
      </c>
      <c r="D133" s="290"/>
      <c r="E133" s="290"/>
      <c r="F133" s="313" t="s">
        <v>1584</v>
      </c>
      <c r="G133" s="290"/>
      <c r="H133" s="290" t="s">
        <v>1618</v>
      </c>
      <c r="I133" s="290" t="s">
        <v>1580</v>
      </c>
      <c r="J133" s="290">
        <v>50</v>
      </c>
      <c r="K133" s="338"/>
    </row>
    <row r="134" s="1" customFormat="1" ht="15" customHeight="1">
      <c r="B134" s="335"/>
      <c r="C134" s="290" t="s">
        <v>1597</v>
      </c>
      <c r="D134" s="290"/>
      <c r="E134" s="290"/>
      <c r="F134" s="313" t="s">
        <v>1584</v>
      </c>
      <c r="G134" s="290"/>
      <c r="H134" s="290" t="s">
        <v>1618</v>
      </c>
      <c r="I134" s="290" t="s">
        <v>1580</v>
      </c>
      <c r="J134" s="290">
        <v>50</v>
      </c>
      <c r="K134" s="338"/>
    </row>
    <row r="135" s="1" customFormat="1" ht="15" customHeight="1">
      <c r="B135" s="335"/>
      <c r="C135" s="290" t="s">
        <v>1603</v>
      </c>
      <c r="D135" s="290"/>
      <c r="E135" s="290"/>
      <c r="F135" s="313" t="s">
        <v>1584</v>
      </c>
      <c r="G135" s="290"/>
      <c r="H135" s="290" t="s">
        <v>1618</v>
      </c>
      <c r="I135" s="290" t="s">
        <v>1580</v>
      </c>
      <c r="J135" s="290">
        <v>50</v>
      </c>
      <c r="K135" s="338"/>
    </row>
    <row r="136" s="1" customFormat="1" ht="15" customHeight="1">
      <c r="B136" s="335"/>
      <c r="C136" s="290" t="s">
        <v>1605</v>
      </c>
      <c r="D136" s="290"/>
      <c r="E136" s="290"/>
      <c r="F136" s="313" t="s">
        <v>1584</v>
      </c>
      <c r="G136" s="290"/>
      <c r="H136" s="290" t="s">
        <v>1618</v>
      </c>
      <c r="I136" s="290" t="s">
        <v>1580</v>
      </c>
      <c r="J136" s="290">
        <v>50</v>
      </c>
      <c r="K136" s="338"/>
    </row>
    <row r="137" s="1" customFormat="1" ht="15" customHeight="1">
      <c r="B137" s="335"/>
      <c r="C137" s="290" t="s">
        <v>1606</v>
      </c>
      <c r="D137" s="290"/>
      <c r="E137" s="290"/>
      <c r="F137" s="313" t="s">
        <v>1584</v>
      </c>
      <c r="G137" s="290"/>
      <c r="H137" s="290" t="s">
        <v>1631</v>
      </c>
      <c r="I137" s="290" t="s">
        <v>1580</v>
      </c>
      <c r="J137" s="290">
        <v>255</v>
      </c>
      <c r="K137" s="338"/>
    </row>
    <row r="138" s="1" customFormat="1" ht="15" customHeight="1">
      <c r="B138" s="335"/>
      <c r="C138" s="290" t="s">
        <v>1608</v>
      </c>
      <c r="D138" s="290"/>
      <c r="E138" s="290"/>
      <c r="F138" s="313" t="s">
        <v>1578</v>
      </c>
      <c r="G138" s="290"/>
      <c r="H138" s="290" t="s">
        <v>1632</v>
      </c>
      <c r="I138" s="290" t="s">
        <v>1610</v>
      </c>
      <c r="J138" s="290"/>
      <c r="K138" s="338"/>
    </row>
    <row r="139" s="1" customFormat="1" ht="15" customHeight="1">
      <c r="B139" s="335"/>
      <c r="C139" s="290" t="s">
        <v>1611</v>
      </c>
      <c r="D139" s="290"/>
      <c r="E139" s="290"/>
      <c r="F139" s="313" t="s">
        <v>1578</v>
      </c>
      <c r="G139" s="290"/>
      <c r="H139" s="290" t="s">
        <v>1633</v>
      </c>
      <c r="I139" s="290" t="s">
        <v>1613</v>
      </c>
      <c r="J139" s="290"/>
      <c r="K139" s="338"/>
    </row>
    <row r="140" s="1" customFormat="1" ht="15" customHeight="1">
      <c r="B140" s="335"/>
      <c r="C140" s="290" t="s">
        <v>1614</v>
      </c>
      <c r="D140" s="290"/>
      <c r="E140" s="290"/>
      <c r="F140" s="313" t="s">
        <v>1578</v>
      </c>
      <c r="G140" s="290"/>
      <c r="H140" s="290" t="s">
        <v>1614</v>
      </c>
      <c r="I140" s="290" t="s">
        <v>1613</v>
      </c>
      <c r="J140" s="290"/>
      <c r="K140" s="338"/>
    </row>
    <row r="141" s="1" customFormat="1" ht="15" customHeight="1">
      <c r="B141" s="335"/>
      <c r="C141" s="290" t="s">
        <v>39</v>
      </c>
      <c r="D141" s="290"/>
      <c r="E141" s="290"/>
      <c r="F141" s="313" t="s">
        <v>1578</v>
      </c>
      <c r="G141" s="290"/>
      <c r="H141" s="290" t="s">
        <v>1634</v>
      </c>
      <c r="I141" s="290" t="s">
        <v>1613</v>
      </c>
      <c r="J141" s="290"/>
      <c r="K141" s="338"/>
    </row>
    <row r="142" s="1" customFormat="1" ht="15" customHeight="1">
      <c r="B142" s="335"/>
      <c r="C142" s="290" t="s">
        <v>1635</v>
      </c>
      <c r="D142" s="290"/>
      <c r="E142" s="290"/>
      <c r="F142" s="313" t="s">
        <v>1578</v>
      </c>
      <c r="G142" s="290"/>
      <c r="H142" s="290" t="s">
        <v>1636</v>
      </c>
      <c r="I142" s="290" t="s">
        <v>1613</v>
      </c>
      <c r="J142" s="290"/>
      <c r="K142" s="338"/>
    </row>
    <row r="143" s="1" customFormat="1" ht="15" customHeight="1">
      <c r="B143" s="339"/>
      <c r="C143" s="340"/>
      <c r="D143" s="340"/>
      <c r="E143" s="340"/>
      <c r="F143" s="340"/>
      <c r="G143" s="340"/>
      <c r="H143" s="340"/>
      <c r="I143" s="340"/>
      <c r="J143" s="340"/>
      <c r="K143" s="341"/>
    </row>
    <row r="144" s="1" customFormat="1" ht="18.75" customHeight="1">
      <c r="B144" s="326"/>
      <c r="C144" s="326"/>
      <c r="D144" s="326"/>
      <c r="E144" s="326"/>
      <c r="F144" s="327"/>
      <c r="G144" s="326"/>
      <c r="H144" s="326"/>
      <c r="I144" s="326"/>
      <c r="J144" s="326"/>
      <c r="K144" s="326"/>
    </row>
    <row r="145" s="1" customFormat="1" ht="18.75" customHeight="1">
      <c r="B145" s="298"/>
      <c r="C145" s="298"/>
      <c r="D145" s="298"/>
      <c r="E145" s="298"/>
      <c r="F145" s="298"/>
      <c r="G145" s="298"/>
      <c r="H145" s="298"/>
      <c r="I145" s="298"/>
      <c r="J145" s="298"/>
      <c r="K145" s="298"/>
    </row>
    <row r="146" s="1" customFormat="1" ht="7.5" customHeight="1">
      <c r="B146" s="299"/>
      <c r="C146" s="300"/>
      <c r="D146" s="300"/>
      <c r="E146" s="300"/>
      <c r="F146" s="300"/>
      <c r="G146" s="300"/>
      <c r="H146" s="300"/>
      <c r="I146" s="300"/>
      <c r="J146" s="300"/>
      <c r="K146" s="301"/>
    </row>
    <row r="147" s="1" customFormat="1" ht="45" customHeight="1">
      <c r="B147" s="302"/>
      <c r="C147" s="303" t="s">
        <v>1637</v>
      </c>
      <c r="D147" s="303"/>
      <c r="E147" s="303"/>
      <c r="F147" s="303"/>
      <c r="G147" s="303"/>
      <c r="H147" s="303"/>
      <c r="I147" s="303"/>
      <c r="J147" s="303"/>
      <c r="K147" s="304"/>
    </row>
    <row r="148" s="1" customFormat="1" ht="17.25" customHeight="1">
      <c r="B148" s="302"/>
      <c r="C148" s="305" t="s">
        <v>1572</v>
      </c>
      <c r="D148" s="305"/>
      <c r="E148" s="305"/>
      <c r="F148" s="305" t="s">
        <v>1573</v>
      </c>
      <c r="G148" s="306"/>
      <c r="H148" s="305" t="s">
        <v>55</v>
      </c>
      <c r="I148" s="305" t="s">
        <v>58</v>
      </c>
      <c r="J148" s="305" t="s">
        <v>1574</v>
      </c>
      <c r="K148" s="304"/>
    </row>
    <row r="149" s="1" customFormat="1" ht="17.25" customHeight="1">
      <c r="B149" s="302"/>
      <c r="C149" s="307" t="s">
        <v>1575</v>
      </c>
      <c r="D149" s="307"/>
      <c r="E149" s="307"/>
      <c r="F149" s="308" t="s">
        <v>1576</v>
      </c>
      <c r="G149" s="309"/>
      <c r="H149" s="307"/>
      <c r="I149" s="307"/>
      <c r="J149" s="307" t="s">
        <v>1577</v>
      </c>
      <c r="K149" s="304"/>
    </row>
    <row r="150" s="1" customFormat="1" ht="5.25" customHeight="1">
      <c r="B150" s="315"/>
      <c r="C150" s="310"/>
      <c r="D150" s="310"/>
      <c r="E150" s="310"/>
      <c r="F150" s="310"/>
      <c r="G150" s="311"/>
      <c r="H150" s="310"/>
      <c r="I150" s="310"/>
      <c r="J150" s="310"/>
      <c r="K150" s="338"/>
    </row>
    <row r="151" s="1" customFormat="1" ht="15" customHeight="1">
      <c r="B151" s="315"/>
      <c r="C151" s="342" t="s">
        <v>1581</v>
      </c>
      <c r="D151" s="290"/>
      <c r="E151" s="290"/>
      <c r="F151" s="343" t="s">
        <v>1578</v>
      </c>
      <c r="G151" s="290"/>
      <c r="H151" s="342" t="s">
        <v>1618</v>
      </c>
      <c r="I151" s="342" t="s">
        <v>1580</v>
      </c>
      <c r="J151" s="342">
        <v>120</v>
      </c>
      <c r="K151" s="338"/>
    </row>
    <row r="152" s="1" customFormat="1" ht="15" customHeight="1">
      <c r="B152" s="315"/>
      <c r="C152" s="342" t="s">
        <v>1627</v>
      </c>
      <c r="D152" s="290"/>
      <c r="E152" s="290"/>
      <c r="F152" s="343" t="s">
        <v>1578</v>
      </c>
      <c r="G152" s="290"/>
      <c r="H152" s="342" t="s">
        <v>1638</v>
      </c>
      <c r="I152" s="342" t="s">
        <v>1580</v>
      </c>
      <c r="J152" s="342" t="s">
        <v>1629</v>
      </c>
      <c r="K152" s="338"/>
    </row>
    <row r="153" s="1" customFormat="1" ht="15" customHeight="1">
      <c r="B153" s="315"/>
      <c r="C153" s="342" t="s">
        <v>1526</v>
      </c>
      <c r="D153" s="290"/>
      <c r="E153" s="290"/>
      <c r="F153" s="343" t="s">
        <v>1578</v>
      </c>
      <c r="G153" s="290"/>
      <c r="H153" s="342" t="s">
        <v>1639</v>
      </c>
      <c r="I153" s="342" t="s">
        <v>1580</v>
      </c>
      <c r="J153" s="342" t="s">
        <v>1629</v>
      </c>
      <c r="K153" s="338"/>
    </row>
    <row r="154" s="1" customFormat="1" ht="15" customHeight="1">
      <c r="B154" s="315"/>
      <c r="C154" s="342" t="s">
        <v>1583</v>
      </c>
      <c r="D154" s="290"/>
      <c r="E154" s="290"/>
      <c r="F154" s="343" t="s">
        <v>1584</v>
      </c>
      <c r="G154" s="290"/>
      <c r="H154" s="342" t="s">
        <v>1618</v>
      </c>
      <c r="I154" s="342" t="s">
        <v>1580</v>
      </c>
      <c r="J154" s="342">
        <v>50</v>
      </c>
      <c r="K154" s="338"/>
    </row>
    <row r="155" s="1" customFormat="1" ht="15" customHeight="1">
      <c r="B155" s="315"/>
      <c r="C155" s="342" t="s">
        <v>1586</v>
      </c>
      <c r="D155" s="290"/>
      <c r="E155" s="290"/>
      <c r="F155" s="343" t="s">
        <v>1578</v>
      </c>
      <c r="G155" s="290"/>
      <c r="H155" s="342" t="s">
        <v>1618</v>
      </c>
      <c r="I155" s="342" t="s">
        <v>1588</v>
      </c>
      <c r="J155" s="342"/>
      <c r="K155" s="338"/>
    </row>
    <row r="156" s="1" customFormat="1" ht="15" customHeight="1">
      <c r="B156" s="315"/>
      <c r="C156" s="342" t="s">
        <v>1597</v>
      </c>
      <c r="D156" s="290"/>
      <c r="E156" s="290"/>
      <c r="F156" s="343" t="s">
        <v>1584</v>
      </c>
      <c r="G156" s="290"/>
      <c r="H156" s="342" t="s">
        <v>1618</v>
      </c>
      <c r="I156" s="342" t="s">
        <v>1580</v>
      </c>
      <c r="J156" s="342">
        <v>50</v>
      </c>
      <c r="K156" s="338"/>
    </row>
    <row r="157" s="1" customFormat="1" ht="15" customHeight="1">
      <c r="B157" s="315"/>
      <c r="C157" s="342" t="s">
        <v>1605</v>
      </c>
      <c r="D157" s="290"/>
      <c r="E157" s="290"/>
      <c r="F157" s="343" t="s">
        <v>1584</v>
      </c>
      <c r="G157" s="290"/>
      <c r="H157" s="342" t="s">
        <v>1618</v>
      </c>
      <c r="I157" s="342" t="s">
        <v>1580</v>
      </c>
      <c r="J157" s="342">
        <v>50</v>
      </c>
      <c r="K157" s="338"/>
    </row>
    <row r="158" s="1" customFormat="1" ht="15" customHeight="1">
      <c r="B158" s="315"/>
      <c r="C158" s="342" t="s">
        <v>1603</v>
      </c>
      <c r="D158" s="290"/>
      <c r="E158" s="290"/>
      <c r="F158" s="343" t="s">
        <v>1584</v>
      </c>
      <c r="G158" s="290"/>
      <c r="H158" s="342" t="s">
        <v>1618</v>
      </c>
      <c r="I158" s="342" t="s">
        <v>1580</v>
      </c>
      <c r="J158" s="342">
        <v>50</v>
      </c>
      <c r="K158" s="338"/>
    </row>
    <row r="159" s="1" customFormat="1" ht="15" customHeight="1">
      <c r="B159" s="315"/>
      <c r="C159" s="342" t="s">
        <v>91</v>
      </c>
      <c r="D159" s="290"/>
      <c r="E159" s="290"/>
      <c r="F159" s="343" t="s">
        <v>1578</v>
      </c>
      <c r="G159" s="290"/>
      <c r="H159" s="342" t="s">
        <v>1640</v>
      </c>
      <c r="I159" s="342" t="s">
        <v>1580</v>
      </c>
      <c r="J159" s="342" t="s">
        <v>1641</v>
      </c>
      <c r="K159" s="338"/>
    </row>
    <row r="160" s="1" customFormat="1" ht="15" customHeight="1">
      <c r="B160" s="315"/>
      <c r="C160" s="342" t="s">
        <v>1642</v>
      </c>
      <c r="D160" s="290"/>
      <c r="E160" s="290"/>
      <c r="F160" s="343" t="s">
        <v>1578</v>
      </c>
      <c r="G160" s="290"/>
      <c r="H160" s="342" t="s">
        <v>1643</v>
      </c>
      <c r="I160" s="342" t="s">
        <v>1613</v>
      </c>
      <c r="J160" s="342"/>
      <c r="K160" s="338"/>
    </row>
    <row r="161" s="1" customFormat="1" ht="15" customHeight="1">
      <c r="B161" s="344"/>
      <c r="C161" s="324"/>
      <c r="D161" s="324"/>
      <c r="E161" s="324"/>
      <c r="F161" s="324"/>
      <c r="G161" s="324"/>
      <c r="H161" s="324"/>
      <c r="I161" s="324"/>
      <c r="J161" s="324"/>
      <c r="K161" s="345"/>
    </row>
    <row r="162" s="1" customFormat="1" ht="18.75" customHeight="1">
      <c r="B162" s="326"/>
      <c r="C162" s="336"/>
      <c r="D162" s="336"/>
      <c r="E162" s="336"/>
      <c r="F162" s="346"/>
      <c r="G162" s="336"/>
      <c r="H162" s="336"/>
      <c r="I162" s="336"/>
      <c r="J162" s="336"/>
      <c r="K162" s="326"/>
    </row>
    <row r="163" s="1" customFormat="1" ht="18.75" customHeight="1">
      <c r="B163" s="298"/>
      <c r="C163" s="298"/>
      <c r="D163" s="298"/>
      <c r="E163" s="298"/>
      <c r="F163" s="298"/>
      <c r="G163" s="298"/>
      <c r="H163" s="298"/>
      <c r="I163" s="298"/>
      <c r="J163" s="298"/>
      <c r="K163" s="298"/>
    </row>
    <row r="164" s="1" customFormat="1" ht="7.5" customHeight="1">
      <c r="B164" s="277"/>
      <c r="C164" s="278"/>
      <c r="D164" s="278"/>
      <c r="E164" s="278"/>
      <c r="F164" s="278"/>
      <c r="G164" s="278"/>
      <c r="H164" s="278"/>
      <c r="I164" s="278"/>
      <c r="J164" s="278"/>
      <c r="K164" s="279"/>
    </row>
    <row r="165" s="1" customFormat="1" ht="45" customHeight="1">
      <c r="B165" s="280"/>
      <c r="C165" s="281" t="s">
        <v>1644</v>
      </c>
      <c r="D165" s="281"/>
      <c r="E165" s="281"/>
      <c r="F165" s="281"/>
      <c r="G165" s="281"/>
      <c r="H165" s="281"/>
      <c r="I165" s="281"/>
      <c r="J165" s="281"/>
      <c r="K165" s="282"/>
    </row>
    <row r="166" s="1" customFormat="1" ht="17.25" customHeight="1">
      <c r="B166" s="280"/>
      <c r="C166" s="305" t="s">
        <v>1572</v>
      </c>
      <c r="D166" s="305"/>
      <c r="E166" s="305"/>
      <c r="F166" s="305" t="s">
        <v>1573</v>
      </c>
      <c r="G166" s="347"/>
      <c r="H166" s="348" t="s">
        <v>55</v>
      </c>
      <c r="I166" s="348" t="s">
        <v>58</v>
      </c>
      <c r="J166" s="305" t="s">
        <v>1574</v>
      </c>
      <c r="K166" s="282"/>
    </row>
    <row r="167" s="1" customFormat="1" ht="17.25" customHeight="1">
      <c r="B167" s="283"/>
      <c r="C167" s="307" t="s">
        <v>1575</v>
      </c>
      <c r="D167" s="307"/>
      <c r="E167" s="307"/>
      <c r="F167" s="308" t="s">
        <v>1576</v>
      </c>
      <c r="G167" s="349"/>
      <c r="H167" s="350"/>
      <c r="I167" s="350"/>
      <c r="J167" s="307" t="s">
        <v>1577</v>
      </c>
      <c r="K167" s="285"/>
    </row>
    <row r="168" s="1" customFormat="1" ht="5.25" customHeight="1">
      <c r="B168" s="315"/>
      <c r="C168" s="310"/>
      <c r="D168" s="310"/>
      <c r="E168" s="310"/>
      <c r="F168" s="310"/>
      <c r="G168" s="311"/>
      <c r="H168" s="310"/>
      <c r="I168" s="310"/>
      <c r="J168" s="310"/>
      <c r="K168" s="338"/>
    </row>
    <row r="169" s="1" customFormat="1" ht="15" customHeight="1">
      <c r="B169" s="315"/>
      <c r="C169" s="290" t="s">
        <v>1581</v>
      </c>
      <c r="D169" s="290"/>
      <c r="E169" s="290"/>
      <c r="F169" s="313" t="s">
        <v>1578</v>
      </c>
      <c r="G169" s="290"/>
      <c r="H169" s="290" t="s">
        <v>1618</v>
      </c>
      <c r="I169" s="290" t="s">
        <v>1580</v>
      </c>
      <c r="J169" s="290">
        <v>120</v>
      </c>
      <c r="K169" s="338"/>
    </row>
    <row r="170" s="1" customFormat="1" ht="15" customHeight="1">
      <c r="B170" s="315"/>
      <c r="C170" s="290" t="s">
        <v>1627</v>
      </c>
      <c r="D170" s="290"/>
      <c r="E170" s="290"/>
      <c r="F170" s="313" t="s">
        <v>1578</v>
      </c>
      <c r="G170" s="290"/>
      <c r="H170" s="290" t="s">
        <v>1628</v>
      </c>
      <c r="I170" s="290" t="s">
        <v>1580</v>
      </c>
      <c r="J170" s="290" t="s">
        <v>1629</v>
      </c>
      <c r="K170" s="338"/>
    </row>
    <row r="171" s="1" customFormat="1" ht="15" customHeight="1">
      <c r="B171" s="315"/>
      <c r="C171" s="290" t="s">
        <v>1526</v>
      </c>
      <c r="D171" s="290"/>
      <c r="E171" s="290"/>
      <c r="F171" s="313" t="s">
        <v>1578</v>
      </c>
      <c r="G171" s="290"/>
      <c r="H171" s="290" t="s">
        <v>1645</v>
      </c>
      <c r="I171" s="290" t="s">
        <v>1580</v>
      </c>
      <c r="J171" s="290" t="s">
        <v>1629</v>
      </c>
      <c r="K171" s="338"/>
    </row>
    <row r="172" s="1" customFormat="1" ht="15" customHeight="1">
      <c r="B172" s="315"/>
      <c r="C172" s="290" t="s">
        <v>1583</v>
      </c>
      <c r="D172" s="290"/>
      <c r="E172" s="290"/>
      <c r="F172" s="313" t="s">
        <v>1584</v>
      </c>
      <c r="G172" s="290"/>
      <c r="H172" s="290" t="s">
        <v>1645</v>
      </c>
      <c r="I172" s="290" t="s">
        <v>1580</v>
      </c>
      <c r="J172" s="290">
        <v>50</v>
      </c>
      <c r="K172" s="338"/>
    </row>
    <row r="173" s="1" customFormat="1" ht="15" customHeight="1">
      <c r="B173" s="315"/>
      <c r="C173" s="290" t="s">
        <v>1586</v>
      </c>
      <c r="D173" s="290"/>
      <c r="E173" s="290"/>
      <c r="F173" s="313" t="s">
        <v>1578</v>
      </c>
      <c r="G173" s="290"/>
      <c r="H173" s="290" t="s">
        <v>1645</v>
      </c>
      <c r="I173" s="290" t="s">
        <v>1588</v>
      </c>
      <c r="J173" s="290"/>
      <c r="K173" s="338"/>
    </row>
    <row r="174" s="1" customFormat="1" ht="15" customHeight="1">
      <c r="B174" s="315"/>
      <c r="C174" s="290" t="s">
        <v>1597</v>
      </c>
      <c r="D174" s="290"/>
      <c r="E174" s="290"/>
      <c r="F174" s="313" t="s">
        <v>1584</v>
      </c>
      <c r="G174" s="290"/>
      <c r="H174" s="290" t="s">
        <v>1645</v>
      </c>
      <c r="I174" s="290" t="s">
        <v>1580</v>
      </c>
      <c r="J174" s="290">
        <v>50</v>
      </c>
      <c r="K174" s="338"/>
    </row>
    <row r="175" s="1" customFormat="1" ht="15" customHeight="1">
      <c r="B175" s="315"/>
      <c r="C175" s="290" t="s">
        <v>1605</v>
      </c>
      <c r="D175" s="290"/>
      <c r="E175" s="290"/>
      <c r="F175" s="313" t="s">
        <v>1584</v>
      </c>
      <c r="G175" s="290"/>
      <c r="H175" s="290" t="s">
        <v>1645</v>
      </c>
      <c r="I175" s="290" t="s">
        <v>1580</v>
      </c>
      <c r="J175" s="290">
        <v>50</v>
      </c>
      <c r="K175" s="338"/>
    </row>
    <row r="176" s="1" customFormat="1" ht="15" customHeight="1">
      <c r="B176" s="315"/>
      <c r="C176" s="290" t="s">
        <v>1603</v>
      </c>
      <c r="D176" s="290"/>
      <c r="E176" s="290"/>
      <c r="F176" s="313" t="s">
        <v>1584</v>
      </c>
      <c r="G176" s="290"/>
      <c r="H176" s="290" t="s">
        <v>1645</v>
      </c>
      <c r="I176" s="290" t="s">
        <v>1580</v>
      </c>
      <c r="J176" s="290">
        <v>50</v>
      </c>
      <c r="K176" s="338"/>
    </row>
    <row r="177" s="1" customFormat="1" ht="15" customHeight="1">
      <c r="B177" s="315"/>
      <c r="C177" s="290" t="s">
        <v>100</v>
      </c>
      <c r="D177" s="290"/>
      <c r="E177" s="290"/>
      <c r="F177" s="313" t="s">
        <v>1578</v>
      </c>
      <c r="G177" s="290"/>
      <c r="H177" s="290" t="s">
        <v>1646</v>
      </c>
      <c r="I177" s="290" t="s">
        <v>1647</v>
      </c>
      <c r="J177" s="290"/>
      <c r="K177" s="338"/>
    </row>
    <row r="178" s="1" customFormat="1" ht="15" customHeight="1">
      <c r="B178" s="315"/>
      <c r="C178" s="290" t="s">
        <v>58</v>
      </c>
      <c r="D178" s="290"/>
      <c r="E178" s="290"/>
      <c r="F178" s="313" t="s">
        <v>1578</v>
      </c>
      <c r="G178" s="290"/>
      <c r="H178" s="290" t="s">
        <v>1648</v>
      </c>
      <c r="I178" s="290" t="s">
        <v>1649</v>
      </c>
      <c r="J178" s="290">
        <v>1</v>
      </c>
      <c r="K178" s="338"/>
    </row>
    <row r="179" s="1" customFormat="1" ht="15" customHeight="1">
      <c r="B179" s="315"/>
      <c r="C179" s="290" t="s">
        <v>54</v>
      </c>
      <c r="D179" s="290"/>
      <c r="E179" s="290"/>
      <c r="F179" s="313" t="s">
        <v>1578</v>
      </c>
      <c r="G179" s="290"/>
      <c r="H179" s="290" t="s">
        <v>1650</v>
      </c>
      <c r="I179" s="290" t="s">
        <v>1580</v>
      </c>
      <c r="J179" s="290">
        <v>20</v>
      </c>
      <c r="K179" s="338"/>
    </row>
    <row r="180" s="1" customFormat="1" ht="15" customHeight="1">
      <c r="B180" s="315"/>
      <c r="C180" s="290" t="s">
        <v>55</v>
      </c>
      <c r="D180" s="290"/>
      <c r="E180" s="290"/>
      <c r="F180" s="313" t="s">
        <v>1578</v>
      </c>
      <c r="G180" s="290"/>
      <c r="H180" s="290" t="s">
        <v>1651</v>
      </c>
      <c r="I180" s="290" t="s">
        <v>1580</v>
      </c>
      <c r="J180" s="290">
        <v>255</v>
      </c>
      <c r="K180" s="338"/>
    </row>
    <row r="181" s="1" customFormat="1" ht="15" customHeight="1">
      <c r="B181" s="315"/>
      <c r="C181" s="290" t="s">
        <v>101</v>
      </c>
      <c r="D181" s="290"/>
      <c r="E181" s="290"/>
      <c r="F181" s="313" t="s">
        <v>1578</v>
      </c>
      <c r="G181" s="290"/>
      <c r="H181" s="290" t="s">
        <v>1542</v>
      </c>
      <c r="I181" s="290" t="s">
        <v>1580</v>
      </c>
      <c r="J181" s="290">
        <v>10</v>
      </c>
      <c r="K181" s="338"/>
    </row>
    <row r="182" s="1" customFormat="1" ht="15" customHeight="1">
      <c r="B182" s="315"/>
      <c r="C182" s="290" t="s">
        <v>102</v>
      </c>
      <c r="D182" s="290"/>
      <c r="E182" s="290"/>
      <c r="F182" s="313" t="s">
        <v>1578</v>
      </c>
      <c r="G182" s="290"/>
      <c r="H182" s="290" t="s">
        <v>1652</v>
      </c>
      <c r="I182" s="290" t="s">
        <v>1613</v>
      </c>
      <c r="J182" s="290"/>
      <c r="K182" s="338"/>
    </row>
    <row r="183" s="1" customFormat="1" ht="15" customHeight="1">
      <c r="B183" s="315"/>
      <c r="C183" s="290" t="s">
        <v>1653</v>
      </c>
      <c r="D183" s="290"/>
      <c r="E183" s="290"/>
      <c r="F183" s="313" t="s">
        <v>1578</v>
      </c>
      <c r="G183" s="290"/>
      <c r="H183" s="290" t="s">
        <v>1654</v>
      </c>
      <c r="I183" s="290" t="s">
        <v>1613</v>
      </c>
      <c r="J183" s="290"/>
      <c r="K183" s="338"/>
    </row>
    <row r="184" s="1" customFormat="1" ht="15" customHeight="1">
      <c r="B184" s="315"/>
      <c r="C184" s="290" t="s">
        <v>1642</v>
      </c>
      <c r="D184" s="290"/>
      <c r="E184" s="290"/>
      <c r="F184" s="313" t="s">
        <v>1578</v>
      </c>
      <c r="G184" s="290"/>
      <c r="H184" s="290" t="s">
        <v>1655</v>
      </c>
      <c r="I184" s="290" t="s">
        <v>1613</v>
      </c>
      <c r="J184" s="290"/>
      <c r="K184" s="338"/>
    </row>
    <row r="185" s="1" customFormat="1" ht="15" customHeight="1">
      <c r="B185" s="315"/>
      <c r="C185" s="290" t="s">
        <v>104</v>
      </c>
      <c r="D185" s="290"/>
      <c r="E185" s="290"/>
      <c r="F185" s="313" t="s">
        <v>1584</v>
      </c>
      <c r="G185" s="290"/>
      <c r="H185" s="290" t="s">
        <v>1656</v>
      </c>
      <c r="I185" s="290" t="s">
        <v>1580</v>
      </c>
      <c r="J185" s="290">
        <v>50</v>
      </c>
      <c r="K185" s="338"/>
    </row>
    <row r="186" s="1" customFormat="1" ht="15" customHeight="1">
      <c r="B186" s="315"/>
      <c r="C186" s="290" t="s">
        <v>1657</v>
      </c>
      <c r="D186" s="290"/>
      <c r="E186" s="290"/>
      <c r="F186" s="313" t="s">
        <v>1584</v>
      </c>
      <c r="G186" s="290"/>
      <c r="H186" s="290" t="s">
        <v>1658</v>
      </c>
      <c r="I186" s="290" t="s">
        <v>1659</v>
      </c>
      <c r="J186" s="290"/>
      <c r="K186" s="338"/>
    </row>
    <row r="187" s="1" customFormat="1" ht="15" customHeight="1">
      <c r="B187" s="315"/>
      <c r="C187" s="290" t="s">
        <v>1660</v>
      </c>
      <c r="D187" s="290"/>
      <c r="E187" s="290"/>
      <c r="F187" s="313" t="s">
        <v>1584</v>
      </c>
      <c r="G187" s="290"/>
      <c r="H187" s="290" t="s">
        <v>1661</v>
      </c>
      <c r="I187" s="290" t="s">
        <v>1659</v>
      </c>
      <c r="J187" s="290"/>
      <c r="K187" s="338"/>
    </row>
    <row r="188" s="1" customFormat="1" ht="15" customHeight="1">
      <c r="B188" s="315"/>
      <c r="C188" s="290" t="s">
        <v>1662</v>
      </c>
      <c r="D188" s="290"/>
      <c r="E188" s="290"/>
      <c r="F188" s="313" t="s">
        <v>1584</v>
      </c>
      <c r="G188" s="290"/>
      <c r="H188" s="290" t="s">
        <v>1663</v>
      </c>
      <c r="I188" s="290" t="s">
        <v>1659</v>
      </c>
      <c r="J188" s="290"/>
      <c r="K188" s="338"/>
    </row>
    <row r="189" s="1" customFormat="1" ht="15" customHeight="1">
      <c r="B189" s="315"/>
      <c r="C189" s="351" t="s">
        <v>1664</v>
      </c>
      <c r="D189" s="290"/>
      <c r="E189" s="290"/>
      <c r="F189" s="313" t="s">
        <v>1584</v>
      </c>
      <c r="G189" s="290"/>
      <c r="H189" s="290" t="s">
        <v>1665</v>
      </c>
      <c r="I189" s="290" t="s">
        <v>1666</v>
      </c>
      <c r="J189" s="352" t="s">
        <v>1667</v>
      </c>
      <c r="K189" s="338"/>
    </row>
    <row r="190" s="17" customFormat="1" ht="15" customHeight="1">
      <c r="B190" s="353"/>
      <c r="C190" s="354" t="s">
        <v>1668</v>
      </c>
      <c r="D190" s="355"/>
      <c r="E190" s="355"/>
      <c r="F190" s="356" t="s">
        <v>1584</v>
      </c>
      <c r="G190" s="355"/>
      <c r="H190" s="355" t="s">
        <v>1669</v>
      </c>
      <c r="I190" s="355" t="s">
        <v>1666</v>
      </c>
      <c r="J190" s="357" t="s">
        <v>1667</v>
      </c>
      <c r="K190" s="358"/>
    </row>
    <row r="191" s="1" customFormat="1" ht="15" customHeight="1">
      <c r="B191" s="315"/>
      <c r="C191" s="351" t="s">
        <v>43</v>
      </c>
      <c r="D191" s="290"/>
      <c r="E191" s="290"/>
      <c r="F191" s="313" t="s">
        <v>1578</v>
      </c>
      <c r="G191" s="290"/>
      <c r="H191" s="287" t="s">
        <v>1670</v>
      </c>
      <c r="I191" s="290" t="s">
        <v>1671</v>
      </c>
      <c r="J191" s="290"/>
      <c r="K191" s="338"/>
    </row>
    <row r="192" s="1" customFormat="1" ht="15" customHeight="1">
      <c r="B192" s="315"/>
      <c r="C192" s="351" t="s">
        <v>1672</v>
      </c>
      <c r="D192" s="290"/>
      <c r="E192" s="290"/>
      <c r="F192" s="313" t="s">
        <v>1578</v>
      </c>
      <c r="G192" s="290"/>
      <c r="H192" s="290" t="s">
        <v>1673</v>
      </c>
      <c r="I192" s="290" t="s">
        <v>1613</v>
      </c>
      <c r="J192" s="290"/>
      <c r="K192" s="338"/>
    </row>
    <row r="193" s="1" customFormat="1" ht="15" customHeight="1">
      <c r="B193" s="315"/>
      <c r="C193" s="351" t="s">
        <v>1674</v>
      </c>
      <c r="D193" s="290"/>
      <c r="E193" s="290"/>
      <c r="F193" s="313" t="s">
        <v>1578</v>
      </c>
      <c r="G193" s="290"/>
      <c r="H193" s="290" t="s">
        <v>1675</v>
      </c>
      <c r="I193" s="290" t="s">
        <v>1613</v>
      </c>
      <c r="J193" s="290"/>
      <c r="K193" s="338"/>
    </row>
    <row r="194" s="1" customFormat="1" ht="15" customHeight="1">
      <c r="B194" s="315"/>
      <c r="C194" s="351" t="s">
        <v>1676</v>
      </c>
      <c r="D194" s="290"/>
      <c r="E194" s="290"/>
      <c r="F194" s="313" t="s">
        <v>1584</v>
      </c>
      <c r="G194" s="290"/>
      <c r="H194" s="290" t="s">
        <v>1677</v>
      </c>
      <c r="I194" s="290" t="s">
        <v>1613</v>
      </c>
      <c r="J194" s="290"/>
      <c r="K194" s="338"/>
    </row>
    <row r="195" s="1" customFormat="1" ht="15" customHeight="1">
      <c r="B195" s="344"/>
      <c r="C195" s="359"/>
      <c r="D195" s="324"/>
      <c r="E195" s="324"/>
      <c r="F195" s="324"/>
      <c r="G195" s="324"/>
      <c r="H195" s="324"/>
      <c r="I195" s="324"/>
      <c r="J195" s="324"/>
      <c r="K195" s="345"/>
    </row>
    <row r="196" s="1" customFormat="1" ht="18.75" customHeight="1">
      <c r="B196" s="326"/>
      <c r="C196" s="336"/>
      <c r="D196" s="336"/>
      <c r="E196" s="336"/>
      <c r="F196" s="346"/>
      <c r="G196" s="336"/>
      <c r="H196" s="336"/>
      <c r="I196" s="336"/>
      <c r="J196" s="336"/>
      <c r="K196" s="326"/>
    </row>
    <row r="197" s="1" customFormat="1" ht="18.75" customHeight="1">
      <c r="B197" s="326"/>
      <c r="C197" s="336"/>
      <c r="D197" s="336"/>
      <c r="E197" s="336"/>
      <c r="F197" s="346"/>
      <c r="G197" s="336"/>
      <c r="H197" s="336"/>
      <c r="I197" s="336"/>
      <c r="J197" s="336"/>
      <c r="K197" s="326"/>
    </row>
    <row r="198" s="1" customFormat="1" ht="18.75" customHeight="1">
      <c r="B198" s="298"/>
      <c r="C198" s="298"/>
      <c r="D198" s="298"/>
      <c r="E198" s="298"/>
      <c r="F198" s="298"/>
      <c r="G198" s="298"/>
      <c r="H198" s="298"/>
      <c r="I198" s="298"/>
      <c r="J198" s="298"/>
      <c r="K198" s="298"/>
    </row>
    <row r="199" s="1" customFormat="1" ht="13.5">
      <c r="B199" s="277"/>
      <c r="C199" s="278"/>
      <c r="D199" s="278"/>
      <c r="E199" s="278"/>
      <c r="F199" s="278"/>
      <c r="G199" s="278"/>
      <c r="H199" s="278"/>
      <c r="I199" s="278"/>
      <c r="J199" s="278"/>
      <c r="K199" s="279"/>
    </row>
    <row r="200" s="1" customFormat="1" ht="21">
      <c r="B200" s="280"/>
      <c r="C200" s="281" t="s">
        <v>1678</v>
      </c>
      <c r="D200" s="281"/>
      <c r="E200" s="281"/>
      <c r="F200" s="281"/>
      <c r="G200" s="281"/>
      <c r="H200" s="281"/>
      <c r="I200" s="281"/>
      <c r="J200" s="281"/>
      <c r="K200" s="282"/>
    </row>
    <row r="201" s="1" customFormat="1" ht="25.5" customHeight="1">
      <c r="B201" s="280"/>
      <c r="C201" s="360" t="s">
        <v>1679</v>
      </c>
      <c r="D201" s="360"/>
      <c r="E201" s="360"/>
      <c r="F201" s="360" t="s">
        <v>1680</v>
      </c>
      <c r="G201" s="361"/>
      <c r="H201" s="360" t="s">
        <v>1681</v>
      </c>
      <c r="I201" s="360"/>
      <c r="J201" s="360"/>
      <c r="K201" s="282"/>
    </row>
    <row r="202" s="1" customFormat="1" ht="5.25" customHeight="1">
      <c r="B202" s="315"/>
      <c r="C202" s="310"/>
      <c r="D202" s="310"/>
      <c r="E202" s="310"/>
      <c r="F202" s="310"/>
      <c r="G202" s="336"/>
      <c r="H202" s="310"/>
      <c r="I202" s="310"/>
      <c r="J202" s="310"/>
      <c r="K202" s="338"/>
    </row>
    <row r="203" s="1" customFormat="1" ht="15" customHeight="1">
      <c r="B203" s="315"/>
      <c r="C203" s="290" t="s">
        <v>1671</v>
      </c>
      <c r="D203" s="290"/>
      <c r="E203" s="290"/>
      <c r="F203" s="313" t="s">
        <v>44</v>
      </c>
      <c r="G203" s="290"/>
      <c r="H203" s="290" t="s">
        <v>1682</v>
      </c>
      <c r="I203" s="290"/>
      <c r="J203" s="290"/>
      <c r="K203" s="338"/>
    </row>
    <row r="204" s="1" customFormat="1" ht="15" customHeight="1">
      <c r="B204" s="315"/>
      <c r="C204" s="290"/>
      <c r="D204" s="290"/>
      <c r="E204" s="290"/>
      <c r="F204" s="313" t="s">
        <v>45</v>
      </c>
      <c r="G204" s="290"/>
      <c r="H204" s="290" t="s">
        <v>1683</v>
      </c>
      <c r="I204" s="290"/>
      <c r="J204" s="290"/>
      <c r="K204" s="338"/>
    </row>
    <row r="205" s="1" customFormat="1" ht="15" customHeight="1">
      <c r="B205" s="315"/>
      <c r="C205" s="290"/>
      <c r="D205" s="290"/>
      <c r="E205" s="290"/>
      <c r="F205" s="313" t="s">
        <v>48</v>
      </c>
      <c r="G205" s="290"/>
      <c r="H205" s="290" t="s">
        <v>1684</v>
      </c>
      <c r="I205" s="290"/>
      <c r="J205" s="290"/>
      <c r="K205" s="338"/>
    </row>
    <row r="206" s="1" customFormat="1" ht="15" customHeight="1">
      <c r="B206" s="315"/>
      <c r="C206" s="290"/>
      <c r="D206" s="290"/>
      <c r="E206" s="290"/>
      <c r="F206" s="313" t="s">
        <v>46</v>
      </c>
      <c r="G206" s="290"/>
      <c r="H206" s="290" t="s">
        <v>1685</v>
      </c>
      <c r="I206" s="290"/>
      <c r="J206" s="290"/>
      <c r="K206" s="338"/>
    </row>
    <row r="207" s="1" customFormat="1" ht="15" customHeight="1">
      <c r="B207" s="315"/>
      <c r="C207" s="290"/>
      <c r="D207" s="290"/>
      <c r="E207" s="290"/>
      <c r="F207" s="313" t="s">
        <v>47</v>
      </c>
      <c r="G207" s="290"/>
      <c r="H207" s="290" t="s">
        <v>1686</v>
      </c>
      <c r="I207" s="290"/>
      <c r="J207" s="290"/>
      <c r="K207" s="338"/>
    </row>
    <row r="208" s="1" customFormat="1" ht="15" customHeight="1">
      <c r="B208" s="315"/>
      <c r="C208" s="290"/>
      <c r="D208" s="290"/>
      <c r="E208" s="290"/>
      <c r="F208" s="313"/>
      <c r="G208" s="290"/>
      <c r="H208" s="290"/>
      <c r="I208" s="290"/>
      <c r="J208" s="290"/>
      <c r="K208" s="338"/>
    </row>
    <row r="209" s="1" customFormat="1" ht="15" customHeight="1">
      <c r="B209" s="315"/>
      <c r="C209" s="290" t="s">
        <v>1625</v>
      </c>
      <c r="D209" s="290"/>
      <c r="E209" s="290"/>
      <c r="F209" s="313" t="s">
        <v>80</v>
      </c>
      <c r="G209" s="290"/>
      <c r="H209" s="290" t="s">
        <v>1687</v>
      </c>
      <c r="I209" s="290"/>
      <c r="J209" s="290"/>
      <c r="K209" s="338"/>
    </row>
    <row r="210" s="1" customFormat="1" ht="15" customHeight="1">
      <c r="B210" s="315"/>
      <c r="C210" s="290"/>
      <c r="D210" s="290"/>
      <c r="E210" s="290"/>
      <c r="F210" s="313" t="s">
        <v>1520</v>
      </c>
      <c r="G210" s="290"/>
      <c r="H210" s="290" t="s">
        <v>1521</v>
      </c>
      <c r="I210" s="290"/>
      <c r="J210" s="290"/>
      <c r="K210" s="338"/>
    </row>
    <row r="211" s="1" customFormat="1" ht="15" customHeight="1">
      <c r="B211" s="315"/>
      <c r="C211" s="290"/>
      <c r="D211" s="290"/>
      <c r="E211" s="290"/>
      <c r="F211" s="313" t="s">
        <v>1518</v>
      </c>
      <c r="G211" s="290"/>
      <c r="H211" s="290" t="s">
        <v>1688</v>
      </c>
      <c r="I211" s="290"/>
      <c r="J211" s="290"/>
      <c r="K211" s="338"/>
    </row>
    <row r="212" s="1" customFormat="1" ht="15" customHeight="1">
      <c r="B212" s="362"/>
      <c r="C212" s="290"/>
      <c r="D212" s="290"/>
      <c r="E212" s="290"/>
      <c r="F212" s="313" t="s">
        <v>1522</v>
      </c>
      <c r="G212" s="351"/>
      <c r="H212" s="342" t="s">
        <v>1523</v>
      </c>
      <c r="I212" s="342"/>
      <c r="J212" s="342"/>
      <c r="K212" s="363"/>
    </row>
    <row r="213" s="1" customFormat="1" ht="15" customHeight="1">
      <c r="B213" s="362"/>
      <c r="C213" s="290"/>
      <c r="D213" s="290"/>
      <c r="E213" s="290"/>
      <c r="F213" s="313" t="s">
        <v>1524</v>
      </c>
      <c r="G213" s="351"/>
      <c r="H213" s="342" t="s">
        <v>1501</v>
      </c>
      <c r="I213" s="342"/>
      <c r="J213" s="342"/>
      <c r="K213" s="363"/>
    </row>
    <row r="214" s="1" customFormat="1" ht="15" customHeight="1">
      <c r="B214" s="362"/>
      <c r="C214" s="290"/>
      <c r="D214" s="290"/>
      <c r="E214" s="290"/>
      <c r="F214" s="313"/>
      <c r="G214" s="351"/>
      <c r="H214" s="342"/>
      <c r="I214" s="342"/>
      <c r="J214" s="342"/>
      <c r="K214" s="363"/>
    </row>
    <row r="215" s="1" customFormat="1" ht="15" customHeight="1">
      <c r="B215" s="362"/>
      <c r="C215" s="290" t="s">
        <v>1649</v>
      </c>
      <c r="D215" s="290"/>
      <c r="E215" s="290"/>
      <c r="F215" s="313">
        <v>1</v>
      </c>
      <c r="G215" s="351"/>
      <c r="H215" s="342" t="s">
        <v>1689</v>
      </c>
      <c r="I215" s="342"/>
      <c r="J215" s="342"/>
      <c r="K215" s="363"/>
    </row>
    <row r="216" s="1" customFormat="1" ht="15" customHeight="1">
      <c r="B216" s="362"/>
      <c r="C216" s="290"/>
      <c r="D216" s="290"/>
      <c r="E216" s="290"/>
      <c r="F216" s="313">
        <v>2</v>
      </c>
      <c r="G216" s="351"/>
      <c r="H216" s="342" t="s">
        <v>1690</v>
      </c>
      <c r="I216" s="342"/>
      <c r="J216" s="342"/>
      <c r="K216" s="363"/>
    </row>
    <row r="217" s="1" customFormat="1" ht="15" customHeight="1">
      <c r="B217" s="362"/>
      <c r="C217" s="290"/>
      <c r="D217" s="290"/>
      <c r="E217" s="290"/>
      <c r="F217" s="313">
        <v>3</v>
      </c>
      <c r="G217" s="351"/>
      <c r="H217" s="342" t="s">
        <v>1691</v>
      </c>
      <c r="I217" s="342"/>
      <c r="J217" s="342"/>
      <c r="K217" s="363"/>
    </row>
    <row r="218" s="1" customFormat="1" ht="15" customHeight="1">
      <c r="B218" s="362"/>
      <c r="C218" s="290"/>
      <c r="D218" s="290"/>
      <c r="E218" s="290"/>
      <c r="F218" s="313">
        <v>4</v>
      </c>
      <c r="G218" s="351"/>
      <c r="H218" s="342" t="s">
        <v>1692</v>
      </c>
      <c r="I218" s="342"/>
      <c r="J218" s="342"/>
      <c r="K218" s="363"/>
    </row>
    <row r="219" s="1" customFormat="1" ht="12.75" customHeight="1">
      <c r="B219" s="364"/>
      <c r="C219" s="365"/>
      <c r="D219" s="365"/>
      <c r="E219" s="365"/>
      <c r="F219" s="365"/>
      <c r="G219" s="365"/>
      <c r="H219" s="365"/>
      <c r="I219" s="365"/>
      <c r="J219" s="365"/>
      <c r="K219" s="366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Václav Kraut</dc:creator>
  <cp:lastModifiedBy>Václav Kraut</cp:lastModifiedBy>
  <dcterms:created xsi:type="dcterms:W3CDTF">2025-04-28T10:34:17Z</dcterms:created>
  <dcterms:modified xsi:type="dcterms:W3CDTF">2025-04-28T10:34:25Z</dcterms:modified>
</cp:coreProperties>
</file>