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3-24-01 - Změna stavby..." sheetId="2" r:id="rId2"/>
    <sheet name="2023-24-02 - Zdravotně-te..." sheetId="3" r:id="rId3"/>
    <sheet name="2023-24-03 - Ústřední vyt..." sheetId="4" r:id="rId4"/>
    <sheet name="2023-24-04 - Elektroinsta..." sheetId="5" r:id="rId5"/>
    <sheet name="2023-24-05 - Specifikace VZT" sheetId="6" r:id="rId6"/>
    <sheet name="2023-24-06 - Vedlejší roz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'2023-24-01 - Změna stavby...'!$C$141:$K$1719</definedName>
    <definedName name="_xlnm.Print_Area" localSheetId="1">'2023-24-01 - Změna stavby...'!$C$4:$J$76,'2023-24-01 - Změna stavby...'!$C$82:$J$123,'2023-24-01 - Změna stavby...'!$C$129:$J$1719</definedName>
    <definedName name="_xlnm.Print_Titles" localSheetId="1">'2023-24-01 - Změna stavby...'!$141:$141</definedName>
    <definedName name="_xlnm._FilterDatabase" localSheetId="2" hidden="1">'2023-24-02 - Zdravotně-te...'!$C$132:$K$315</definedName>
    <definedName name="_xlnm.Print_Area" localSheetId="2">'2023-24-02 - Zdravotně-te...'!$C$4:$J$76,'2023-24-02 - Zdravotně-te...'!$C$82:$J$114,'2023-24-02 - Zdravotně-te...'!$C$120:$J$315</definedName>
    <definedName name="_xlnm.Print_Titles" localSheetId="2">'2023-24-02 - Zdravotně-te...'!$132:$132</definedName>
    <definedName name="_xlnm._FilterDatabase" localSheetId="3" hidden="1">'2023-24-03 - Ústřední vyt...'!$C$118:$K$144</definedName>
    <definedName name="_xlnm.Print_Area" localSheetId="3">'2023-24-03 - Ústřední vyt...'!$C$4:$J$76,'2023-24-03 - Ústřední vyt...'!$C$82:$J$100,'2023-24-03 - Ústřední vyt...'!$C$106:$J$144</definedName>
    <definedName name="_xlnm.Print_Titles" localSheetId="3">'2023-24-03 - Ústřední vyt...'!$118:$118</definedName>
    <definedName name="_xlnm._FilterDatabase" localSheetId="4" hidden="1">'2023-24-04 - Elektroinsta...'!$C$131:$K$330</definedName>
    <definedName name="_xlnm.Print_Area" localSheetId="4">'2023-24-04 - Elektroinsta...'!$C$4:$J$76,'2023-24-04 - Elektroinsta...'!$C$82:$J$113,'2023-24-04 - Elektroinsta...'!$C$119:$J$330</definedName>
    <definedName name="_xlnm.Print_Titles" localSheetId="4">'2023-24-04 - Elektroinsta...'!$131:$131</definedName>
    <definedName name="_xlnm._FilterDatabase" localSheetId="5" hidden="1">'2023-24-05 - Specifikace VZT'!$C$117:$K$184</definedName>
    <definedName name="_xlnm.Print_Area" localSheetId="5">'2023-24-05 - Specifikace VZT'!$C$4:$J$76,'2023-24-05 - Specifikace VZT'!$C$82:$J$99,'2023-24-05 - Specifikace VZT'!$C$105:$J$184</definedName>
    <definedName name="_xlnm.Print_Titles" localSheetId="5">'2023-24-05 - Specifikace VZT'!$117:$117</definedName>
    <definedName name="_xlnm._FilterDatabase" localSheetId="6" hidden="1">'2023-24-06 - Vedlejší roz...'!$C$120:$K$130</definedName>
    <definedName name="_xlnm.Print_Area" localSheetId="6">'2023-24-06 - Vedlejší roz...'!$C$4:$J$76,'2023-24-06 - Vedlejší roz...'!$C$82:$J$102,'2023-24-06 - Vedlejší roz...'!$C$108:$J$130</definedName>
    <definedName name="_xlnm.Print_Titles" localSheetId="6">'2023-24-06 - Vedlejší roz...'!$120:$120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100"/>
  <c i="7"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6" r="J37"/>
  <c r="J36"/>
  <c i="1" r="AY99"/>
  <c i="6" r="J35"/>
  <c i="1" r="AX99"/>
  <c i="6"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5" r="T277"/>
  <c r="J141"/>
  <c r="T140"/>
  <c r="R140"/>
  <c r="P140"/>
  <c r="BK140"/>
  <c r="J140"/>
  <c r="J98"/>
  <c r="J37"/>
  <c r="J36"/>
  <c i="1" r="AY98"/>
  <c i="5" r="J35"/>
  <c i="1" r="AX98"/>
  <c i="5"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T324"/>
  <c r="R325"/>
  <c r="R324"/>
  <c r="P325"/>
  <c r="P324"/>
  <c r="BI323"/>
  <c r="BH323"/>
  <c r="BG323"/>
  <c r="BF323"/>
  <c r="T323"/>
  <c r="T322"/>
  <c r="R323"/>
  <c r="R322"/>
  <c r="P323"/>
  <c r="P322"/>
  <c r="BI321"/>
  <c r="BH321"/>
  <c r="BG321"/>
  <c r="BF321"/>
  <c r="T321"/>
  <c r="T320"/>
  <c r="R321"/>
  <c r="R320"/>
  <c r="P321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J99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F126"/>
  <c r="E124"/>
  <c r="F89"/>
  <c r="E87"/>
  <c r="J24"/>
  <c r="E24"/>
  <c r="J129"/>
  <c r="J23"/>
  <c r="J21"/>
  <c r="E21"/>
  <c r="J91"/>
  <c r="J20"/>
  <c r="J18"/>
  <c r="E18"/>
  <c r="F92"/>
  <c r="J17"/>
  <c r="J15"/>
  <c r="E15"/>
  <c r="F128"/>
  <c r="J14"/>
  <c r="J12"/>
  <c r="J89"/>
  <c r="E7"/>
  <c r="E122"/>
  <c i="4" r="J37"/>
  <c r="J36"/>
  <c i="1" r="AY97"/>
  <c i="4" r="J35"/>
  <c i="1" r="AX97"/>
  <c i="4"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3" r="J37"/>
  <c r="J36"/>
  <c i="1" r="AY96"/>
  <c i="3" r="J35"/>
  <c i="1" r="AX96"/>
  <c i="3"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T219"/>
  <c r="R220"/>
  <c r="R219"/>
  <c r="P220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0"/>
  <c r="BH190"/>
  <c r="BG190"/>
  <c r="BF190"/>
  <c r="T190"/>
  <c r="T189"/>
  <c r="R190"/>
  <c r="R189"/>
  <c r="P190"/>
  <c r="P189"/>
  <c r="BI183"/>
  <c r="BH183"/>
  <c r="BG183"/>
  <c r="BF183"/>
  <c r="T183"/>
  <c r="T182"/>
  <c r="R183"/>
  <c r="R182"/>
  <c r="P183"/>
  <c r="P182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123"/>
  <c i="2" r="J37"/>
  <c r="J36"/>
  <c i="1" r="AY95"/>
  <c i="2" r="J35"/>
  <c i="1" r="AX95"/>
  <c i="2" r="BI1719"/>
  <c r="BH1719"/>
  <c r="BG1719"/>
  <c r="BF1719"/>
  <c r="T1719"/>
  <c r="R1719"/>
  <c r="P1719"/>
  <c r="BI1718"/>
  <c r="BH1718"/>
  <c r="BG1718"/>
  <c r="BF1718"/>
  <c r="T1718"/>
  <c r="R1718"/>
  <c r="P1718"/>
  <c r="BI1715"/>
  <c r="BH1715"/>
  <c r="BG1715"/>
  <c r="BF1715"/>
  <c r="T1715"/>
  <c r="R1715"/>
  <c r="P1715"/>
  <c r="BI1713"/>
  <c r="BH1713"/>
  <c r="BG1713"/>
  <c r="BF1713"/>
  <c r="T1713"/>
  <c r="R1713"/>
  <c r="P1713"/>
  <c r="BI1711"/>
  <c r="BH1711"/>
  <c r="BG1711"/>
  <c r="BF1711"/>
  <c r="T1711"/>
  <c r="R1711"/>
  <c r="P1711"/>
  <c r="BI1710"/>
  <c r="BH1710"/>
  <c r="BG1710"/>
  <c r="BF1710"/>
  <c r="T1710"/>
  <c r="R1710"/>
  <c r="P1710"/>
  <c r="BI1708"/>
  <c r="BH1708"/>
  <c r="BG1708"/>
  <c r="BF1708"/>
  <c r="T1708"/>
  <c r="R1708"/>
  <c r="P1708"/>
  <c r="BI1699"/>
  <c r="BH1699"/>
  <c r="BG1699"/>
  <c r="BF1699"/>
  <c r="T1699"/>
  <c r="R1699"/>
  <c r="P1699"/>
  <c r="BI1691"/>
  <c r="BH1691"/>
  <c r="BG1691"/>
  <c r="BF1691"/>
  <c r="T1691"/>
  <c r="R1691"/>
  <c r="P1691"/>
  <c r="BI1620"/>
  <c r="BH1620"/>
  <c r="BG1620"/>
  <c r="BF1620"/>
  <c r="T1620"/>
  <c r="R1620"/>
  <c r="P1620"/>
  <c r="BI1616"/>
  <c r="BH1616"/>
  <c r="BG1616"/>
  <c r="BF1616"/>
  <c r="T1616"/>
  <c r="R1616"/>
  <c r="P1616"/>
  <c r="BI1612"/>
  <c r="BH1612"/>
  <c r="BG1612"/>
  <c r="BF1612"/>
  <c r="T1612"/>
  <c r="R1612"/>
  <c r="P1612"/>
  <c r="BI1608"/>
  <c r="BH1608"/>
  <c r="BG1608"/>
  <c r="BF1608"/>
  <c r="T1608"/>
  <c r="R1608"/>
  <c r="P1608"/>
  <c r="BI1607"/>
  <c r="BH1607"/>
  <c r="BG1607"/>
  <c r="BF1607"/>
  <c r="T1607"/>
  <c r="R1607"/>
  <c r="P1607"/>
  <c r="BI1605"/>
  <c r="BH1605"/>
  <c r="BG1605"/>
  <c r="BF1605"/>
  <c r="T1605"/>
  <c r="R1605"/>
  <c r="P1605"/>
  <c r="BI1604"/>
  <c r="BH1604"/>
  <c r="BG1604"/>
  <c r="BF1604"/>
  <c r="T1604"/>
  <c r="R1604"/>
  <c r="P1604"/>
  <c r="BI1603"/>
  <c r="BH1603"/>
  <c r="BG1603"/>
  <c r="BF1603"/>
  <c r="T1603"/>
  <c r="R1603"/>
  <c r="P1603"/>
  <c r="BI1598"/>
  <c r="BH1598"/>
  <c r="BG1598"/>
  <c r="BF1598"/>
  <c r="T1598"/>
  <c r="R1598"/>
  <c r="P1598"/>
  <c r="BI1596"/>
  <c r="BH1596"/>
  <c r="BG1596"/>
  <c r="BF1596"/>
  <c r="T1596"/>
  <c r="R1596"/>
  <c r="P1596"/>
  <c r="BI1594"/>
  <c r="BH1594"/>
  <c r="BG1594"/>
  <c r="BF1594"/>
  <c r="T1594"/>
  <c r="R1594"/>
  <c r="P1594"/>
  <c r="BI1589"/>
  <c r="BH1589"/>
  <c r="BG1589"/>
  <c r="BF1589"/>
  <c r="T1589"/>
  <c r="R1589"/>
  <c r="P1589"/>
  <c r="BI1585"/>
  <c r="BH1585"/>
  <c r="BG1585"/>
  <c r="BF1585"/>
  <c r="T1585"/>
  <c r="R1585"/>
  <c r="P1585"/>
  <c r="BI1583"/>
  <c r="BH1583"/>
  <c r="BG1583"/>
  <c r="BF1583"/>
  <c r="T1583"/>
  <c r="R1583"/>
  <c r="P1583"/>
  <c r="BI1554"/>
  <c r="BH1554"/>
  <c r="BG1554"/>
  <c r="BF1554"/>
  <c r="T1554"/>
  <c r="R1554"/>
  <c r="P1554"/>
  <c r="BI1553"/>
  <c r="BH1553"/>
  <c r="BG1553"/>
  <c r="BF1553"/>
  <c r="T1553"/>
  <c r="R1553"/>
  <c r="P1553"/>
  <c r="BI1552"/>
  <c r="BH1552"/>
  <c r="BG1552"/>
  <c r="BF1552"/>
  <c r="T1552"/>
  <c r="R1552"/>
  <c r="P1552"/>
  <c r="BI1551"/>
  <c r="BH1551"/>
  <c r="BG1551"/>
  <c r="BF1551"/>
  <c r="T1551"/>
  <c r="R1551"/>
  <c r="P1551"/>
  <c r="BI1542"/>
  <c r="BH1542"/>
  <c r="BG1542"/>
  <c r="BF1542"/>
  <c r="T1542"/>
  <c r="R1542"/>
  <c r="P1542"/>
  <c r="BI1513"/>
  <c r="BH1513"/>
  <c r="BG1513"/>
  <c r="BF1513"/>
  <c r="T1513"/>
  <c r="R1513"/>
  <c r="P1513"/>
  <c r="BI1484"/>
  <c r="BH1484"/>
  <c r="BG1484"/>
  <c r="BF1484"/>
  <c r="T1484"/>
  <c r="R1484"/>
  <c r="P1484"/>
  <c r="BI1482"/>
  <c r="BH1482"/>
  <c r="BG1482"/>
  <c r="BF1482"/>
  <c r="T1482"/>
  <c r="R1482"/>
  <c r="P1482"/>
  <c r="BI1481"/>
  <c r="BH1481"/>
  <c r="BG1481"/>
  <c r="BF1481"/>
  <c r="T1481"/>
  <c r="R1481"/>
  <c r="P1481"/>
  <c r="BI1480"/>
  <c r="BH1480"/>
  <c r="BG1480"/>
  <c r="BF1480"/>
  <c r="T1480"/>
  <c r="R1480"/>
  <c r="P1480"/>
  <c r="BI1478"/>
  <c r="BH1478"/>
  <c r="BG1478"/>
  <c r="BF1478"/>
  <c r="T1478"/>
  <c r="R1478"/>
  <c r="P1478"/>
  <c r="BI1473"/>
  <c r="BH1473"/>
  <c r="BG1473"/>
  <c r="BF1473"/>
  <c r="T1473"/>
  <c r="R1473"/>
  <c r="P1473"/>
  <c r="BI1471"/>
  <c r="BH1471"/>
  <c r="BG1471"/>
  <c r="BF1471"/>
  <c r="T1471"/>
  <c r="R1471"/>
  <c r="P1471"/>
  <c r="BI1466"/>
  <c r="BH1466"/>
  <c r="BG1466"/>
  <c r="BF1466"/>
  <c r="T1466"/>
  <c r="R1466"/>
  <c r="P1466"/>
  <c r="BI1464"/>
  <c r="BH1464"/>
  <c r="BG1464"/>
  <c r="BF1464"/>
  <c r="T1464"/>
  <c r="R1464"/>
  <c r="P1464"/>
  <c r="BI1450"/>
  <c r="BH1450"/>
  <c r="BG1450"/>
  <c r="BF1450"/>
  <c r="T1450"/>
  <c r="R1450"/>
  <c r="P1450"/>
  <c r="BI1448"/>
  <c r="BH1448"/>
  <c r="BG1448"/>
  <c r="BF1448"/>
  <c r="T1448"/>
  <c r="R1448"/>
  <c r="P1448"/>
  <c r="BI1443"/>
  <c r="BH1443"/>
  <c r="BG1443"/>
  <c r="BF1443"/>
  <c r="T1443"/>
  <c r="R1443"/>
  <c r="P1443"/>
  <c r="BI1441"/>
  <c r="BH1441"/>
  <c r="BG1441"/>
  <c r="BF1441"/>
  <c r="T1441"/>
  <c r="R1441"/>
  <c r="P1441"/>
  <c r="BI1436"/>
  <c r="BH1436"/>
  <c r="BG1436"/>
  <c r="BF1436"/>
  <c r="T1436"/>
  <c r="R1436"/>
  <c r="P1436"/>
  <c r="BI1434"/>
  <c r="BH1434"/>
  <c r="BG1434"/>
  <c r="BF1434"/>
  <c r="T1434"/>
  <c r="R1434"/>
  <c r="P1434"/>
  <c r="BI1429"/>
  <c r="BH1429"/>
  <c r="BG1429"/>
  <c r="BF1429"/>
  <c r="T1429"/>
  <c r="R1429"/>
  <c r="P1429"/>
  <c r="BI1420"/>
  <c r="BH1420"/>
  <c r="BG1420"/>
  <c r="BF1420"/>
  <c r="T1420"/>
  <c r="R1420"/>
  <c r="P1420"/>
  <c r="BI1419"/>
  <c r="BH1419"/>
  <c r="BG1419"/>
  <c r="BF1419"/>
  <c r="T1419"/>
  <c r="R1419"/>
  <c r="P1419"/>
  <c r="BI1418"/>
  <c r="BH1418"/>
  <c r="BG1418"/>
  <c r="BF1418"/>
  <c r="T1418"/>
  <c r="R1418"/>
  <c r="P1418"/>
  <c r="BI1417"/>
  <c r="BH1417"/>
  <c r="BG1417"/>
  <c r="BF1417"/>
  <c r="T1417"/>
  <c r="R1417"/>
  <c r="P1417"/>
  <c r="BI1416"/>
  <c r="BH1416"/>
  <c r="BG1416"/>
  <c r="BF1416"/>
  <c r="T1416"/>
  <c r="R1416"/>
  <c r="P1416"/>
  <c r="BI1408"/>
  <c r="BH1408"/>
  <c r="BG1408"/>
  <c r="BF1408"/>
  <c r="T1408"/>
  <c r="R1408"/>
  <c r="P1408"/>
  <c r="BI1403"/>
  <c r="BH1403"/>
  <c r="BG1403"/>
  <c r="BF1403"/>
  <c r="T1403"/>
  <c r="R1403"/>
  <c r="P1403"/>
  <c r="BI1388"/>
  <c r="BH1388"/>
  <c r="BG1388"/>
  <c r="BF1388"/>
  <c r="T1388"/>
  <c r="R1388"/>
  <c r="P1388"/>
  <c r="BI1386"/>
  <c r="BH1386"/>
  <c r="BG1386"/>
  <c r="BF1386"/>
  <c r="T1386"/>
  <c r="R1386"/>
  <c r="P1386"/>
  <c r="BI1381"/>
  <c r="BH1381"/>
  <c r="BG1381"/>
  <c r="BF1381"/>
  <c r="T1381"/>
  <c r="R1381"/>
  <c r="P1381"/>
  <c r="BI1372"/>
  <c r="BH1372"/>
  <c r="BG1372"/>
  <c r="BF1372"/>
  <c r="T1372"/>
  <c r="R1372"/>
  <c r="P1372"/>
  <c r="BI1355"/>
  <c r="BH1355"/>
  <c r="BG1355"/>
  <c r="BF1355"/>
  <c r="T1355"/>
  <c r="R1355"/>
  <c r="P1355"/>
  <c r="BI1354"/>
  <c r="BH1354"/>
  <c r="BG1354"/>
  <c r="BF1354"/>
  <c r="T1354"/>
  <c r="R1354"/>
  <c r="P1354"/>
  <c r="BI1348"/>
  <c r="BH1348"/>
  <c r="BG1348"/>
  <c r="BF1348"/>
  <c r="T1348"/>
  <c r="R1348"/>
  <c r="P1348"/>
  <c r="BI1346"/>
  <c r="BH1346"/>
  <c r="BG1346"/>
  <c r="BF1346"/>
  <c r="T1346"/>
  <c r="R1346"/>
  <c r="P1346"/>
  <c r="BI1329"/>
  <c r="BH1329"/>
  <c r="BG1329"/>
  <c r="BF1329"/>
  <c r="T1329"/>
  <c r="R1329"/>
  <c r="P1329"/>
  <c r="BI1325"/>
  <c r="BH1325"/>
  <c r="BG1325"/>
  <c r="BF1325"/>
  <c r="T1325"/>
  <c r="R1325"/>
  <c r="P1325"/>
  <c r="BI1321"/>
  <c r="BH1321"/>
  <c r="BG1321"/>
  <c r="BF1321"/>
  <c r="T1321"/>
  <c r="R1321"/>
  <c r="P1321"/>
  <c r="BI1319"/>
  <c r="BH1319"/>
  <c r="BG1319"/>
  <c r="BF1319"/>
  <c r="T1319"/>
  <c r="R1319"/>
  <c r="P1319"/>
  <c r="BI1315"/>
  <c r="BH1315"/>
  <c r="BG1315"/>
  <c r="BF1315"/>
  <c r="T1315"/>
  <c r="R1315"/>
  <c r="P1315"/>
  <c r="BI1313"/>
  <c r="BH1313"/>
  <c r="BG1313"/>
  <c r="BF1313"/>
  <c r="T1313"/>
  <c r="R1313"/>
  <c r="P1313"/>
  <c r="BI1304"/>
  <c r="BH1304"/>
  <c r="BG1304"/>
  <c r="BF1304"/>
  <c r="T1304"/>
  <c r="R1304"/>
  <c r="P1304"/>
  <c r="BI1284"/>
  <c r="BH1284"/>
  <c r="BG1284"/>
  <c r="BF1284"/>
  <c r="T1284"/>
  <c r="R1284"/>
  <c r="P1284"/>
  <c r="BI1264"/>
  <c r="BH1264"/>
  <c r="BG1264"/>
  <c r="BF1264"/>
  <c r="T1264"/>
  <c r="R1264"/>
  <c r="P1264"/>
  <c r="BI1262"/>
  <c r="BH1262"/>
  <c r="BG1262"/>
  <c r="BF1262"/>
  <c r="T1262"/>
  <c r="R1262"/>
  <c r="P1262"/>
  <c r="BI1261"/>
  <c r="BH1261"/>
  <c r="BG1261"/>
  <c r="BF1261"/>
  <c r="T1261"/>
  <c r="R1261"/>
  <c r="P1261"/>
  <c r="BI1260"/>
  <c r="BH1260"/>
  <c r="BG1260"/>
  <c r="BF1260"/>
  <c r="T1260"/>
  <c r="R1260"/>
  <c r="P1260"/>
  <c r="BI1259"/>
  <c r="BH1259"/>
  <c r="BG1259"/>
  <c r="BF1259"/>
  <c r="T1259"/>
  <c r="R1259"/>
  <c r="P1259"/>
  <c r="BI1254"/>
  <c r="BH1254"/>
  <c r="BG1254"/>
  <c r="BF1254"/>
  <c r="T1254"/>
  <c r="R1254"/>
  <c r="P1254"/>
  <c r="BI1253"/>
  <c r="BH1253"/>
  <c r="BG1253"/>
  <c r="BF1253"/>
  <c r="T1253"/>
  <c r="R1253"/>
  <c r="P1253"/>
  <c r="BI1252"/>
  <c r="BH1252"/>
  <c r="BG1252"/>
  <c r="BF1252"/>
  <c r="T1252"/>
  <c r="R1252"/>
  <c r="P1252"/>
  <c r="BI1251"/>
  <c r="BH1251"/>
  <c r="BG1251"/>
  <c r="BF1251"/>
  <c r="T1251"/>
  <c r="R1251"/>
  <c r="P1251"/>
  <c r="BI1250"/>
  <c r="BH1250"/>
  <c r="BG1250"/>
  <c r="BF1250"/>
  <c r="T1250"/>
  <c r="R1250"/>
  <c r="P1250"/>
  <c r="BI1249"/>
  <c r="BH1249"/>
  <c r="BG1249"/>
  <c r="BF1249"/>
  <c r="T1249"/>
  <c r="R1249"/>
  <c r="P1249"/>
  <c r="BI1244"/>
  <c r="BH1244"/>
  <c r="BG1244"/>
  <c r="BF1244"/>
  <c r="T1244"/>
  <c r="R1244"/>
  <c r="P1244"/>
  <c r="BI1242"/>
  <c r="BH1242"/>
  <c r="BG1242"/>
  <c r="BF1242"/>
  <c r="T1242"/>
  <c r="R1242"/>
  <c r="P1242"/>
  <c r="BI1241"/>
  <c r="BH1241"/>
  <c r="BG1241"/>
  <c r="BF1241"/>
  <c r="T1241"/>
  <c r="R1241"/>
  <c r="P1241"/>
  <c r="BI1236"/>
  <c r="BH1236"/>
  <c r="BG1236"/>
  <c r="BF1236"/>
  <c r="T1236"/>
  <c r="R1236"/>
  <c r="P1236"/>
  <c r="BI1235"/>
  <c r="BH1235"/>
  <c r="BG1235"/>
  <c r="BF1235"/>
  <c r="T1235"/>
  <c r="R1235"/>
  <c r="P1235"/>
  <c r="BI1234"/>
  <c r="BH1234"/>
  <c r="BG1234"/>
  <c r="BF1234"/>
  <c r="T1234"/>
  <c r="R1234"/>
  <c r="P1234"/>
  <c r="BI1233"/>
  <c r="BH1233"/>
  <c r="BG1233"/>
  <c r="BF1233"/>
  <c r="T1233"/>
  <c r="R1233"/>
  <c r="P1233"/>
  <c r="BI1232"/>
  <c r="BH1232"/>
  <c r="BG1232"/>
  <c r="BF1232"/>
  <c r="T1232"/>
  <c r="R1232"/>
  <c r="P1232"/>
  <c r="BI1231"/>
  <c r="BH1231"/>
  <c r="BG1231"/>
  <c r="BF1231"/>
  <c r="T1231"/>
  <c r="R1231"/>
  <c r="P1231"/>
  <c r="BI1230"/>
  <c r="BH1230"/>
  <c r="BG1230"/>
  <c r="BF1230"/>
  <c r="T1230"/>
  <c r="R1230"/>
  <c r="P1230"/>
  <c r="BI1229"/>
  <c r="BH1229"/>
  <c r="BG1229"/>
  <c r="BF1229"/>
  <c r="T1229"/>
  <c r="R1229"/>
  <c r="P1229"/>
  <c r="BI1228"/>
  <c r="BH1228"/>
  <c r="BG1228"/>
  <c r="BF1228"/>
  <c r="T1228"/>
  <c r="R1228"/>
  <c r="P1228"/>
  <c r="BI1227"/>
  <c r="BH1227"/>
  <c r="BG1227"/>
  <c r="BF1227"/>
  <c r="T1227"/>
  <c r="R1227"/>
  <c r="P1227"/>
  <c r="BI1226"/>
  <c r="BH1226"/>
  <c r="BG1226"/>
  <c r="BF1226"/>
  <c r="T1226"/>
  <c r="R1226"/>
  <c r="P1226"/>
  <c r="BI1218"/>
  <c r="BH1218"/>
  <c r="BG1218"/>
  <c r="BF1218"/>
  <c r="T1218"/>
  <c r="R1218"/>
  <c r="P1218"/>
  <c r="BI1217"/>
  <c r="BH1217"/>
  <c r="BG1217"/>
  <c r="BF1217"/>
  <c r="T1217"/>
  <c r="R1217"/>
  <c r="P1217"/>
  <c r="BI1211"/>
  <c r="BH1211"/>
  <c r="BG1211"/>
  <c r="BF1211"/>
  <c r="T1211"/>
  <c r="R1211"/>
  <c r="P1211"/>
  <c r="BI1206"/>
  <c r="BH1206"/>
  <c r="BG1206"/>
  <c r="BF1206"/>
  <c r="T1206"/>
  <c r="R1206"/>
  <c r="P1206"/>
  <c r="BI1204"/>
  <c r="BH1204"/>
  <c r="BG1204"/>
  <c r="BF1204"/>
  <c r="T1204"/>
  <c r="R1204"/>
  <c r="P1204"/>
  <c r="BI1199"/>
  <c r="BH1199"/>
  <c r="BG1199"/>
  <c r="BF1199"/>
  <c r="T1199"/>
  <c r="R1199"/>
  <c r="P1199"/>
  <c r="BI1197"/>
  <c r="BH1197"/>
  <c r="BG1197"/>
  <c r="BF1197"/>
  <c r="T1197"/>
  <c r="R1197"/>
  <c r="P1197"/>
  <c r="BI1192"/>
  <c r="BH1192"/>
  <c r="BG1192"/>
  <c r="BF1192"/>
  <c r="T1192"/>
  <c r="R1192"/>
  <c r="P1192"/>
  <c r="BI1191"/>
  <c r="BH1191"/>
  <c r="BG1191"/>
  <c r="BF1191"/>
  <c r="T1191"/>
  <c r="R1191"/>
  <c r="P1191"/>
  <c r="BI1186"/>
  <c r="BH1186"/>
  <c r="BG1186"/>
  <c r="BF1186"/>
  <c r="T1186"/>
  <c r="R1186"/>
  <c r="P1186"/>
  <c r="BI1181"/>
  <c r="BH1181"/>
  <c r="BG1181"/>
  <c r="BF1181"/>
  <c r="T1181"/>
  <c r="R1181"/>
  <c r="P1181"/>
  <c r="BI1179"/>
  <c r="BH1179"/>
  <c r="BG1179"/>
  <c r="BF1179"/>
  <c r="T1179"/>
  <c r="R1179"/>
  <c r="P1179"/>
  <c r="BI1174"/>
  <c r="BH1174"/>
  <c r="BG1174"/>
  <c r="BF1174"/>
  <c r="T1174"/>
  <c r="R1174"/>
  <c r="P1174"/>
  <c r="BI1172"/>
  <c r="BH1172"/>
  <c r="BG1172"/>
  <c r="BF1172"/>
  <c r="T1172"/>
  <c r="R1172"/>
  <c r="P1172"/>
  <c r="BI1167"/>
  <c r="BH1167"/>
  <c r="BG1167"/>
  <c r="BF1167"/>
  <c r="T1167"/>
  <c r="R1167"/>
  <c r="P1167"/>
  <c r="BI1162"/>
  <c r="BH1162"/>
  <c r="BG1162"/>
  <c r="BF1162"/>
  <c r="T1162"/>
  <c r="R1162"/>
  <c r="P1162"/>
  <c r="BI1160"/>
  <c r="BH1160"/>
  <c r="BG1160"/>
  <c r="BF1160"/>
  <c r="T1160"/>
  <c r="R1160"/>
  <c r="P1160"/>
  <c r="BI1144"/>
  <c r="BH1144"/>
  <c r="BG1144"/>
  <c r="BF1144"/>
  <c r="T1144"/>
  <c r="R1144"/>
  <c r="P1144"/>
  <c r="BI1136"/>
  <c r="BH1136"/>
  <c r="BG1136"/>
  <c r="BF1136"/>
  <c r="T1136"/>
  <c r="R1136"/>
  <c r="P1136"/>
  <c r="BI1121"/>
  <c r="BH1121"/>
  <c r="BG1121"/>
  <c r="BF1121"/>
  <c r="T1121"/>
  <c r="R1121"/>
  <c r="P1121"/>
  <c r="BI1119"/>
  <c r="BH1119"/>
  <c r="BG1119"/>
  <c r="BF1119"/>
  <c r="T1119"/>
  <c r="R1119"/>
  <c r="P1119"/>
  <c r="BI1114"/>
  <c r="BH1114"/>
  <c r="BG1114"/>
  <c r="BF1114"/>
  <c r="T1114"/>
  <c r="R1114"/>
  <c r="P1114"/>
  <c r="BI1112"/>
  <c r="BH1112"/>
  <c r="BG1112"/>
  <c r="BF1112"/>
  <c r="T1112"/>
  <c r="R1112"/>
  <c r="P1112"/>
  <c r="BI1107"/>
  <c r="BH1107"/>
  <c r="BG1107"/>
  <c r="BF1107"/>
  <c r="T1107"/>
  <c r="R1107"/>
  <c r="P1107"/>
  <c r="BI1105"/>
  <c r="BH1105"/>
  <c r="BG1105"/>
  <c r="BF1105"/>
  <c r="T1105"/>
  <c r="R1105"/>
  <c r="P1105"/>
  <c r="BI1103"/>
  <c r="BH1103"/>
  <c r="BG1103"/>
  <c r="BF1103"/>
  <c r="T1103"/>
  <c r="R1103"/>
  <c r="P1103"/>
  <c r="BI1096"/>
  <c r="BH1096"/>
  <c r="BG1096"/>
  <c r="BF1096"/>
  <c r="T1096"/>
  <c r="R1096"/>
  <c r="P1096"/>
  <c r="BI1092"/>
  <c r="BH1092"/>
  <c r="BG1092"/>
  <c r="BF1092"/>
  <c r="T1092"/>
  <c r="R1092"/>
  <c r="P1092"/>
  <c r="BI1087"/>
  <c r="BH1087"/>
  <c r="BG1087"/>
  <c r="BF1087"/>
  <c r="T1087"/>
  <c r="R1087"/>
  <c r="P1087"/>
  <c r="BI1085"/>
  <c r="BH1085"/>
  <c r="BG1085"/>
  <c r="BF1085"/>
  <c r="T1085"/>
  <c r="R1085"/>
  <c r="P1085"/>
  <c r="BI1082"/>
  <c r="BH1082"/>
  <c r="BG1082"/>
  <c r="BF1082"/>
  <c r="T1082"/>
  <c r="R1082"/>
  <c r="P1082"/>
  <c r="BI1075"/>
  <c r="BH1075"/>
  <c r="BG1075"/>
  <c r="BF1075"/>
  <c r="T1075"/>
  <c r="R1075"/>
  <c r="P1075"/>
  <c r="BI1073"/>
  <c r="BH1073"/>
  <c r="BG1073"/>
  <c r="BF1073"/>
  <c r="T1073"/>
  <c r="R1073"/>
  <c r="P1073"/>
  <c r="BI1066"/>
  <c r="BH1066"/>
  <c r="BG1066"/>
  <c r="BF1066"/>
  <c r="T1066"/>
  <c r="R1066"/>
  <c r="P1066"/>
  <c r="BI1064"/>
  <c r="BH1064"/>
  <c r="BG1064"/>
  <c r="BF1064"/>
  <c r="T1064"/>
  <c r="R1064"/>
  <c r="P1064"/>
  <c r="BI1063"/>
  <c r="BH1063"/>
  <c r="BG1063"/>
  <c r="BF1063"/>
  <c r="T1063"/>
  <c r="R1063"/>
  <c r="P1063"/>
  <c r="BI1062"/>
  <c r="BH1062"/>
  <c r="BG1062"/>
  <c r="BF1062"/>
  <c r="T1062"/>
  <c r="R1062"/>
  <c r="P1062"/>
  <c r="BI1060"/>
  <c r="BH1060"/>
  <c r="BG1060"/>
  <c r="BF1060"/>
  <c r="T1060"/>
  <c r="R1060"/>
  <c r="P1060"/>
  <c r="BI1055"/>
  <c r="BH1055"/>
  <c r="BG1055"/>
  <c r="BF1055"/>
  <c r="T1055"/>
  <c r="R1055"/>
  <c r="P1055"/>
  <c r="BI1053"/>
  <c r="BH1053"/>
  <c r="BG1053"/>
  <c r="BF1053"/>
  <c r="T1053"/>
  <c r="R1053"/>
  <c r="P1053"/>
  <c r="BI1048"/>
  <c r="BH1048"/>
  <c r="BG1048"/>
  <c r="BF1048"/>
  <c r="T1048"/>
  <c r="R1048"/>
  <c r="P1048"/>
  <c r="BI1046"/>
  <c r="BH1046"/>
  <c r="BG1046"/>
  <c r="BF1046"/>
  <c r="T1046"/>
  <c r="R1046"/>
  <c r="P1046"/>
  <c r="BI1045"/>
  <c r="BH1045"/>
  <c r="BG1045"/>
  <c r="BF1045"/>
  <c r="T1045"/>
  <c r="R1045"/>
  <c r="P1045"/>
  <c r="BI1043"/>
  <c r="BH1043"/>
  <c r="BG1043"/>
  <c r="BF1043"/>
  <c r="T1043"/>
  <c r="R1043"/>
  <c r="P1043"/>
  <c r="BI1038"/>
  <c r="BH1038"/>
  <c r="BG1038"/>
  <c r="BF1038"/>
  <c r="T1038"/>
  <c r="R1038"/>
  <c r="P1038"/>
  <c r="BI1036"/>
  <c r="BH1036"/>
  <c r="BG1036"/>
  <c r="BF1036"/>
  <c r="T1036"/>
  <c r="R1036"/>
  <c r="P1036"/>
  <c r="BI1031"/>
  <c r="BH1031"/>
  <c r="BG1031"/>
  <c r="BF1031"/>
  <c r="T1031"/>
  <c r="R1031"/>
  <c r="P1031"/>
  <c r="BI1030"/>
  <c r="BH1030"/>
  <c r="BG1030"/>
  <c r="BF1030"/>
  <c r="T1030"/>
  <c r="R1030"/>
  <c r="P1030"/>
  <c r="BI1029"/>
  <c r="BH1029"/>
  <c r="BG1029"/>
  <c r="BF1029"/>
  <c r="T1029"/>
  <c r="R1029"/>
  <c r="P1029"/>
  <c r="BI1027"/>
  <c r="BH1027"/>
  <c r="BG1027"/>
  <c r="BF1027"/>
  <c r="T1027"/>
  <c r="R1027"/>
  <c r="P1027"/>
  <c r="BI1022"/>
  <c r="BH1022"/>
  <c r="BG1022"/>
  <c r="BF1022"/>
  <c r="T1022"/>
  <c r="R1022"/>
  <c r="P1022"/>
  <c r="BI1017"/>
  <c r="BH1017"/>
  <c r="BG1017"/>
  <c r="BF1017"/>
  <c r="T1017"/>
  <c r="R1017"/>
  <c r="P1017"/>
  <c r="BI1015"/>
  <c r="BH1015"/>
  <c r="BG1015"/>
  <c r="BF1015"/>
  <c r="T1015"/>
  <c r="R1015"/>
  <c r="P1015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1001"/>
  <c r="BH1001"/>
  <c r="BG1001"/>
  <c r="BF1001"/>
  <c r="T1001"/>
  <c r="R1001"/>
  <c r="P1001"/>
  <c r="BI999"/>
  <c r="BH999"/>
  <c r="BG999"/>
  <c r="BF999"/>
  <c r="T999"/>
  <c r="R999"/>
  <c r="P999"/>
  <c r="BI994"/>
  <c r="BH994"/>
  <c r="BG994"/>
  <c r="BF994"/>
  <c r="T994"/>
  <c r="R994"/>
  <c r="P994"/>
  <c r="BI991"/>
  <c r="BH991"/>
  <c r="BG991"/>
  <c r="BF991"/>
  <c r="T991"/>
  <c r="T990"/>
  <c r="R991"/>
  <c r="R990"/>
  <c r="P991"/>
  <c r="P990"/>
  <c r="BI989"/>
  <c r="BH989"/>
  <c r="BG989"/>
  <c r="BF989"/>
  <c r="T989"/>
  <c r="R989"/>
  <c r="P989"/>
  <c r="BI988"/>
  <c r="BH988"/>
  <c r="BG988"/>
  <c r="BF988"/>
  <c r="T988"/>
  <c r="R988"/>
  <c r="P988"/>
  <c r="BI987"/>
  <c r="BH987"/>
  <c r="BG987"/>
  <c r="BF987"/>
  <c r="T987"/>
  <c r="R987"/>
  <c r="P987"/>
  <c r="BI985"/>
  <c r="BH985"/>
  <c r="BG985"/>
  <c r="BF985"/>
  <c r="T985"/>
  <c r="R985"/>
  <c r="P985"/>
  <c r="BI984"/>
  <c r="BH984"/>
  <c r="BG984"/>
  <c r="BF984"/>
  <c r="T984"/>
  <c r="R984"/>
  <c r="P984"/>
  <c r="BI983"/>
  <c r="BH983"/>
  <c r="BG983"/>
  <c r="BF983"/>
  <c r="T983"/>
  <c r="R983"/>
  <c r="P983"/>
  <c r="BI982"/>
  <c r="BH982"/>
  <c r="BG982"/>
  <c r="BF982"/>
  <c r="T982"/>
  <c r="R982"/>
  <c r="P982"/>
  <c r="BI976"/>
  <c r="BH976"/>
  <c r="BG976"/>
  <c r="BF976"/>
  <c r="T976"/>
  <c r="R976"/>
  <c r="P976"/>
  <c r="BI970"/>
  <c r="BH970"/>
  <c r="BG970"/>
  <c r="BF970"/>
  <c r="T970"/>
  <c r="R970"/>
  <c r="P970"/>
  <c r="BI965"/>
  <c r="BH965"/>
  <c r="BG965"/>
  <c r="BF965"/>
  <c r="T965"/>
  <c r="R965"/>
  <c r="P965"/>
  <c r="BI957"/>
  <c r="BH957"/>
  <c r="BG957"/>
  <c r="BF957"/>
  <c r="T957"/>
  <c r="R957"/>
  <c r="P957"/>
  <c r="BI951"/>
  <c r="BH951"/>
  <c r="BG951"/>
  <c r="BF951"/>
  <c r="T951"/>
  <c r="R951"/>
  <c r="P951"/>
  <c r="BI944"/>
  <c r="BH944"/>
  <c r="BG944"/>
  <c r="BF944"/>
  <c r="T944"/>
  <c r="R944"/>
  <c r="P944"/>
  <c r="BI936"/>
  <c r="BH936"/>
  <c r="BG936"/>
  <c r="BF936"/>
  <c r="T936"/>
  <c r="R936"/>
  <c r="P936"/>
  <c r="BI931"/>
  <c r="BH931"/>
  <c r="BG931"/>
  <c r="BF931"/>
  <c r="T931"/>
  <c r="R931"/>
  <c r="P931"/>
  <c r="BI921"/>
  <c r="BH921"/>
  <c r="BG921"/>
  <c r="BF921"/>
  <c r="T921"/>
  <c r="R921"/>
  <c r="P921"/>
  <c r="BI909"/>
  <c r="BH909"/>
  <c r="BG909"/>
  <c r="BF909"/>
  <c r="T909"/>
  <c r="R909"/>
  <c r="P909"/>
  <c r="BI904"/>
  <c r="BH904"/>
  <c r="BG904"/>
  <c r="BF904"/>
  <c r="T904"/>
  <c r="R904"/>
  <c r="P904"/>
  <c r="BI899"/>
  <c r="BH899"/>
  <c r="BG899"/>
  <c r="BF899"/>
  <c r="T899"/>
  <c r="R899"/>
  <c r="P899"/>
  <c r="BI898"/>
  <c r="BH898"/>
  <c r="BG898"/>
  <c r="BF898"/>
  <c r="T898"/>
  <c r="R898"/>
  <c r="P898"/>
  <c r="BI897"/>
  <c r="BH897"/>
  <c r="BG897"/>
  <c r="BF897"/>
  <c r="T897"/>
  <c r="R897"/>
  <c r="P897"/>
  <c r="BI896"/>
  <c r="BH896"/>
  <c r="BG896"/>
  <c r="BF896"/>
  <c r="T896"/>
  <c r="R896"/>
  <c r="P896"/>
  <c r="BI895"/>
  <c r="BH895"/>
  <c r="BG895"/>
  <c r="BF895"/>
  <c r="T895"/>
  <c r="R895"/>
  <c r="P895"/>
  <c r="BI891"/>
  <c r="BH891"/>
  <c r="BG891"/>
  <c r="BF891"/>
  <c r="T891"/>
  <c r="R891"/>
  <c r="P891"/>
  <c r="BI886"/>
  <c r="BH886"/>
  <c r="BG886"/>
  <c r="BF886"/>
  <c r="T886"/>
  <c r="R886"/>
  <c r="P886"/>
  <c r="BI878"/>
  <c r="BH878"/>
  <c r="BG878"/>
  <c r="BF878"/>
  <c r="T878"/>
  <c r="R878"/>
  <c r="P878"/>
  <c r="BI873"/>
  <c r="BH873"/>
  <c r="BG873"/>
  <c r="BF873"/>
  <c r="T873"/>
  <c r="R873"/>
  <c r="P873"/>
  <c r="BI865"/>
  <c r="BH865"/>
  <c r="BG865"/>
  <c r="BF865"/>
  <c r="T865"/>
  <c r="R865"/>
  <c r="P865"/>
  <c r="BI859"/>
  <c r="BH859"/>
  <c r="BG859"/>
  <c r="BF859"/>
  <c r="T859"/>
  <c r="R859"/>
  <c r="P859"/>
  <c r="BI854"/>
  <c r="BH854"/>
  <c r="BG854"/>
  <c r="BF854"/>
  <c r="T854"/>
  <c r="R854"/>
  <c r="P854"/>
  <c r="BI848"/>
  <c r="BH848"/>
  <c r="BG848"/>
  <c r="BF848"/>
  <c r="T848"/>
  <c r="R848"/>
  <c r="P848"/>
  <c r="BI842"/>
  <c r="BH842"/>
  <c r="BG842"/>
  <c r="BF842"/>
  <c r="T842"/>
  <c r="R842"/>
  <c r="P842"/>
  <c r="BI830"/>
  <c r="BH830"/>
  <c r="BG830"/>
  <c r="BF830"/>
  <c r="T830"/>
  <c r="R830"/>
  <c r="P830"/>
  <c r="BI825"/>
  <c r="BH825"/>
  <c r="BG825"/>
  <c r="BF825"/>
  <c r="T825"/>
  <c r="R825"/>
  <c r="P825"/>
  <c r="BI819"/>
  <c r="BH819"/>
  <c r="BG819"/>
  <c r="BF819"/>
  <c r="T819"/>
  <c r="R819"/>
  <c r="P819"/>
  <c r="BI817"/>
  <c r="BH817"/>
  <c r="BG817"/>
  <c r="BF817"/>
  <c r="T817"/>
  <c r="R817"/>
  <c r="P817"/>
  <c r="BI809"/>
  <c r="BH809"/>
  <c r="BG809"/>
  <c r="BF809"/>
  <c r="T809"/>
  <c r="R809"/>
  <c r="P809"/>
  <c r="BI807"/>
  <c r="BH807"/>
  <c r="BG807"/>
  <c r="BF807"/>
  <c r="T807"/>
  <c r="R807"/>
  <c r="P807"/>
  <c r="BI802"/>
  <c r="BH802"/>
  <c r="BG802"/>
  <c r="BF802"/>
  <c r="T802"/>
  <c r="R802"/>
  <c r="P802"/>
  <c r="BI800"/>
  <c r="BH800"/>
  <c r="BG800"/>
  <c r="BF800"/>
  <c r="T800"/>
  <c r="R800"/>
  <c r="P800"/>
  <c r="BI789"/>
  <c r="BH789"/>
  <c r="BG789"/>
  <c r="BF789"/>
  <c r="T789"/>
  <c r="R789"/>
  <c r="P789"/>
  <c r="BI787"/>
  <c r="BH787"/>
  <c r="BG787"/>
  <c r="BF787"/>
  <c r="T787"/>
  <c r="R787"/>
  <c r="P787"/>
  <c r="BI782"/>
  <c r="BH782"/>
  <c r="BG782"/>
  <c r="BF782"/>
  <c r="T782"/>
  <c r="R782"/>
  <c r="P782"/>
  <c r="BI770"/>
  <c r="BH770"/>
  <c r="BG770"/>
  <c r="BF770"/>
  <c r="T770"/>
  <c r="R770"/>
  <c r="P770"/>
  <c r="BI765"/>
  <c r="BH765"/>
  <c r="BG765"/>
  <c r="BF765"/>
  <c r="T765"/>
  <c r="R765"/>
  <c r="P765"/>
  <c r="BI760"/>
  <c r="BH760"/>
  <c r="BG760"/>
  <c r="BF760"/>
  <c r="T760"/>
  <c r="R760"/>
  <c r="P760"/>
  <c r="BI755"/>
  <c r="BH755"/>
  <c r="BG755"/>
  <c r="BF755"/>
  <c r="T755"/>
  <c r="R755"/>
  <c r="P755"/>
  <c r="BI750"/>
  <c r="BH750"/>
  <c r="BG750"/>
  <c r="BF750"/>
  <c r="T750"/>
  <c r="R750"/>
  <c r="P750"/>
  <c r="BI664"/>
  <c r="BH664"/>
  <c r="BG664"/>
  <c r="BF664"/>
  <c r="T664"/>
  <c r="R664"/>
  <c r="P664"/>
  <c r="BI656"/>
  <c r="BH656"/>
  <c r="BG656"/>
  <c r="BF656"/>
  <c r="T656"/>
  <c r="R656"/>
  <c r="P656"/>
  <c r="BI570"/>
  <c r="BH570"/>
  <c r="BG570"/>
  <c r="BF570"/>
  <c r="T570"/>
  <c r="R570"/>
  <c r="P570"/>
  <c r="BI484"/>
  <c r="BH484"/>
  <c r="BG484"/>
  <c r="BF484"/>
  <c r="T484"/>
  <c r="R484"/>
  <c r="P484"/>
  <c r="BI479"/>
  <c r="BH479"/>
  <c r="BG479"/>
  <c r="BF479"/>
  <c r="T479"/>
  <c r="R479"/>
  <c r="P479"/>
  <c r="BI460"/>
  <c r="BH460"/>
  <c r="BG460"/>
  <c r="BF460"/>
  <c r="T460"/>
  <c r="R460"/>
  <c r="P460"/>
  <c r="BI441"/>
  <c r="BH441"/>
  <c r="BG441"/>
  <c r="BF441"/>
  <c r="T441"/>
  <c r="R441"/>
  <c r="P441"/>
  <c r="BI430"/>
  <c r="BH430"/>
  <c r="BG430"/>
  <c r="BF430"/>
  <c r="T430"/>
  <c r="R430"/>
  <c r="P430"/>
  <c r="BI425"/>
  <c r="BH425"/>
  <c r="BG425"/>
  <c r="BF425"/>
  <c r="T425"/>
  <c r="R425"/>
  <c r="P425"/>
  <c r="BI414"/>
  <c r="BH414"/>
  <c r="BG414"/>
  <c r="BF414"/>
  <c r="T414"/>
  <c r="R414"/>
  <c r="P414"/>
  <c r="BI403"/>
  <c r="BH403"/>
  <c r="BG403"/>
  <c r="BF403"/>
  <c r="T403"/>
  <c r="R403"/>
  <c r="P403"/>
  <c r="BI393"/>
  <c r="BH393"/>
  <c r="BG393"/>
  <c r="BF393"/>
  <c r="T393"/>
  <c r="R393"/>
  <c r="P393"/>
  <c r="BI384"/>
  <c r="BH384"/>
  <c r="BG384"/>
  <c r="BF384"/>
  <c r="T384"/>
  <c r="R384"/>
  <c r="P384"/>
  <c r="BI379"/>
  <c r="BH379"/>
  <c r="BG379"/>
  <c r="BF379"/>
  <c r="T379"/>
  <c r="R379"/>
  <c r="P379"/>
  <c r="BI373"/>
  <c r="BH373"/>
  <c r="BG373"/>
  <c r="BF373"/>
  <c r="T373"/>
  <c r="R373"/>
  <c r="P373"/>
  <c r="BI364"/>
  <c r="BH364"/>
  <c r="BG364"/>
  <c r="BF364"/>
  <c r="T364"/>
  <c r="R364"/>
  <c r="P364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20"/>
  <c r="BH320"/>
  <c r="BG320"/>
  <c r="BF320"/>
  <c r="T320"/>
  <c r="T319"/>
  <c r="R320"/>
  <c r="R319"/>
  <c r="P320"/>
  <c r="P319"/>
  <c r="BI312"/>
  <c r="BH312"/>
  <c r="BG312"/>
  <c r="BF312"/>
  <c r="T312"/>
  <c r="R312"/>
  <c r="P312"/>
  <c r="BI306"/>
  <c r="BH306"/>
  <c r="BG306"/>
  <c r="BF306"/>
  <c r="T306"/>
  <c r="R306"/>
  <c r="P306"/>
  <c r="BI293"/>
  <c r="BH293"/>
  <c r="BG293"/>
  <c r="BF293"/>
  <c r="T293"/>
  <c r="R293"/>
  <c r="P293"/>
  <c r="BI274"/>
  <c r="BH274"/>
  <c r="BG274"/>
  <c r="BF274"/>
  <c r="T274"/>
  <c r="R274"/>
  <c r="P274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52"/>
  <c r="BH252"/>
  <c r="BG252"/>
  <c r="BF252"/>
  <c r="T252"/>
  <c r="R252"/>
  <c r="P252"/>
  <c r="BI245"/>
  <c r="BH245"/>
  <c r="BG245"/>
  <c r="BF245"/>
  <c r="T245"/>
  <c r="R245"/>
  <c r="P245"/>
  <c r="BI233"/>
  <c r="BH233"/>
  <c r="BG233"/>
  <c r="BF233"/>
  <c r="T233"/>
  <c r="T232"/>
  <c r="R233"/>
  <c r="R232"/>
  <c r="P233"/>
  <c r="P232"/>
  <c r="BI226"/>
  <c r="BH226"/>
  <c r="BG226"/>
  <c r="BF226"/>
  <c r="T226"/>
  <c r="R226"/>
  <c r="P226"/>
  <c r="BI220"/>
  <c r="BH220"/>
  <c r="BG220"/>
  <c r="BF220"/>
  <c r="T220"/>
  <c r="R220"/>
  <c r="P220"/>
  <c r="BI211"/>
  <c r="BH211"/>
  <c r="BG211"/>
  <c r="BF211"/>
  <c r="T211"/>
  <c r="R211"/>
  <c r="P211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J139"/>
  <c r="J138"/>
  <c r="F138"/>
  <c r="F136"/>
  <c r="E134"/>
  <c r="J92"/>
  <c r="J91"/>
  <c r="F91"/>
  <c r="F89"/>
  <c r="E87"/>
  <c r="J18"/>
  <c r="E18"/>
  <c r="F139"/>
  <c r="J17"/>
  <c r="J12"/>
  <c r="J136"/>
  <c r="E7"/>
  <c r="E85"/>
  <c i="1" r="L90"/>
  <c r="AM90"/>
  <c r="AM89"/>
  <c r="L89"/>
  <c r="AM87"/>
  <c r="L87"/>
  <c r="L85"/>
  <c r="L84"/>
  <c i="2" r="J1710"/>
  <c r="J1608"/>
  <c r="BK1554"/>
  <c r="J1480"/>
  <c r="J1443"/>
  <c r="J1418"/>
  <c r="BK1408"/>
  <c r="J1346"/>
  <c r="J1315"/>
  <c r="BK1264"/>
  <c r="J1251"/>
  <c r="BK1217"/>
  <c r="J1192"/>
  <c r="J1172"/>
  <c r="J1107"/>
  <c r="BK1073"/>
  <c r="J1064"/>
  <c r="J1060"/>
  <c r="J1017"/>
  <c r="BK994"/>
  <c r="J985"/>
  <c r="BK909"/>
  <c r="BK897"/>
  <c r="BK873"/>
  <c r="J817"/>
  <c r="J802"/>
  <c r="BK765"/>
  <c r="J656"/>
  <c r="BK460"/>
  <c r="BK425"/>
  <c r="BK364"/>
  <c r="J339"/>
  <c r="BK269"/>
  <c r="BK266"/>
  <c r="BK245"/>
  <c r="J203"/>
  <c r="BK162"/>
  <c r="BK1620"/>
  <c r="BK1605"/>
  <c r="BK1585"/>
  <c r="BK1542"/>
  <c r="BK1482"/>
  <c r="J1478"/>
  <c r="BK1466"/>
  <c r="BK1448"/>
  <c r="BK1416"/>
  <c r="J1403"/>
  <c r="BK1346"/>
  <c r="J1284"/>
  <c r="J1262"/>
  <c r="J1259"/>
  <c r="J1250"/>
  <c r="BK1242"/>
  <c r="J1233"/>
  <c r="BK1229"/>
  <c r="J1226"/>
  <c r="BK1199"/>
  <c r="BK1186"/>
  <c r="J1181"/>
  <c r="J1121"/>
  <c r="BK1107"/>
  <c r="BK1082"/>
  <c r="J1062"/>
  <c r="J1046"/>
  <c r="BK1036"/>
  <c r="J1027"/>
  <c r="BK999"/>
  <c r="J991"/>
  <c r="BK944"/>
  <c r="J931"/>
  <c r="J904"/>
  <c r="BK896"/>
  <c r="J886"/>
  <c r="J854"/>
  <c r="J809"/>
  <c r="J789"/>
  <c r="J755"/>
  <c r="J460"/>
  <c r="J425"/>
  <c r="BK379"/>
  <c r="J345"/>
  <c r="BK312"/>
  <c r="J267"/>
  <c r="BK233"/>
  <c r="J220"/>
  <c r="BK188"/>
  <c r="BK145"/>
  <c r="J1713"/>
  <c r="BK1699"/>
  <c r="J1691"/>
  <c r="BK1612"/>
  <c r="J1603"/>
  <c r="BK1589"/>
  <c r="J1542"/>
  <c r="J1448"/>
  <c r="BK1436"/>
  <c r="BK1420"/>
  <c r="BK1388"/>
  <c r="BK1355"/>
  <c r="BK1325"/>
  <c r="J1313"/>
  <c r="BK1260"/>
  <c r="BK1250"/>
  <c r="J1235"/>
  <c r="BK1231"/>
  <c r="J1218"/>
  <c r="BK1204"/>
  <c r="BK1160"/>
  <c r="BK1136"/>
  <c r="BK1114"/>
  <c r="J1087"/>
  <c r="BK1064"/>
  <c r="BK1045"/>
  <c r="J1038"/>
  <c r="BK1017"/>
  <c r="BK991"/>
  <c r="BK984"/>
  <c r="J965"/>
  <c r="BK931"/>
  <c r="BK895"/>
  <c r="BK878"/>
  <c r="BK854"/>
  <c r="J800"/>
  <c r="BK760"/>
  <c r="BK656"/>
  <c r="J479"/>
  <c r="J384"/>
  <c r="BK355"/>
  <c r="BK198"/>
  <c r="J188"/>
  <c r="BK174"/>
  <c r="J145"/>
  <c r="BK1715"/>
  <c r="BK1616"/>
  <c r="J1604"/>
  <c r="J1598"/>
  <c r="J1554"/>
  <c r="J1552"/>
  <c r="BK1473"/>
  <c r="J1464"/>
  <c r="J1429"/>
  <c r="J1416"/>
  <c r="BK1381"/>
  <c r="BK1313"/>
  <c r="BK1254"/>
  <c r="BK1251"/>
  <c r="J1236"/>
  <c r="J1229"/>
  <c r="J1211"/>
  <c r="BK1197"/>
  <c r="BK1179"/>
  <c r="BK1174"/>
  <c r="J1144"/>
  <c r="BK1103"/>
  <c r="BK1092"/>
  <c r="BK1060"/>
  <c r="BK1046"/>
  <c r="J1030"/>
  <c r="J1022"/>
  <c r="BK1006"/>
  <c r="BK987"/>
  <c r="BK983"/>
  <c r="BK970"/>
  <c r="BK965"/>
  <c r="BK936"/>
  <c r="J865"/>
  <c r="BK817"/>
  <c r="BK789"/>
  <c r="BK755"/>
  <c r="J414"/>
  <c r="BK345"/>
  <c r="J312"/>
  <c r="J269"/>
  <c r="J252"/>
  <c r="BK203"/>
  <c i="1" r="AS94"/>
  <c i="3" r="J294"/>
  <c r="BK284"/>
  <c r="J281"/>
  <c r="J276"/>
  <c r="J272"/>
  <c r="BK267"/>
  <c r="J256"/>
  <c r="J248"/>
  <c r="BK244"/>
  <c r="BK217"/>
  <c r="J204"/>
  <c r="J200"/>
  <c r="J176"/>
  <c r="BK136"/>
  <c r="BK305"/>
  <c r="J301"/>
  <c r="BK298"/>
  <c r="J295"/>
  <c r="J291"/>
  <c r="J278"/>
  <c r="BK277"/>
  <c r="J275"/>
  <c r="J269"/>
  <c r="BK265"/>
  <c r="J258"/>
  <c r="BK256"/>
  <c r="BK255"/>
  <c r="BK251"/>
  <c r="J240"/>
  <c r="J230"/>
  <c r="J217"/>
  <c r="BK202"/>
  <c r="J197"/>
  <c r="J173"/>
  <c r="BK163"/>
  <c r="J156"/>
  <c r="J141"/>
  <c r="BK312"/>
  <c r="BK301"/>
  <c r="BK295"/>
  <c r="BK290"/>
  <c r="J286"/>
  <c r="BK281"/>
  <c r="BK278"/>
  <c r="BK269"/>
  <c r="J267"/>
  <c r="J265"/>
  <c r="J262"/>
  <c r="J251"/>
  <c r="BK248"/>
  <c r="J242"/>
  <c r="BK233"/>
  <c r="J223"/>
  <c r="BK209"/>
  <c r="J199"/>
  <c r="BK173"/>
  <c r="BK166"/>
  <c r="BK164"/>
  <c r="J136"/>
  <c r="BK311"/>
  <c r="J306"/>
  <c r="J293"/>
  <c r="BK286"/>
  <c r="BK275"/>
  <c r="J260"/>
  <c r="J253"/>
  <c r="BK240"/>
  <c r="J231"/>
  <c r="BK205"/>
  <c r="J202"/>
  <c r="J183"/>
  <c r="J151"/>
  <c i="4" r="BK143"/>
  <c r="J140"/>
  <c r="J134"/>
  <c r="J130"/>
  <c r="BK128"/>
  <c r="BK144"/>
  <c r="BK140"/>
  <c r="BK134"/>
  <c r="BK130"/>
  <c r="J122"/>
  <c i="5" r="J328"/>
  <c r="BK323"/>
  <c r="BK319"/>
  <c r="BK316"/>
  <c r="J307"/>
  <c r="J303"/>
  <c r="J297"/>
  <c r="BK289"/>
  <c r="J281"/>
  <c r="J274"/>
  <c r="J270"/>
  <c r="BK264"/>
  <c r="BK261"/>
  <c r="BK250"/>
  <c r="BK242"/>
  <c r="BK233"/>
  <c r="J229"/>
  <c r="BK222"/>
  <c r="J220"/>
  <c r="BK215"/>
  <c r="J212"/>
  <c r="BK204"/>
  <c r="J200"/>
  <c r="BK193"/>
  <c r="BK183"/>
  <c r="BK178"/>
  <c r="BK173"/>
  <c r="BK171"/>
  <c r="BK164"/>
  <c r="J162"/>
  <c r="BK157"/>
  <c r="BK153"/>
  <c r="J151"/>
  <c r="J147"/>
  <c r="J138"/>
  <c r="BK328"/>
  <c r="BK325"/>
  <c r="J319"/>
  <c r="BK312"/>
  <c r="J308"/>
  <c r="J305"/>
  <c r="J291"/>
  <c r="J285"/>
  <c r="BK282"/>
  <c r="J272"/>
  <c r="BK269"/>
  <c r="J264"/>
  <c r="J257"/>
  <c r="J251"/>
  <c r="BK249"/>
  <c r="J245"/>
  <c r="J242"/>
  <c r="BK237"/>
  <c r="J234"/>
  <c r="J222"/>
  <c r="J219"/>
  <c r="BK217"/>
  <c r="J211"/>
  <c r="BK207"/>
  <c r="BK203"/>
  <c r="BK192"/>
  <c r="BK188"/>
  <c r="BK182"/>
  <c r="BK174"/>
  <c r="BK170"/>
  <c r="BK168"/>
  <c r="BK162"/>
  <c r="J154"/>
  <c r="BK137"/>
  <c r="BK134"/>
  <c r="J312"/>
  <c r="J306"/>
  <c r="BK304"/>
  <c r="J300"/>
  <c r="BK295"/>
  <c r="J293"/>
  <c r="J288"/>
  <c r="J282"/>
  <c r="BK275"/>
  <c r="J269"/>
  <c r="BK267"/>
  <c r="J262"/>
  <c r="BK258"/>
  <c r="J255"/>
  <c r="J236"/>
  <c r="J233"/>
  <c r="BK229"/>
  <c r="BK225"/>
  <c r="J216"/>
  <c r="BK211"/>
  <c r="J207"/>
  <c r="BK202"/>
  <c r="J197"/>
  <c r="BK194"/>
  <c r="J188"/>
  <c r="J182"/>
  <c r="BK179"/>
  <c r="J175"/>
  <c r="J160"/>
  <c r="J157"/>
  <c r="J149"/>
  <c r="J145"/>
  <c r="BK138"/>
  <c r="J134"/>
  <c r="J329"/>
  <c r="BK311"/>
  <c r="J304"/>
  <c r="J302"/>
  <c r="BK298"/>
  <c r="J292"/>
  <c r="J286"/>
  <c r="J279"/>
  <c r="J275"/>
  <c r="J261"/>
  <c r="J254"/>
  <c r="BK251"/>
  <c r="BK246"/>
  <c r="BK240"/>
  <c r="J237"/>
  <c r="BK230"/>
  <c r="J224"/>
  <c r="BK223"/>
  <c r="J217"/>
  <c r="BK205"/>
  <c r="BK197"/>
  <c r="J189"/>
  <c r="J184"/>
  <c r="J179"/>
  <c r="J174"/>
  <c r="BK158"/>
  <c r="BK154"/>
  <c r="BK152"/>
  <c r="BK143"/>
  <c i="6" r="J184"/>
  <c r="BK181"/>
  <c r="J179"/>
  <c r="J175"/>
  <c r="BK169"/>
  <c r="BK163"/>
  <c r="BK159"/>
  <c r="J155"/>
  <c r="BK151"/>
  <c r="BK145"/>
  <c r="J140"/>
  <c r="J136"/>
  <c r="BK131"/>
  <c r="J127"/>
  <c r="J125"/>
  <c r="BK122"/>
  <c r="BK183"/>
  <c r="J180"/>
  <c r="BK179"/>
  <c r="J176"/>
  <c r="J163"/>
  <c r="J151"/>
  <c r="BK146"/>
  <c r="BK140"/>
  <c r="BK132"/>
  <c r="J126"/>
  <c r="J122"/>
  <c i="7" r="BK126"/>
  <c r="J126"/>
  <c i="2" r="BK1718"/>
  <c r="J1605"/>
  <c r="BK1583"/>
  <c r="J1484"/>
  <c r="J1441"/>
  <c r="BK1434"/>
  <c r="J1388"/>
  <c r="BK1348"/>
  <c r="J1321"/>
  <c r="BK1284"/>
  <c r="BK1252"/>
  <c r="BK1226"/>
  <c r="J1199"/>
  <c r="J1186"/>
  <c r="J1119"/>
  <c r="BK1087"/>
  <c r="J1066"/>
  <c r="BK1062"/>
  <c r="J1036"/>
  <c r="BK1008"/>
  <c r="J987"/>
  <c r="J982"/>
  <c r="J899"/>
  <c r="J896"/>
  <c r="BK842"/>
  <c r="BK819"/>
  <c r="J787"/>
  <c r="BK782"/>
  <c r="J750"/>
  <c r="BK570"/>
  <c r="J484"/>
  <c r="J379"/>
  <c r="BK340"/>
  <c r="BK306"/>
  <c r="BK274"/>
  <c r="BK265"/>
  <c r="J233"/>
  <c r="J211"/>
  <c r="J174"/>
  <c r="J1719"/>
  <c r="J1612"/>
  <c r="BK1598"/>
  <c r="BK1552"/>
  <c r="BK1484"/>
  <c r="BK1480"/>
  <c r="BK1471"/>
  <c r="J1450"/>
  <c r="BK1419"/>
  <c r="J1386"/>
  <c r="BK1329"/>
  <c r="J1304"/>
  <c r="BK1261"/>
  <c r="J1254"/>
  <c r="J1249"/>
  <c r="J1241"/>
  <c r="J1234"/>
  <c r="BK1230"/>
  <c r="BK1227"/>
  <c r="BK1206"/>
  <c r="BK1191"/>
  <c r="J1174"/>
  <c r="J1136"/>
  <c r="J1114"/>
  <c r="J1103"/>
  <c r="BK1085"/>
  <c r="J1063"/>
  <c r="J1048"/>
  <c r="BK1030"/>
  <c r="J1029"/>
  <c r="J1006"/>
  <c r="J989"/>
  <c r="BK951"/>
  <c r="J909"/>
  <c r="BK898"/>
  <c r="J895"/>
  <c r="J878"/>
  <c r="BK848"/>
  <c r="J830"/>
  <c r="BK802"/>
  <c r="J782"/>
  <c r="BK484"/>
  <c r="J441"/>
  <c r="BK384"/>
  <c r="BK373"/>
  <c r="J320"/>
  <c r="J274"/>
  <c r="J266"/>
  <c r="J226"/>
  <c r="J198"/>
  <c r="BK177"/>
  <c r="BK156"/>
  <c r="BK1713"/>
  <c r="J1711"/>
  <c r="J1699"/>
  <c r="J1616"/>
  <c r="J1596"/>
  <c r="J1585"/>
  <c r="J1513"/>
  <c r="BK1450"/>
  <c r="BK1441"/>
  <c r="BK1403"/>
  <c r="J1381"/>
  <c r="J1348"/>
  <c r="BK1315"/>
  <c r="J1261"/>
  <c r="BK1244"/>
  <c r="BK1233"/>
  <c r="BK1232"/>
  <c r="J1206"/>
  <c r="BK1144"/>
  <c r="BK1121"/>
  <c r="J1096"/>
  <c r="J1085"/>
  <c r="BK1063"/>
  <c r="BK1043"/>
  <c r="BK1022"/>
  <c r="BK1001"/>
  <c r="BK985"/>
  <c r="J983"/>
  <c r="J944"/>
  <c r="BK891"/>
  <c r="J873"/>
  <c r="J842"/>
  <c r="BK825"/>
  <c r="J765"/>
  <c r="BK664"/>
  <c r="J430"/>
  <c r="J373"/>
  <c r="J340"/>
  <c r="BK320"/>
  <c r="J177"/>
  <c r="J156"/>
  <c r="BK1719"/>
  <c r="BK1710"/>
  <c r="BK1691"/>
  <c r="J1607"/>
  <c r="J1594"/>
  <c r="BK1553"/>
  <c r="J1482"/>
  <c r="J1466"/>
  <c r="BK1429"/>
  <c r="J1419"/>
  <c r="BK1386"/>
  <c r="J1329"/>
  <c r="BK1253"/>
  <c r="BK1249"/>
  <c r="BK1235"/>
  <c r="J1231"/>
  <c r="BK1228"/>
  <c r="J1204"/>
  <c r="BK1181"/>
  <c r="J1167"/>
  <c r="J1160"/>
  <c r="BK1105"/>
  <c r="BK1075"/>
  <c r="J1055"/>
  <c r="J1045"/>
  <c r="BK1031"/>
  <c r="BK1027"/>
  <c r="J1010"/>
  <c r="J999"/>
  <c r="J984"/>
  <c r="BK976"/>
  <c r="BK957"/>
  <c r="BK904"/>
  <c r="J848"/>
  <c r="BK809"/>
  <c r="J760"/>
  <c r="BK441"/>
  <c r="BK403"/>
  <c r="BK339"/>
  <c r="J306"/>
  <c r="J268"/>
  <c r="BK220"/>
  <c r="J175"/>
  <c i="3" r="J315"/>
  <c r="J308"/>
  <c r="BK306"/>
  <c r="J302"/>
  <c r="J298"/>
  <c r="BK291"/>
  <c r="BK285"/>
  <c r="BK280"/>
  <c r="BK274"/>
  <c r="BK271"/>
  <c r="BK262"/>
  <c r="BK258"/>
  <c r="J249"/>
  <c r="J245"/>
  <c r="BK230"/>
  <c r="J214"/>
  <c r="J203"/>
  <c r="BK183"/>
  <c r="BK141"/>
  <c r="J311"/>
  <c r="BK302"/>
  <c r="J299"/>
  <c r="J296"/>
  <c r="J282"/>
  <c r="BK276"/>
  <c r="J273"/>
  <c r="BK270"/>
  <c r="BK266"/>
  <c r="BK264"/>
  <c r="BK261"/>
  <c r="BK257"/>
  <c r="BK252"/>
  <c r="J246"/>
  <c r="J233"/>
  <c r="BK223"/>
  <c r="BK214"/>
  <c r="BK199"/>
  <c r="BK176"/>
  <c r="J164"/>
  <c r="BK162"/>
  <c r="J146"/>
  <c r="BK315"/>
  <c r="J305"/>
  <c r="BK299"/>
  <c r="BK293"/>
  <c r="BK287"/>
  <c r="J283"/>
  <c r="BK279"/>
  <c r="J277"/>
  <c r="J270"/>
  <c r="J266"/>
  <c r="J264"/>
  <c r="J261"/>
  <c r="BK254"/>
  <c r="BK249"/>
  <c r="J247"/>
  <c r="J244"/>
  <c r="BK231"/>
  <c r="BK220"/>
  <c r="J208"/>
  <c r="BK201"/>
  <c r="J196"/>
  <c r="J167"/>
  <c r="J163"/>
  <c r="BK146"/>
  <c r="J312"/>
  <c r="BK308"/>
  <c r="BK297"/>
  <c r="J289"/>
  <c r="J271"/>
  <c r="J255"/>
  <c r="J252"/>
  <c r="BK247"/>
  <c r="J216"/>
  <c r="BK208"/>
  <c r="BK203"/>
  <c r="J201"/>
  <c r="BK167"/>
  <c r="J161"/>
  <c i="4" r="J144"/>
  <c r="J141"/>
  <c r="J139"/>
  <c r="BK131"/>
  <c r="BK122"/>
  <c r="J143"/>
  <c r="BK141"/>
  <c r="BK139"/>
  <c r="J131"/>
  <c r="J128"/>
  <c i="5" r="BK329"/>
  <c r="J327"/>
  <c r="J321"/>
  <c r="BK318"/>
  <c r="BK315"/>
  <c r="BK306"/>
  <c r="BK300"/>
  <c r="J295"/>
  <c r="BK292"/>
  <c r="BK284"/>
  <c r="J276"/>
  <c r="J273"/>
  <c r="BK268"/>
  <c r="J266"/>
  <c r="BK262"/>
  <c r="J258"/>
  <c r="BK243"/>
  <c r="BK241"/>
  <c r="J240"/>
  <c r="J230"/>
  <c r="J227"/>
  <c r="BK218"/>
  <c r="J213"/>
  <c r="J210"/>
  <c r="J202"/>
  <c r="J198"/>
  <c r="J192"/>
  <c r="BK181"/>
  <c r="J177"/>
  <c r="BK175"/>
  <c r="J170"/>
  <c r="BK166"/>
  <c r="J163"/>
  <c r="BK160"/>
  <c r="J152"/>
  <c r="BK150"/>
  <c r="BK145"/>
  <c r="J139"/>
  <c r="BK327"/>
  <c r="J323"/>
  <c r="J317"/>
  <c r="J311"/>
  <c r="BK307"/>
  <c r="BK297"/>
  <c r="J290"/>
  <c r="J284"/>
  <c r="BK283"/>
  <c r="BK278"/>
  <c r="BK271"/>
  <c r="BK265"/>
  <c r="J259"/>
  <c r="BK253"/>
  <c r="J250"/>
  <c r="J246"/>
  <c r="J243"/>
  <c r="J241"/>
  <c r="BK235"/>
  <c r="BK228"/>
  <c r="BK220"/>
  <c r="BK213"/>
  <c r="BK210"/>
  <c r="BK206"/>
  <c r="BK200"/>
  <c r="BK189"/>
  <c r="J187"/>
  <c r="J181"/>
  <c r="BK172"/>
  <c r="BK169"/>
  <c r="J164"/>
  <c r="BK161"/>
  <c r="J150"/>
  <c r="BK144"/>
  <c r="BK136"/>
  <c r="BK310"/>
  <c r="J309"/>
  <c r="BK302"/>
  <c r="BK301"/>
  <c r="J298"/>
  <c r="J294"/>
  <c r="BK291"/>
  <c r="BK287"/>
  <c r="J280"/>
  <c r="BK272"/>
  <c r="BK266"/>
  <c r="BK259"/>
  <c r="BK257"/>
  <c r="BK254"/>
  <c r="J235"/>
  <c r="BK232"/>
  <c r="BK226"/>
  <c r="J223"/>
  <c r="J215"/>
  <c r="J209"/>
  <c r="J205"/>
  <c r="J201"/>
  <c r="J196"/>
  <c r="J193"/>
  <c r="J186"/>
  <c r="BK184"/>
  <c r="J178"/>
  <c r="J173"/>
  <c r="J167"/>
  <c r="J158"/>
  <c r="J148"/>
  <c r="J144"/>
  <c r="BK139"/>
  <c r="BK330"/>
  <c r="J318"/>
  <c r="BK313"/>
  <c r="BK305"/>
  <c r="J301"/>
  <c r="BK293"/>
  <c r="J289"/>
  <c r="J283"/>
  <c r="BK276"/>
  <c r="BK274"/>
  <c r="BK263"/>
  <c r="BK255"/>
  <c r="J253"/>
  <c r="BK248"/>
  <c r="BK244"/>
  <c r="J238"/>
  <c r="BK227"/>
  <c r="J225"/>
  <c r="J218"/>
  <c r="BK216"/>
  <c r="BK201"/>
  <c r="J195"/>
  <c r="J194"/>
  <c r="BK187"/>
  <c r="BK180"/>
  <c r="J168"/>
  <c r="BK156"/>
  <c r="J153"/>
  <c r="BK147"/>
  <c r="J137"/>
  <c r="J135"/>
  <c i="6" r="J183"/>
  <c r="BK180"/>
  <c r="BK177"/>
  <c r="BK173"/>
  <c r="J171"/>
  <c r="BK165"/>
  <c r="J161"/>
  <c r="J153"/>
  <c r="J150"/>
  <c r="J146"/>
  <c r="J142"/>
  <c r="J134"/>
  <c r="BK129"/>
  <c r="BK126"/>
  <c r="J123"/>
  <c r="J121"/>
  <c r="J182"/>
  <c r="J181"/>
  <c r="BK178"/>
  <c r="J177"/>
  <c r="BK167"/>
  <c r="BK161"/>
  <c r="BK155"/>
  <c r="BK150"/>
  <c r="BK144"/>
  <c r="J138"/>
  <c r="J129"/>
  <c r="BK124"/>
  <c r="BK121"/>
  <c i="7" r="J124"/>
  <c r="BK128"/>
  <c i="6" r="BK175"/>
  <c r="BK171"/>
  <c r="J169"/>
  <c r="J165"/>
  <c r="J157"/>
  <c r="J148"/>
  <c r="BK142"/>
  <c r="BK134"/>
  <c r="BK128"/>
  <c r="BK125"/>
  <c i="7" r="J130"/>
  <c i="2" r="BK1708"/>
  <c r="BK1596"/>
  <c r="J1553"/>
  <c r="BK1478"/>
  <c r="J1436"/>
  <c r="BK1417"/>
  <c r="J1372"/>
  <c r="J1325"/>
  <c r="J1319"/>
  <c r="J1260"/>
  <c r="BK1218"/>
  <c r="J1191"/>
  <c r="BK1167"/>
  <c r="J1092"/>
  <c r="BK1066"/>
  <c r="BK1055"/>
  <c r="J1015"/>
  <c r="BK988"/>
  <c r="J976"/>
  <c r="J898"/>
  <c r="BK859"/>
  <c r="BK807"/>
  <c r="BK770"/>
  <c r="J664"/>
  <c r="BK430"/>
  <c r="J403"/>
  <c r="J355"/>
  <c r="J293"/>
  <c r="BK267"/>
  <c r="BK252"/>
  <c r="BK226"/>
  <c r="BK175"/>
  <c r="BK150"/>
  <c r="BK1607"/>
  <c r="J1589"/>
  <c r="BK1513"/>
  <c r="J1481"/>
  <c r="J1473"/>
  <c r="BK1464"/>
  <c r="J1417"/>
  <c r="J1408"/>
  <c r="J1355"/>
  <c r="BK1321"/>
  <c r="J1264"/>
  <c r="J1253"/>
  <c r="J1244"/>
  <c r="BK1236"/>
  <c r="J1232"/>
  <c r="J1228"/>
  <c r="BK1211"/>
  <c r="J1197"/>
  <c r="BK1162"/>
  <c r="BK1112"/>
  <c r="BK1096"/>
  <c r="J1075"/>
  <c r="J1053"/>
  <c r="J1043"/>
  <c r="J1008"/>
  <c r="J994"/>
  <c r="J957"/>
  <c r="J936"/>
  <c r="J897"/>
  <c r="J891"/>
  <c r="J859"/>
  <c r="J819"/>
  <c r="BK800"/>
  <c r="J770"/>
  <c r="BK479"/>
  <c r="BK393"/>
  <c r="J350"/>
  <c r="BK268"/>
  <c r="J245"/>
  <c r="J193"/>
  <c r="J162"/>
  <c r="J1715"/>
  <c r="BK1711"/>
  <c r="J1620"/>
  <c r="BK1604"/>
  <c r="BK1594"/>
  <c r="J1551"/>
  <c r="BK1481"/>
  <c r="BK1443"/>
  <c r="BK1418"/>
  <c r="BK1372"/>
  <c r="BK1354"/>
  <c r="BK1319"/>
  <c r="BK1304"/>
  <c r="BK1259"/>
  <c r="BK1241"/>
  <c r="J1230"/>
  <c r="J1217"/>
  <c r="BK1172"/>
  <c r="BK1119"/>
  <c r="J1105"/>
  <c r="J1073"/>
  <c r="BK1053"/>
  <c r="J1031"/>
  <c r="BK1010"/>
  <c r="BK989"/>
  <c r="J970"/>
  <c r="BK921"/>
  <c r="BK886"/>
  <c r="BK865"/>
  <c r="BK830"/>
  <c r="BK787"/>
  <c r="J570"/>
  <c r="BK414"/>
  <c r="J364"/>
  <c r="BK338"/>
  <c r="BK193"/>
  <c r="J150"/>
  <c r="J1718"/>
  <c r="J1708"/>
  <c r="BK1608"/>
  <c r="BK1603"/>
  <c r="J1583"/>
  <c r="BK1551"/>
  <c r="J1471"/>
  <c r="J1434"/>
  <c r="J1420"/>
  <c r="J1354"/>
  <c r="BK1262"/>
  <c r="J1252"/>
  <c r="J1242"/>
  <c r="BK1234"/>
  <c r="J1227"/>
  <c r="BK1192"/>
  <c r="J1179"/>
  <c r="J1162"/>
  <c r="J1112"/>
  <c r="J1082"/>
  <c r="BK1048"/>
  <c r="BK1038"/>
  <c r="BK1029"/>
  <c r="BK1015"/>
  <c r="J1001"/>
  <c r="J988"/>
  <c r="BK982"/>
  <c r="J951"/>
  <c r="J921"/>
  <c r="BK899"/>
  <c r="J825"/>
  <c r="J807"/>
  <c r="BK750"/>
  <c r="J393"/>
  <c r="BK350"/>
  <c r="J338"/>
  <c r="BK293"/>
  <c r="J265"/>
  <c r="BK211"/>
  <c i="3" r="J314"/>
  <c r="J309"/>
  <c r="BK307"/>
  <c r="J303"/>
  <c r="J300"/>
  <c r="BK296"/>
  <c r="J287"/>
  <c r="BK282"/>
  <c r="J279"/>
  <c r="BK273"/>
  <c r="BK268"/>
  <c r="BK260"/>
  <c r="BK253"/>
  <c r="BK246"/>
  <c r="J235"/>
  <c r="J220"/>
  <c r="J209"/>
  <c r="J190"/>
  <c r="BK161"/>
  <c r="BK314"/>
  <c r="BK304"/>
  <c r="BK300"/>
  <c r="J297"/>
  <c r="J284"/>
  <c r="BK283"/>
  <c r="J263"/>
  <c r="BK242"/>
  <c r="J228"/>
  <c r="BK200"/>
  <c r="BK196"/>
  <c r="J166"/>
  <c r="BK151"/>
  <c r="J307"/>
  <c r="J304"/>
  <c r="BK294"/>
  <c r="BK289"/>
  <c r="J285"/>
  <c r="J280"/>
  <c r="J274"/>
  <c r="J268"/>
  <c r="BK263"/>
  <c r="J257"/>
  <c r="J250"/>
  <c r="BK245"/>
  <c r="BK228"/>
  <c r="BK216"/>
  <c r="J205"/>
  <c r="BK197"/>
  <c r="J162"/>
  <c r="BK309"/>
  <c r="BK303"/>
  <c r="J290"/>
  <c r="BK272"/>
  <c r="J254"/>
  <c r="BK250"/>
  <c r="BK235"/>
  <c r="BK204"/>
  <c r="BK190"/>
  <c r="BK156"/>
  <c i="4" r="J142"/>
  <c r="BK133"/>
  <c r="J129"/>
  <c r="BK142"/>
  <c r="J133"/>
  <c r="BK129"/>
  <c i="5" r="J325"/>
  <c r="BK317"/>
  <c r="J310"/>
  <c r="J299"/>
  <c r="BK286"/>
  <c r="BK280"/>
  <c r="J271"/>
  <c r="J267"/>
  <c r="J249"/>
  <c r="BK231"/>
  <c r="J228"/>
  <c r="BK219"/>
  <c r="J214"/>
  <c r="J206"/>
  <c r="J199"/>
  <c r="BK185"/>
  <c r="BK176"/>
  <c r="J172"/>
  <c r="J169"/>
  <c r="J161"/>
  <c r="J156"/>
  <c r="BK148"/>
  <c r="J330"/>
  <c r="BK321"/>
  <c r="J313"/>
  <c r="BK309"/>
  <c r="BK294"/>
  <c r="J287"/>
  <c r="BK279"/>
  <c r="BK270"/>
  <c r="J263"/>
  <c r="J252"/>
  <c r="J248"/>
  <c r="J244"/>
  <c r="BK238"/>
  <c r="J232"/>
  <c r="J221"/>
  <c r="BK212"/>
  <c r="J204"/>
  <c r="BK196"/>
  <c r="BK186"/>
  <c r="J171"/>
  <c r="BK167"/>
  <c r="BK155"/>
  <c r="BK149"/>
  <c r="J315"/>
  <c r="BK308"/>
  <c r="BK299"/>
  <c r="J296"/>
  <c r="BK290"/>
  <c r="BK281"/>
  <c r="BK273"/>
  <c r="J265"/>
  <c r="J256"/>
  <c r="J239"/>
  <c r="BK234"/>
  <c r="J231"/>
  <c r="BK224"/>
  <c r="BK214"/>
  <c r="J203"/>
  <c r="BK198"/>
  <c r="BK195"/>
  <c r="BK191"/>
  <c r="J185"/>
  <c r="J180"/>
  <c r="BK177"/>
  <c r="J166"/>
  <c r="BK151"/>
  <c r="J146"/>
  <c r="J143"/>
  <c r="BK135"/>
  <c r="J316"/>
  <c r="BK303"/>
  <c r="BK296"/>
  <c r="BK288"/>
  <c r="BK285"/>
  <c r="J278"/>
  <c r="J268"/>
  <c r="BK256"/>
  <c r="BK252"/>
  <c r="BK245"/>
  <c r="BK239"/>
  <c r="BK236"/>
  <c r="J226"/>
  <c r="BK221"/>
  <c r="BK209"/>
  <c r="BK199"/>
  <c r="J191"/>
  <c r="J183"/>
  <c r="J176"/>
  <c r="BK163"/>
  <c r="J155"/>
  <c r="BK146"/>
  <c r="J136"/>
  <c i="6" r="BK182"/>
  <c r="J178"/>
  <c r="BK176"/>
  <c r="J167"/>
  <c r="BK157"/>
  <c r="BK148"/>
  <c r="J144"/>
  <c r="BK138"/>
  <c r="J132"/>
  <c r="J128"/>
  <c r="J124"/>
  <c r="BK184"/>
  <c r="J173"/>
  <c r="J159"/>
  <c r="BK153"/>
  <c r="J145"/>
  <c r="BK136"/>
  <c r="J131"/>
  <c r="BK127"/>
  <c r="BK123"/>
  <c i="7" r="J128"/>
  <c r="BK130"/>
  <c r="BK124"/>
  <c i="2" l="1" r="R144"/>
  <c r="P176"/>
  <c r="P413"/>
  <c r="P337"/>
  <c r="T413"/>
  <c r="T337"/>
  <c r="R440"/>
  <c r="P864"/>
  <c r="BK981"/>
  <c r="J981"/>
  <c r="J106"/>
  <c r="T981"/>
  <c r="P1009"/>
  <c r="BK1065"/>
  <c r="J1065"/>
  <c r="J111"/>
  <c r="T1065"/>
  <c r="R1106"/>
  <c r="P1113"/>
  <c r="R1113"/>
  <c r="T1113"/>
  <c r="R1120"/>
  <c r="BK1198"/>
  <c r="J1198"/>
  <c r="J116"/>
  <c r="BK1263"/>
  <c r="J1263"/>
  <c r="J118"/>
  <c r="T1263"/>
  <c r="P1387"/>
  <c r="T1387"/>
  <c r="P1483"/>
  <c r="T1483"/>
  <c r="BK1606"/>
  <c r="J1606"/>
  <c r="J122"/>
  <c r="T1606"/>
  <c i="3" r="P135"/>
  <c r="T135"/>
  <c r="BK195"/>
  <c r="J195"/>
  <c r="J102"/>
  <c r="R195"/>
  <c r="BK207"/>
  <c r="J207"/>
  <c r="J103"/>
  <c r="R207"/>
  <c r="BK215"/>
  <c r="J215"/>
  <c r="J104"/>
  <c r="R215"/>
  <c r="P222"/>
  <c r="T222"/>
  <c r="P234"/>
  <c r="BK243"/>
  <c r="J243"/>
  <c r="J109"/>
  <c r="R243"/>
  <c r="T243"/>
  <c r="P259"/>
  <c r="T259"/>
  <c r="P288"/>
  <c r="R288"/>
  <c r="T288"/>
  <c r="BK310"/>
  <c r="J310"/>
  <c r="J112"/>
  <c r="P310"/>
  <c r="T310"/>
  <c r="P313"/>
  <c r="R313"/>
  <c i="4" r="P121"/>
  <c r="R121"/>
  <c r="BK132"/>
  <c r="J132"/>
  <c r="J99"/>
  <c r="P132"/>
  <c r="T132"/>
  <c i="5" r="P133"/>
  <c r="T133"/>
  <c r="P142"/>
  <c r="T142"/>
  <c r="BK159"/>
  <c r="J159"/>
  <c r="J101"/>
  <c r="R159"/>
  <c r="BK165"/>
  <c r="J165"/>
  <c r="J102"/>
  <c r="T165"/>
  <c r="BK190"/>
  <c r="J190"/>
  <c r="J103"/>
  <c r="R190"/>
  <c r="BK208"/>
  <c r="J208"/>
  <c r="J104"/>
  <c r="T208"/>
  <c r="P247"/>
  <c r="T247"/>
  <c r="P260"/>
  <c r="BK277"/>
  <c r="J277"/>
  <c r="J107"/>
  <c r="P277"/>
  <c r="BK314"/>
  <c r="J314"/>
  <c r="J108"/>
  <c r="T314"/>
  <c i="6" r="R120"/>
  <c r="R119"/>
  <c r="R118"/>
  <c i="5" r="BK133"/>
  <c r="J133"/>
  <c r="J97"/>
  <c r="R133"/>
  <c r="BK142"/>
  <c r="J142"/>
  <c r="J100"/>
  <c r="R142"/>
  <c r="P159"/>
  <c r="T159"/>
  <c r="P165"/>
  <c r="R165"/>
  <c r="P190"/>
  <c r="T190"/>
  <c r="P208"/>
  <c r="R208"/>
  <c r="BK247"/>
  <c r="J247"/>
  <c r="J105"/>
  <c r="R247"/>
  <c r="BK260"/>
  <c r="J260"/>
  <c r="J106"/>
  <c r="R260"/>
  <c r="T260"/>
  <c r="R277"/>
  <c r="P314"/>
  <c r="R314"/>
  <c r="P326"/>
  <c i="6" r="P120"/>
  <c r="P119"/>
  <c r="P118"/>
  <c i="1" r="AU99"/>
  <c i="2" r="P144"/>
  <c r="T144"/>
  <c r="T176"/>
  <c r="BK440"/>
  <c r="J440"/>
  <c r="J104"/>
  <c r="T440"/>
  <c r="R864"/>
  <c r="R981"/>
  <c r="BK993"/>
  <c r="J993"/>
  <c r="J109"/>
  <c r="P993"/>
  <c r="R993"/>
  <c r="T993"/>
  <c r="R1009"/>
  <c r="R1065"/>
  <c r="P1106"/>
  <c r="BK1113"/>
  <c r="J1113"/>
  <c r="J113"/>
  <c r="T1120"/>
  <c r="P1180"/>
  <c r="P1198"/>
  <c r="T1198"/>
  <c r="P1263"/>
  <c r="P1606"/>
  <c i="6" r="BK120"/>
  <c r="J120"/>
  <c r="J98"/>
  <c i="2" r="BK144"/>
  <c r="J144"/>
  <c r="J98"/>
  <c r="BK176"/>
  <c r="J176"/>
  <c r="J99"/>
  <c r="R176"/>
  <c r="BK413"/>
  <c r="J413"/>
  <c r="J103"/>
  <c r="R413"/>
  <c r="R337"/>
  <c r="P440"/>
  <c r="BK864"/>
  <c r="J864"/>
  <c r="J105"/>
  <c r="T864"/>
  <c r="P981"/>
  <c r="BK1009"/>
  <c r="J1009"/>
  <c r="J110"/>
  <c r="T1009"/>
  <c r="P1065"/>
  <c r="BK1106"/>
  <c r="J1106"/>
  <c r="J112"/>
  <c r="T1106"/>
  <c r="BK1120"/>
  <c r="J1120"/>
  <c r="J114"/>
  <c r="P1120"/>
  <c r="BK1180"/>
  <c r="J1180"/>
  <c r="J115"/>
  <c r="R1180"/>
  <c r="T1180"/>
  <c r="R1198"/>
  <c r="BK1243"/>
  <c r="J1243"/>
  <c r="J117"/>
  <c r="P1243"/>
  <c r="R1243"/>
  <c r="T1243"/>
  <c r="R1263"/>
  <c r="BK1387"/>
  <c r="J1387"/>
  <c r="J119"/>
  <c r="R1387"/>
  <c r="BK1483"/>
  <c r="J1483"/>
  <c r="J120"/>
  <c r="R1483"/>
  <c r="BK1597"/>
  <c r="J1597"/>
  <c r="J121"/>
  <c r="P1597"/>
  <c r="R1597"/>
  <c r="T1597"/>
  <c r="R1606"/>
  <c i="3" r="BK135"/>
  <c r="J135"/>
  <c r="J98"/>
  <c r="R135"/>
  <c r="R134"/>
  <c r="P195"/>
  <c r="T195"/>
  <c r="P207"/>
  <c r="T207"/>
  <c r="P215"/>
  <c r="T215"/>
  <c r="BK222"/>
  <c r="J222"/>
  <c r="J107"/>
  <c r="R222"/>
  <c r="BK234"/>
  <c r="J234"/>
  <c r="J108"/>
  <c r="R234"/>
  <c r="T234"/>
  <c r="P243"/>
  <c r="BK259"/>
  <c r="J259"/>
  <c r="J110"/>
  <c r="R259"/>
  <c r="BK288"/>
  <c r="J288"/>
  <c r="J111"/>
  <c r="R310"/>
  <c r="BK313"/>
  <c r="J313"/>
  <c r="J113"/>
  <c r="T313"/>
  <c i="4" r="BK121"/>
  <c r="J121"/>
  <c r="J98"/>
  <c r="T121"/>
  <c r="T120"/>
  <c r="T119"/>
  <c r="R132"/>
  <c i="5" r="BK326"/>
  <c r="J326"/>
  <c r="J112"/>
  <c r="R326"/>
  <c r="T326"/>
  <c i="6" r="T120"/>
  <c r="T119"/>
  <c r="T118"/>
  <c i="2" r="BK319"/>
  <c r="J319"/>
  <c r="J101"/>
  <c r="BK337"/>
  <c r="J337"/>
  <c r="J102"/>
  <c i="3" r="BK189"/>
  <c r="J189"/>
  <c r="J101"/>
  <c r="BK219"/>
  <c r="J219"/>
  <c r="J105"/>
  <c i="5" r="BK324"/>
  <c r="J324"/>
  <c r="J111"/>
  <c r="BK320"/>
  <c r="J320"/>
  <c r="J109"/>
  <c i="7" r="BK123"/>
  <c r="J123"/>
  <c r="J98"/>
  <c r="BK125"/>
  <c r="J125"/>
  <c r="J99"/>
  <c r="BK127"/>
  <c r="J127"/>
  <c r="J100"/>
  <c r="BK129"/>
  <c r="J129"/>
  <c r="J101"/>
  <c i="2" r="BK232"/>
  <c r="J232"/>
  <c r="J100"/>
  <c r="BK990"/>
  <c r="J990"/>
  <c r="J107"/>
  <c i="3" r="BK175"/>
  <c r="J175"/>
  <c r="J99"/>
  <c r="BK182"/>
  <c r="J182"/>
  <c r="J100"/>
  <c i="5" r="BK322"/>
  <c r="J322"/>
  <c r="J110"/>
  <c i="7" r="E85"/>
  <c r="J89"/>
  <c r="F118"/>
  <c r="BE130"/>
  <c r="BE124"/>
  <c r="BE126"/>
  <c r="BE128"/>
  <c i="6" r="E85"/>
  <c r="J89"/>
  <c r="J91"/>
  <c r="J92"/>
  <c r="BE121"/>
  <c r="BE123"/>
  <c r="BE124"/>
  <c r="BE127"/>
  <c r="BE131"/>
  <c r="BE132"/>
  <c r="BE138"/>
  <c r="BE140"/>
  <c r="BE142"/>
  <c r="BE145"/>
  <c r="BE151"/>
  <c r="BE155"/>
  <c r="BE157"/>
  <c r="BE159"/>
  <c r="BE165"/>
  <c r="BE169"/>
  <c r="BE171"/>
  <c r="BE173"/>
  <c r="BE177"/>
  <c r="BE181"/>
  <c r="BE182"/>
  <c r="BE183"/>
  <c r="F91"/>
  <c r="F92"/>
  <c r="BE122"/>
  <c r="BE125"/>
  <c r="BE126"/>
  <c r="BE128"/>
  <c r="BE129"/>
  <c r="BE134"/>
  <c r="BE136"/>
  <c r="BE144"/>
  <c r="BE146"/>
  <c r="BE148"/>
  <c r="BE150"/>
  <c r="BE153"/>
  <c r="BE161"/>
  <c r="BE163"/>
  <c r="BE167"/>
  <c r="BE175"/>
  <c r="BE176"/>
  <c r="BE178"/>
  <c r="BE179"/>
  <c r="BE180"/>
  <c r="BE184"/>
  <c i="4" r="BK120"/>
  <c r="BK119"/>
  <c r="J119"/>
  <c r="J96"/>
  <c i="5" r="E85"/>
  <c r="F91"/>
  <c r="J126"/>
  <c r="BE137"/>
  <c r="BE138"/>
  <c r="BE139"/>
  <c r="BE144"/>
  <c r="BE150"/>
  <c r="BE161"/>
  <c r="BE164"/>
  <c r="BE170"/>
  <c r="BE172"/>
  <c r="BE177"/>
  <c r="BE178"/>
  <c r="BE181"/>
  <c r="BE182"/>
  <c r="BE192"/>
  <c r="BE193"/>
  <c r="BE196"/>
  <c r="BE202"/>
  <c r="BE203"/>
  <c r="BE206"/>
  <c r="BE210"/>
  <c r="BE213"/>
  <c r="BE219"/>
  <c r="BE228"/>
  <c r="BE231"/>
  <c r="BE234"/>
  <c r="BE239"/>
  <c r="BE240"/>
  <c r="BE241"/>
  <c r="BE245"/>
  <c r="BE250"/>
  <c r="BE258"/>
  <c r="BE261"/>
  <c r="BE262"/>
  <c r="BE265"/>
  <c r="BE269"/>
  <c r="BE278"/>
  <c r="BE282"/>
  <c r="BE286"/>
  <c r="BE308"/>
  <c r="BE316"/>
  <c r="BE318"/>
  <c r="BE321"/>
  <c r="J92"/>
  <c r="J128"/>
  <c r="BE134"/>
  <c r="BE149"/>
  <c r="BE152"/>
  <c r="BE155"/>
  <c r="BE162"/>
  <c r="BE163"/>
  <c r="BE167"/>
  <c r="BE168"/>
  <c r="BE169"/>
  <c r="BE171"/>
  <c r="BE173"/>
  <c r="BE180"/>
  <c r="BE191"/>
  <c r="BE194"/>
  <c r="BE205"/>
  <c r="BE209"/>
  <c r="BE212"/>
  <c r="BE216"/>
  <c r="BE217"/>
  <c r="BE221"/>
  <c r="BE226"/>
  <c r="BE227"/>
  <c r="BE233"/>
  <c r="BE235"/>
  <c r="BE237"/>
  <c r="BE252"/>
  <c r="BE270"/>
  <c r="BE272"/>
  <c r="BE273"/>
  <c r="BE276"/>
  <c r="BE289"/>
  <c r="BE304"/>
  <c r="BE305"/>
  <c r="BE309"/>
  <c r="F129"/>
  <c r="BE145"/>
  <c r="BE146"/>
  <c r="BE147"/>
  <c r="BE148"/>
  <c r="BE156"/>
  <c r="BE157"/>
  <c r="BE158"/>
  <c r="BE160"/>
  <c r="BE166"/>
  <c r="BE175"/>
  <c r="BE176"/>
  <c r="BE184"/>
  <c r="BE197"/>
  <c r="BE198"/>
  <c r="BE201"/>
  <c r="BE204"/>
  <c r="BE214"/>
  <c r="BE215"/>
  <c r="BE222"/>
  <c r="BE225"/>
  <c r="BE229"/>
  <c r="BE230"/>
  <c r="BE232"/>
  <c r="BE242"/>
  <c r="BE243"/>
  <c r="BE244"/>
  <c r="BE249"/>
  <c r="BE259"/>
  <c r="BE263"/>
  <c r="BE266"/>
  <c r="BE267"/>
  <c r="BE274"/>
  <c r="BE275"/>
  <c r="BE279"/>
  <c r="BE280"/>
  <c r="BE281"/>
  <c r="BE283"/>
  <c r="BE285"/>
  <c r="BE287"/>
  <c r="BE288"/>
  <c r="BE290"/>
  <c r="BE291"/>
  <c r="BE292"/>
  <c r="BE294"/>
  <c r="BE296"/>
  <c r="BE298"/>
  <c r="BE299"/>
  <c r="BE300"/>
  <c r="BE301"/>
  <c r="BE302"/>
  <c r="BE303"/>
  <c r="BE306"/>
  <c r="BE315"/>
  <c r="BE317"/>
  <c r="BE323"/>
  <c r="BE327"/>
  <c r="BE135"/>
  <c r="BE136"/>
  <c r="BE143"/>
  <c r="BE151"/>
  <c r="BE153"/>
  <c r="BE154"/>
  <c r="BE174"/>
  <c r="BE179"/>
  <c r="BE183"/>
  <c r="BE185"/>
  <c r="BE186"/>
  <c r="BE187"/>
  <c r="BE188"/>
  <c r="BE189"/>
  <c r="BE195"/>
  <c r="BE199"/>
  <c r="BE200"/>
  <c r="BE207"/>
  <c r="BE211"/>
  <c r="BE218"/>
  <c r="BE220"/>
  <c r="BE223"/>
  <c r="BE224"/>
  <c r="BE236"/>
  <c r="BE238"/>
  <c r="BE246"/>
  <c r="BE248"/>
  <c r="BE251"/>
  <c r="BE253"/>
  <c r="BE254"/>
  <c r="BE255"/>
  <c r="BE256"/>
  <c r="BE257"/>
  <c r="BE264"/>
  <c r="BE268"/>
  <c r="BE271"/>
  <c r="BE284"/>
  <c r="BE293"/>
  <c r="BE295"/>
  <c r="BE297"/>
  <c r="BE307"/>
  <c r="BE310"/>
  <c r="BE311"/>
  <c r="BE312"/>
  <c r="BE313"/>
  <c r="BE319"/>
  <c r="BE325"/>
  <c r="BE328"/>
  <c r="BE329"/>
  <c r="BE330"/>
  <c i="4" r="J89"/>
  <c r="BE122"/>
  <c r="BE128"/>
  <c r="BE129"/>
  <c r="BE130"/>
  <c r="BE131"/>
  <c r="BE134"/>
  <c r="BE139"/>
  <c r="BE141"/>
  <c r="BE143"/>
  <c r="E85"/>
  <c r="F92"/>
  <c r="BE133"/>
  <c r="BE140"/>
  <c r="BE142"/>
  <c r="BE144"/>
  <c i="3" r="F130"/>
  <c r="BE141"/>
  <c r="BE162"/>
  <c r="BE163"/>
  <c r="BE173"/>
  <c r="BE196"/>
  <c r="BE197"/>
  <c r="BE199"/>
  <c r="BE209"/>
  <c r="BE216"/>
  <c r="BE217"/>
  <c r="BE223"/>
  <c r="BE230"/>
  <c r="BE231"/>
  <c r="BE242"/>
  <c r="BE244"/>
  <c r="BE248"/>
  <c r="BE260"/>
  <c r="BE262"/>
  <c r="BE264"/>
  <c r="BE265"/>
  <c r="BE266"/>
  <c r="BE268"/>
  <c r="BE271"/>
  <c r="BE273"/>
  <c r="BE276"/>
  <c r="BE277"/>
  <c r="BE280"/>
  <c r="BE282"/>
  <c r="BE284"/>
  <c r="BE289"/>
  <c r="BE294"/>
  <c r="BE295"/>
  <c r="BE296"/>
  <c r="BE298"/>
  <c r="BE299"/>
  <c r="BE300"/>
  <c r="BE303"/>
  <c r="BE306"/>
  <c r="BE314"/>
  <c i="2" r="BK143"/>
  <c r="J143"/>
  <c r="J97"/>
  <c i="3" r="BE176"/>
  <c r="BE183"/>
  <c r="BE228"/>
  <c r="BE235"/>
  <c r="BE245"/>
  <c r="BE252"/>
  <c r="BE254"/>
  <c r="BE255"/>
  <c r="BE257"/>
  <c r="BE270"/>
  <c r="BE272"/>
  <c r="BE274"/>
  <c r="BE275"/>
  <c r="BE281"/>
  <c r="BE283"/>
  <c r="BE285"/>
  <c r="BE290"/>
  <c r="BE301"/>
  <c r="BE302"/>
  <c r="BE307"/>
  <c r="BE315"/>
  <c r="E85"/>
  <c r="J89"/>
  <c r="BE146"/>
  <c r="BE156"/>
  <c r="BE161"/>
  <c r="BE190"/>
  <c r="BE203"/>
  <c r="BE204"/>
  <c r="BE205"/>
  <c r="BE208"/>
  <c r="BE214"/>
  <c r="BE220"/>
  <c r="BE233"/>
  <c r="BE246"/>
  <c r="BE249"/>
  <c r="BE253"/>
  <c r="BE258"/>
  <c r="BE261"/>
  <c r="BE267"/>
  <c r="BE286"/>
  <c r="BE287"/>
  <c r="BE291"/>
  <c r="BE293"/>
  <c r="BE308"/>
  <c r="BE309"/>
  <c r="BE312"/>
  <c r="BE136"/>
  <c r="BE151"/>
  <c r="BE164"/>
  <c r="BE166"/>
  <c r="BE167"/>
  <c r="BE200"/>
  <c r="BE201"/>
  <c r="BE202"/>
  <c r="BE240"/>
  <c r="BE247"/>
  <c r="BE250"/>
  <c r="BE251"/>
  <c r="BE256"/>
  <c r="BE263"/>
  <c r="BE269"/>
  <c r="BE278"/>
  <c r="BE279"/>
  <c r="BE297"/>
  <c r="BE304"/>
  <c r="BE305"/>
  <c r="BE311"/>
  <c i="2" r="J89"/>
  <c r="E132"/>
  <c r="BE150"/>
  <c r="BE156"/>
  <c r="BE162"/>
  <c r="BE175"/>
  <c r="BE177"/>
  <c r="BE198"/>
  <c r="BE203"/>
  <c r="BE233"/>
  <c r="BE245"/>
  <c r="BE266"/>
  <c r="BE268"/>
  <c r="BE306"/>
  <c r="BE355"/>
  <c r="BE364"/>
  <c r="BE379"/>
  <c r="BE460"/>
  <c r="BE484"/>
  <c r="BE656"/>
  <c r="BE765"/>
  <c r="BE782"/>
  <c r="BE800"/>
  <c r="BE825"/>
  <c r="BE842"/>
  <c r="BE873"/>
  <c r="BE891"/>
  <c r="BE895"/>
  <c r="BE984"/>
  <c r="BE988"/>
  <c r="BE991"/>
  <c r="BE999"/>
  <c r="BE1022"/>
  <c r="BE1031"/>
  <c r="BE1043"/>
  <c r="BE1062"/>
  <c r="BE1064"/>
  <c r="BE1066"/>
  <c r="BE1085"/>
  <c r="BE1112"/>
  <c r="BE1119"/>
  <c r="BE1121"/>
  <c r="BE1179"/>
  <c r="BE1186"/>
  <c r="BE1204"/>
  <c r="BE1217"/>
  <c r="BE1229"/>
  <c r="BE1230"/>
  <c r="BE1232"/>
  <c r="BE1233"/>
  <c r="BE1241"/>
  <c r="BE1252"/>
  <c r="BE1259"/>
  <c r="BE1260"/>
  <c r="BE1284"/>
  <c r="BE1315"/>
  <c r="BE1321"/>
  <c r="BE1348"/>
  <c r="BE1355"/>
  <c r="BE1386"/>
  <c r="BE1388"/>
  <c r="BE1403"/>
  <c r="BE1417"/>
  <c r="BE1478"/>
  <c r="BE1481"/>
  <c r="BE1583"/>
  <c r="BE1596"/>
  <c r="BE1604"/>
  <c r="BE1616"/>
  <c r="BE1708"/>
  <c r="BE1710"/>
  <c r="BE1719"/>
  <c r="BE350"/>
  <c r="BE393"/>
  <c r="BE664"/>
  <c r="BE750"/>
  <c r="BE770"/>
  <c r="BE802"/>
  <c r="BE807"/>
  <c r="BE809"/>
  <c r="BE817"/>
  <c r="BE819"/>
  <c r="BE859"/>
  <c r="BE897"/>
  <c r="BE898"/>
  <c r="BE899"/>
  <c r="BE904"/>
  <c r="BE931"/>
  <c r="BE936"/>
  <c r="BE944"/>
  <c r="BE951"/>
  <c r="BE970"/>
  <c r="BE987"/>
  <c r="BE994"/>
  <c r="BE1027"/>
  <c r="BE1046"/>
  <c r="BE1060"/>
  <c r="BE1073"/>
  <c r="BE1075"/>
  <c r="BE1087"/>
  <c r="BE1107"/>
  <c r="BE1162"/>
  <c r="BE1167"/>
  <c r="BE1181"/>
  <c r="BE1191"/>
  <c r="BE1192"/>
  <c r="BE1197"/>
  <c r="BE1218"/>
  <c r="BE1226"/>
  <c r="BE1228"/>
  <c r="BE1236"/>
  <c r="BE1244"/>
  <c r="BE1254"/>
  <c r="BE1262"/>
  <c r="BE1264"/>
  <c r="BE1329"/>
  <c r="BE1381"/>
  <c r="BE1408"/>
  <c r="BE1416"/>
  <c r="BE1419"/>
  <c r="BE1429"/>
  <c r="BE1434"/>
  <c r="BE1464"/>
  <c r="BE1473"/>
  <c r="BE1480"/>
  <c r="BE1482"/>
  <c r="BE1484"/>
  <c r="BE1551"/>
  <c r="BE1552"/>
  <c r="BE1553"/>
  <c r="BE1605"/>
  <c r="BE1607"/>
  <c r="BE1620"/>
  <c r="BE1691"/>
  <c r="BE1699"/>
  <c r="BE1711"/>
  <c r="BE1713"/>
  <c r="BE1715"/>
  <c r="F92"/>
  <c r="BE145"/>
  <c r="BE174"/>
  <c r="BE211"/>
  <c r="BE226"/>
  <c r="BE265"/>
  <c r="BE267"/>
  <c r="BE274"/>
  <c r="BE293"/>
  <c r="BE320"/>
  <c r="BE338"/>
  <c r="BE339"/>
  <c r="BE340"/>
  <c r="BE403"/>
  <c r="BE414"/>
  <c r="BE425"/>
  <c r="BE430"/>
  <c r="BE441"/>
  <c r="BE570"/>
  <c r="BE760"/>
  <c r="BE830"/>
  <c r="BE909"/>
  <c r="BE976"/>
  <c r="BE982"/>
  <c r="BE985"/>
  <c r="BE1008"/>
  <c r="BE1010"/>
  <c r="BE1017"/>
  <c r="BE1036"/>
  <c r="BE1048"/>
  <c r="BE1053"/>
  <c r="BE1055"/>
  <c r="BE1063"/>
  <c r="BE1092"/>
  <c r="BE1105"/>
  <c r="BE1114"/>
  <c r="BE1144"/>
  <c r="BE1172"/>
  <c r="BE1211"/>
  <c r="BE1234"/>
  <c r="BE1250"/>
  <c r="BE1251"/>
  <c r="BE1253"/>
  <c r="BE1304"/>
  <c r="BE1319"/>
  <c r="BE1346"/>
  <c r="BE1372"/>
  <c r="BE1436"/>
  <c r="BE1441"/>
  <c r="BE1443"/>
  <c r="BE1542"/>
  <c r="BE1554"/>
  <c r="BE1594"/>
  <c r="BE1603"/>
  <c r="BE1608"/>
  <c r="BE188"/>
  <c r="BE193"/>
  <c r="BE220"/>
  <c r="BE252"/>
  <c r="BE269"/>
  <c r="BE312"/>
  <c r="BE345"/>
  <c r="BE373"/>
  <c r="BE384"/>
  <c r="BE479"/>
  <c r="BE755"/>
  <c r="BE787"/>
  <c r="BE789"/>
  <c r="BE848"/>
  <c r="BE854"/>
  <c r="BE865"/>
  <c r="BE878"/>
  <c r="BE886"/>
  <c r="BE896"/>
  <c r="BE921"/>
  <c r="BE957"/>
  <c r="BE965"/>
  <c r="BE983"/>
  <c r="BE989"/>
  <c r="BE1001"/>
  <c r="BE1006"/>
  <c r="BE1015"/>
  <c r="BE1029"/>
  <c r="BE1030"/>
  <c r="BE1038"/>
  <c r="BE1045"/>
  <c r="BE1082"/>
  <c r="BE1096"/>
  <c r="BE1103"/>
  <c r="BE1136"/>
  <c r="BE1160"/>
  <c r="BE1174"/>
  <c r="BE1199"/>
  <c r="BE1206"/>
  <c r="BE1227"/>
  <c r="BE1231"/>
  <c r="BE1235"/>
  <c r="BE1242"/>
  <c r="BE1249"/>
  <c r="BE1261"/>
  <c r="BE1313"/>
  <c r="BE1325"/>
  <c r="BE1354"/>
  <c r="BE1418"/>
  <c r="BE1420"/>
  <c r="BE1448"/>
  <c r="BE1450"/>
  <c r="BE1466"/>
  <c r="BE1471"/>
  <c r="BE1513"/>
  <c r="BE1585"/>
  <c r="BE1589"/>
  <c r="BE1598"/>
  <c r="BE1612"/>
  <c r="BE1718"/>
  <c r="F36"/>
  <c i="1" r="BC95"/>
  <c i="2" r="J34"/>
  <c i="1" r="AW95"/>
  <c i="3" r="F37"/>
  <c i="1" r="BD96"/>
  <c i="4" r="F35"/>
  <c i="1" r="BB97"/>
  <c i="4" r="J34"/>
  <c i="1" r="AW97"/>
  <c i="4" r="F37"/>
  <c i="1" r="BD97"/>
  <c i="5" r="F37"/>
  <c i="1" r="BD98"/>
  <c i="5" r="F36"/>
  <c i="1" r="BC98"/>
  <c i="7" r="F36"/>
  <c i="1" r="BC100"/>
  <c i="2" r="F35"/>
  <c i="1" r="BB95"/>
  <c i="3" r="F36"/>
  <c i="1" r="BC96"/>
  <c i="5" r="F35"/>
  <c i="1" r="BB98"/>
  <c i="5" r="F34"/>
  <c i="1" r="BA98"/>
  <c i="6" r="F35"/>
  <c i="1" r="BB99"/>
  <c i="6" r="F34"/>
  <c i="1" r="BA99"/>
  <c i="7" r="J34"/>
  <c i="1" r="AW100"/>
  <c i="7" r="F37"/>
  <c i="1" r="BD100"/>
  <c i="2" r="F37"/>
  <c i="1" r="BD95"/>
  <c i="3" r="J34"/>
  <c i="1" r="AW96"/>
  <c i="3" r="F34"/>
  <c i="1" r="BA96"/>
  <c i="3" r="F35"/>
  <c i="1" r="BB96"/>
  <c i="4" r="F34"/>
  <c i="1" r="BA97"/>
  <c i="4" r="F36"/>
  <c i="1" r="BC97"/>
  <c i="5" r="J34"/>
  <c i="1" r="AW98"/>
  <c i="6" r="J34"/>
  <c i="1" r="AW99"/>
  <c i="6" r="F37"/>
  <c i="1" r="BD99"/>
  <c i="2" r="F34"/>
  <c i="1" r="BA95"/>
  <c i="6" r="F36"/>
  <c i="1" r="BC99"/>
  <c i="7" r="F34"/>
  <c i="1" r="BA100"/>
  <c i="7" r="F35"/>
  <c i="1" r="BB100"/>
  <c i="3" l="1" r="R221"/>
  <c i="2" r="P143"/>
  <c i="5" r="P132"/>
  <c i="1" r="AU98"/>
  <c i="4" r="P120"/>
  <c r="P119"/>
  <c i="1" r="AU97"/>
  <c i="3" r="P134"/>
  <c i="2" r="P992"/>
  <c i="3" r="T221"/>
  <c r="R133"/>
  <c i="2" r="T992"/>
  <c r="R992"/>
  <c i="5" r="R132"/>
  <c r="T132"/>
  <c i="3" r="T134"/>
  <c r="T133"/>
  <c i="2" r="R143"/>
  <c r="R142"/>
  <c r="T143"/>
  <c r="T142"/>
  <c i="4" r="R120"/>
  <c r="R119"/>
  <c i="3" r="P221"/>
  <c r="BK134"/>
  <c r="J134"/>
  <c r="J97"/>
  <c r="BK221"/>
  <c r="J221"/>
  <c r="J106"/>
  <c i="5" r="BK132"/>
  <c r="J132"/>
  <c r="J96"/>
  <c i="7" r="BK122"/>
  <c r="J122"/>
  <c r="J97"/>
  <c i="2" r="BK992"/>
  <c r="J992"/>
  <c r="J108"/>
  <c i="6" r="BK119"/>
  <c r="J119"/>
  <c r="J97"/>
  <c i="4" r="J120"/>
  <c r="J97"/>
  <c i="2" r="BK142"/>
  <c r="J142"/>
  <c r="J96"/>
  <c i="3" r="J33"/>
  <c i="1" r="AV96"/>
  <c r="AT96"/>
  <c i="4" r="F33"/>
  <c i="1" r="AZ97"/>
  <c i="5" r="F33"/>
  <c i="1" r="AZ98"/>
  <c i="6" r="J33"/>
  <c i="1" r="AV99"/>
  <c r="AT99"/>
  <c i="7" r="J33"/>
  <c i="1" r="AV100"/>
  <c r="AT100"/>
  <c r="BC94"/>
  <c r="AY94"/>
  <c r="BA94"/>
  <c r="W30"/>
  <c i="3" r="F33"/>
  <c i="1" r="AZ96"/>
  <c i="4" r="J33"/>
  <c i="1" r="AV97"/>
  <c r="AT97"/>
  <c i="4" r="J30"/>
  <c i="1" r="AG97"/>
  <c i="5" r="J33"/>
  <c i="1" r="AV98"/>
  <c r="AT98"/>
  <c i="6" r="F33"/>
  <c i="1" r="AZ99"/>
  <c i="7" r="F33"/>
  <c i="1" r="AZ100"/>
  <c r="BB94"/>
  <c r="W31"/>
  <c r="BD94"/>
  <c r="W33"/>
  <c i="2" r="F33"/>
  <c i="1" r="AZ95"/>
  <c i="2" r="J33"/>
  <c i="1" r="AV95"/>
  <c r="AT95"/>
  <c i="3" l="1" r="P133"/>
  <c i="1" r="AU96"/>
  <c i="2" r="P142"/>
  <c i="1" r="AU95"/>
  <c i="3" r="BK133"/>
  <c r="J133"/>
  <c i="7" r="BK121"/>
  <c r="J121"/>
  <c i="6" r="BK118"/>
  <c r="J118"/>
  <c i="1" r="AN97"/>
  <c i="4" r="J39"/>
  <c i="7" r="J30"/>
  <c i="1" r="AG100"/>
  <c i="3" r="J30"/>
  <c i="1" r="AG96"/>
  <c i="6" r="J30"/>
  <c i="1" r="AG99"/>
  <c r="AW94"/>
  <c r="AK30"/>
  <c i="5" r="J30"/>
  <c i="1" r="AG98"/>
  <c i="2" r="J30"/>
  <c i="1" r="AG95"/>
  <c r="W32"/>
  <c r="AZ94"/>
  <c r="AV94"/>
  <c r="AK29"/>
  <c r="AX94"/>
  <c i="5" l="1" r="J39"/>
  <c i="7" r="J39"/>
  <c i="6" r="J39"/>
  <c i="3" r="J39"/>
  <c i="6" r="J96"/>
  <c i="3" r="J96"/>
  <c i="7" r="J96"/>
  <c i="2" r="J39"/>
  <c i="1" r="AN95"/>
  <c r="AN96"/>
  <c r="AN99"/>
  <c r="AN100"/>
  <c r="AN98"/>
  <c r="AG94"/>
  <c r="AK26"/>
  <c r="AK35"/>
  <c r="AU94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<sst xmlns="http://schemas.openxmlformats.org/spreadsheetml/2006/main">
  <si>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</si>
  <si>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</si>
  <si>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</si>
  <si>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</si>
  <si>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</si>
  <si>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{fd78119b-f3bd-4530-aa8a-af7c5d7e27bd}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</si>
  <si>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</si>
  <si>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</si>
  <si>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</si>
  <si>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</si>
  <si>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</si>
  <si>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</si>
  <si>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</si>
  <si>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</si>
  <si>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</si>
  <si>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</si>
  <si>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</si>
  <si>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Změna stavby ZŠ Liběšice</t>
  </si>
  <si>
    <t>KSO:</t>
  </si>
  <si>
    <t>CC-CZ:</t>
  </si>
  <si>
    <t>Místo:</t>
  </si>
  <si>
    <t>Liběšice, č.p.170</t>
  </si>
  <si>
    <t>Datum:</t>
  </si>
  <si>
    <t>28. 6. 2023</t>
  </si>
  <si>
    <t>Zadavatel:</t>
  </si>
  <si>
    <t>IČ:</t>
  </si>
  <si>
    <t>Obec Liběšice</t>
  </si>
  <si>
    <t>DIČ:</t>
  </si>
  <si>
    <t>Uchazeč:</t>
  </si>
  <si>
    <t>Vyplň údaj</t>
  </si>
  <si>
    <t>Projektant:</t>
  </si>
  <si>
    <t>PK Polerecký s.r.o.</t>
  </si>
  <si>
    <t>True</t>
  </si>
  <si>
    <t>Zpracovatel:</t>
  </si>
  <si>
    <t>65060865</t>
  </si>
  <si>
    <t>Roman Šácha</t>
  </si>
  <si>
    <t>CZ460128473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</si>
  <si>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</si>
  <si>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</si>
  <si>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</si>
  <si>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</si>
  <si>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</si>
  <si>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</si>
  <si>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</si>
  <si>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</si>
  <si>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</si>
  <si>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</si>
  <si>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</si>
  <si>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</si>
  <si>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</si>
  <si>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</si>
  <si>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</si>
  <si>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</si>
  <si>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</si>
  <si>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</si>
  <si>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</si>
  <si>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</si>
  <si>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</si>
  <si>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</si>
  <si>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</si>
  <si>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</si>
  <si>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</si>
  <si>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</si>
  <si>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</si>
  <si>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</si>
  <si>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</si>
  <si>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</si>
  <si>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</si>
  <si>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</si>
  <si>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</si>
  <si>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</si>
  <si>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</si>
  <si>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</si>
  <si>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</si>
  <si>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</si>
  <si>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</si>
  <si>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</si>
  <si>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</si>
  <si>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</si>
  <si>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</si>
  <si>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</si>
  <si>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</si>
  <si>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</si>
  <si>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2023/24-01</t>
  </si>
  <si>
    <t>Změna stavby ZŠ Liběšice - ASŘ</t>
  </si>
  <si>
    <t>STA</t>
  </si>
  <si>
    <t>1</t>
  </si>
  <si>
    <t>{04feaa42-40d8-426a-8f0e-e67ee937b5be}</t>
  </si>
  <si>
    <t>2</t>
  </si>
  <si>
    <t>2023/24-02</t>
  </si>
  <si>
    <t>Zdravotně-technické instalace</t>
  </si>
  <si>
    <t>{236ad017-54ae-43c2-b87f-15722b6513e9}</t>
  </si>
  <si>
    <t>2023/24-03</t>
  </si>
  <si>
    <t>Ústřední vytápění</t>
  </si>
  <si>
    <t>{9e829825-e9e4-464a-8765-ca1c8122eea7}</t>
  </si>
  <si>
    <t>2023/24-04</t>
  </si>
  <si>
    <t>Elektroinstalace</t>
  </si>
  <si>
    <t>{566bf5f5-3441-4dfd-87de-e0f1157a13c2}</t>
  </si>
  <si>
    <t>2023/24-05</t>
  </si>
  <si>
    <t>Specifikace VZT</t>
  </si>
  <si>
    <t>{d03739f4-8492-484e-9ee9-7d5822724b2d}</t>
  </si>
  <si>
    <t>2023/24-06</t>
  </si>
  <si>
    <t>Vedlejší rozpočtové náklady</t>
  </si>
  <si>
    <t>{c80b1e77-0a49-43ed-9e09-70f67d5df004}</t>
  </si>
  <si>
    <t>KRYCÍ LIST SOUPISU PRACÍ</t>
  </si>
  <si>
    <t>Objekt:</t>
  </si>
  <si>
    <t>2023/24-01 - Změna stavby ZŠ Liběšice - ASŘ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</si>
  <si>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</si>
  <si>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</si>
  <si>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</si>
  <si>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</si>
  <si>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</si>
  <si>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</si>
  <si>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</si>
  <si>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</si>
  <si>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</si>
  <si>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  34 - Stěny a příčky</t>
  </si>
  <si>
    <t xml:space="preserve">    4 - Vodorovné konstrukce</t>
  </si>
  <si>
    <t xml:space="preserve">      43 - Schodišťové konstrukce a rampy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</si>
  <si>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</si>
  <si>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</si>
  <si>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</si>
  <si>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</si>
  <si>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</si>
  <si>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</si>
  <si>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</si>
  <si>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</si>
  <si>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</si>
  <si>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</si>
  <si>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</si>
  <si>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</si>
  <si>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</si>
  <si>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</si>
  <si>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</si>
  <si>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</si>
  <si>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</si>
  <si>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</si>
  <si>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</si>
  <si>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</si>
  <si>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</si>
  <si>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</si>
  <si>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</si>
  <si>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</si>
  <si>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</si>
  <si>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</si>
  <si>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</si>
  <si>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</si>
  <si>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</si>
  <si>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</si>
  <si>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</si>
  <si>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</si>
  <si>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</si>
  <si>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</si>
  <si>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</si>
  <si>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</si>
  <si>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</si>
  <si>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122111101</t>
  </si>
  <si>
    <t>Odkopávky a prokopávky ručně zapažené i nezapažené v hornině třídy těžitelnosti I skupiny 1 a 2</t>
  </si>
  <si>
    <t>m3</t>
  </si>
  <si>
    <t>4</t>
  </si>
  <si>
    <t>-1910123051</t>
  </si>
  <si>
    <t>VV</t>
  </si>
  <si>
    <t>Odkopávka pro nové schodiště</t>
  </si>
  <si>
    <t>30,00*0,20</t>
  </si>
  <si>
    <t>Mezisoučet</t>
  </si>
  <si>
    <t>3</t>
  </si>
  <si>
    <t>Součet</t>
  </si>
  <si>
    <t>131113701</t>
  </si>
  <si>
    <t>Hloubení nezapažených jam ručně s urovnáním dna do předepsaného profilu a spádu v hornině třídy těžitelnosti I skupiny 1 a 2 soudržných</t>
  </si>
  <si>
    <t>1410138132</t>
  </si>
  <si>
    <t>Hloubení jámy pro základy 10%</t>
  </si>
  <si>
    <t>Výkop na úroveň -1,450 s rozšířením výkopu</t>
  </si>
  <si>
    <t>((6,30*3,30)+(7,30*3,80))/2*1,40*0,10</t>
  </si>
  <si>
    <t>131151102</t>
  </si>
  <si>
    <t>Hloubení nezapažených jam a zářezů strojně s urovnáním dna do předepsaného profilu a spádu v hornině třídy těžitelnosti I skupiny 1 a 2 přes 20 do 50 m3</t>
  </si>
  <si>
    <t>475630970</t>
  </si>
  <si>
    <t>Hloubení jámy pro základy 90%</t>
  </si>
  <si>
    <t>((6,30*3,30)+(7,30*3,80))/2*1,40*0,90</t>
  </si>
  <si>
    <t>132112131</t>
  </si>
  <si>
    <t>Hloubení nezapažených rýh šířky do 800 mm ručně s urovnáním dna do předepsaného profilu a spádu v hornině třídy těžitelnosti I skupiny 1 a 2 soudržných</t>
  </si>
  <si>
    <t>-820029067</t>
  </si>
  <si>
    <t>Hloubení rýh pro základové pasy a patky</t>
  </si>
  <si>
    <t>(6,26+2,67+2,27*2)*0,60*0,50</t>
  </si>
  <si>
    <t>0,70*0,60*0,50</t>
  </si>
  <si>
    <t>Rýha pro patku venkovní klimatižační jednotky</t>
  </si>
  <si>
    <t>1,20*0,70*0,60</t>
  </si>
  <si>
    <t>Rýhy pro venkovní schodiště</t>
  </si>
  <si>
    <t>(2,45+2,20*2)*0,40*0,70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</si>
  <si>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</si>
  <si>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</si>
  <si>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</si>
  <si>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408838256</t>
  </si>
  <si>
    <t>6</t>
  </si>
  <si>
    <t>174111101</t>
  </si>
  <si>
    <t>Zásyp sypaninou z jakékoliv horniny ručně s uložením výkopku ve vrstvách se zhutněním jam, šachet, rýh nebo kolem objektů v těchto vykopávkách</t>
  </si>
  <si>
    <t>996593300</t>
  </si>
  <si>
    <t>Zakládání</t>
  </si>
  <si>
    <t>7</t>
  </si>
  <si>
    <t>271572211</t>
  </si>
  <si>
    <t>Podsyp pod základové konstrukce se zhutněním a urovnáním povrchu ze štěrkopísku netříděného</t>
  </si>
  <si>
    <t>387955956</t>
  </si>
  <si>
    <t>Podsyp pod základovou desku klimatizační jednotky</t>
  </si>
  <si>
    <t>0,70*1,20*0,10</t>
  </si>
  <si>
    <t>Podsyp pod základy venkovního schodiště</t>
  </si>
  <si>
    <t>(2,45+2,20*2)*0,40*0,10</t>
  </si>
  <si>
    <t>Podsyp pod základovou desku nového schodiště</t>
  </si>
  <si>
    <t>(2,35+10,64)*0,05</t>
  </si>
  <si>
    <t>8</t>
  </si>
  <si>
    <t>273321411</t>
  </si>
  <si>
    <t>Základy z betonu železového (bez výztuže) desky z betonu bez zvláštních nároků na prostředí tř. C 20/25</t>
  </si>
  <si>
    <t>530038344</t>
  </si>
  <si>
    <t>Základová deska</t>
  </si>
  <si>
    <t>6,06*3,27*0,15</t>
  </si>
  <si>
    <t>9</t>
  </si>
  <si>
    <t>273351121</t>
  </si>
  <si>
    <t>Bednění základů desek zřízení</t>
  </si>
  <si>
    <t>m2</t>
  </si>
  <si>
    <t>230319260</t>
  </si>
  <si>
    <t>Bednění základové desky</t>
  </si>
  <si>
    <t>(6,06+2,87*2)*0,15</t>
  </si>
  <si>
    <t>10</t>
  </si>
  <si>
    <t>273351122</t>
  </si>
  <si>
    <t>Bednění základů desek odstranění</t>
  </si>
  <si>
    <t>1448832399</t>
  </si>
  <si>
    <t>11</t>
  </si>
  <si>
    <t>273362021</t>
  </si>
  <si>
    <t>Výztuž základů desek ze svařovaných sítí z drátů typu KARI</t>
  </si>
  <si>
    <t>t</t>
  </si>
  <si>
    <t>902644699</t>
  </si>
  <si>
    <t>Výztuž základové desky</t>
  </si>
  <si>
    <t>KH20</t>
  </si>
  <si>
    <t>6,06*3,27*0,003033*1,10</t>
  </si>
  <si>
    <t>KY50</t>
  </si>
  <si>
    <t>6,06*3,27*0,005267*1,10</t>
  </si>
  <si>
    <t>12</t>
  </si>
  <si>
    <t>274313611</t>
  </si>
  <si>
    <t>Základy z betonu prostého pasy betonu kamenem neprokládaného tř. C 16/20</t>
  </si>
  <si>
    <t>1069245027</t>
  </si>
  <si>
    <t>Základové pasy a patky</t>
  </si>
  <si>
    <t>(6,26+2,67+2,27*2)*0,60*0,50*1,035</t>
  </si>
  <si>
    <t>0,70*0,60*0,50*1,035</t>
  </si>
  <si>
    <t>Pasy pod venkovní schodiště</t>
  </si>
  <si>
    <t>(2,45+2,20*2)*0,40*0,60*1,035</t>
  </si>
  <si>
    <t>13</t>
  </si>
  <si>
    <t>279113135</t>
  </si>
  <si>
    <t>Základové zdi z tvárnic ztraceného bednění včetně výplně z betonu bez zvláštních nároků na vliv prostředí třídy C 16/20, tloušťky zdiva přes 300 do 400 mm</t>
  </si>
  <si>
    <t>817300263</t>
  </si>
  <si>
    <t>Základové zdi z tvárnic</t>
  </si>
  <si>
    <t>(6,06+2,37*2+2,67)*1,50</t>
  </si>
  <si>
    <t>0,50*1,50</t>
  </si>
  <si>
    <t>14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</si>
  <si>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</si>
  <si>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</si>
  <si>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-713255663</t>
  </si>
  <si>
    <t>Výztuý základových zdé</t>
  </si>
  <si>
    <t>40 kg/m3</t>
  </si>
  <si>
    <t>20,955*0,40*0,040</t>
  </si>
  <si>
    <t>Svislé a kompletní konstrukce</t>
  </si>
  <si>
    <t>311235151</t>
  </si>
  <si>
    <t>Zdivo jednovrstvé z cihel děrovaných broušených na celoplošnou tenkovrstvou maltu, pevnost cihel do P10, tl. zdiva 300 mm</t>
  </si>
  <si>
    <t>-2085119352</t>
  </si>
  <si>
    <t>Zdivo z cihel broušených tl.300 mm</t>
  </si>
  <si>
    <t>1.NP</t>
  </si>
  <si>
    <t>(6,06+2,60*2)*3,55</t>
  </si>
  <si>
    <t>Odpočet otvoru</t>
  </si>
  <si>
    <t>-1,10*2,30</t>
  </si>
  <si>
    <t>2.NP</t>
  </si>
  <si>
    <t>(6,06+2,60*2)*2,50</t>
  </si>
  <si>
    <t>-1,10*1,50</t>
  </si>
  <si>
    <t>16</t>
  </si>
  <si>
    <t>311272141</t>
  </si>
  <si>
    <t>Zdivo z pórobetonových tvárnic na tenké maltové lože, tl. zdiva 250 mm pevnost tvárnic přes P2 do P4, objemová hmotnost přes 450 do 600 kg/m3 na pero a drážku</t>
  </si>
  <si>
    <t>2082440672</t>
  </si>
  <si>
    <t>Zdivoz tvárnic</t>
  </si>
  <si>
    <t>M.č.1.04</t>
  </si>
  <si>
    <t>3,25*1,50</t>
  </si>
  <si>
    <t>17</t>
  </si>
  <si>
    <t>311272221</t>
  </si>
  <si>
    <t>Zdivo z pórobetonových tvárnic na tenké maltové lože, tl. zdiva 300 mm pevnost tvárnic do P2, objemová hmotnost do 450 kg/m3 na pero a drážku</t>
  </si>
  <si>
    <t>-291184971</t>
  </si>
  <si>
    <t>Zazdívka otvorů po vybouraných oknech</t>
  </si>
  <si>
    <t>2,40*2,20*3</t>
  </si>
  <si>
    <t>Odpočet otvoru pro dveře</t>
  </si>
  <si>
    <t>-1,00*1,30</t>
  </si>
  <si>
    <t>2,40*2,20*2</t>
  </si>
  <si>
    <t>18</t>
  </si>
  <si>
    <t>317142432</t>
  </si>
  <si>
    <t>Překlady nenosné z pórobetonu osazené do tenkého maltového lože, výšky do 250 mm, šířky překladu 125 mm, délky překladu přes 1000 do 1250 mm</t>
  </si>
  <si>
    <t>kus</t>
  </si>
  <si>
    <t>2013107769</t>
  </si>
  <si>
    <t>19</t>
  </si>
  <si>
    <t>317142442</t>
  </si>
  <si>
    <t>Překlady nenosné z pórobetonu osazené do tenkého maltového lože, výšky do 250 mm, šířky překladu 150 mm, délky překladu přes 1000 do 1250 mm</t>
  </si>
  <si>
    <t>-494180636</t>
  </si>
  <si>
    <t>20</t>
  </si>
  <si>
    <t>317143441</t>
  </si>
  <si>
    <t>Překlady nosné z pórobetonu osazené do tenkého maltového lože, pro zdi tl. 250 mm, délky překladu do 1300 mm</t>
  </si>
  <si>
    <t>639347483</t>
  </si>
  <si>
    <t>317168053</t>
  </si>
  <si>
    <t>Překlady keramické vysoké osazené do maltového lože, šířky překladu 70 mm výšky 238 mm, délky 1500 mm</t>
  </si>
  <si>
    <t>1842524422</t>
  </si>
  <si>
    <t>22</t>
  </si>
  <si>
    <t>331273011R</t>
  </si>
  <si>
    <t>Pilíř z tvárnic betonových rozměru do 250x250 mm</t>
  </si>
  <si>
    <t>1878699702</t>
  </si>
  <si>
    <t>Pilíř z tvarovek</t>
  </si>
  <si>
    <t>3,30*0,25*0,25*2</t>
  </si>
  <si>
    <t>23</t>
  </si>
  <si>
    <t>342272235</t>
  </si>
  <si>
    <t>Příčky z pórobetonových tvárnic hladkých na tenké maltové lože objemová hmotnost do 500 kg/m3, tloušťka příčky 125 mm</t>
  </si>
  <si>
    <t>22593339</t>
  </si>
  <si>
    <t>Příčky z tvárnic</t>
  </si>
  <si>
    <t>M.č.1.06</t>
  </si>
  <si>
    <t>1,50*3,00-0,90*2,02</t>
  </si>
  <si>
    <t>M.č.1.09</t>
  </si>
  <si>
    <t>1,67*3,00+3,47*(1,80+3,30)/2</t>
  </si>
  <si>
    <t>5,75*3,00-0,80*2,02</t>
  </si>
  <si>
    <t>M.č.1.08</t>
  </si>
  <si>
    <t>2,60*3,00-1,00*2,02</t>
  </si>
  <si>
    <t>M.č.1.10</t>
  </si>
  <si>
    <t>1,94*3,00-1,00*2,02</t>
  </si>
  <si>
    <t>M.č.2.02</t>
  </si>
  <si>
    <t>2,00*3,00-0,90*2,02</t>
  </si>
  <si>
    <t>3,00*3,00-0,90*2,02</t>
  </si>
  <si>
    <t>24</t>
  </si>
  <si>
    <t>342272245</t>
  </si>
  <si>
    <t>Příčky z pórobetonových tvárnic hladkých na tenké maltové lože objemová hmotnost do 500 kg/m3, tloušťka příčky 150 mm</t>
  </si>
  <si>
    <t>194880325</t>
  </si>
  <si>
    <t>6,50*3,00-0,90*2,02</t>
  </si>
  <si>
    <t>M.č.2.04</t>
  </si>
  <si>
    <t>7,19*3,00-0,90*2,02</t>
  </si>
  <si>
    <t>0,70*3,00</t>
  </si>
  <si>
    <t>25</t>
  </si>
  <si>
    <t>342291131</t>
  </si>
  <si>
    <t>Ukotvení příček plochými kotvami, do konstrukce betonové</t>
  </si>
  <si>
    <t>m</t>
  </si>
  <si>
    <t>756277121</t>
  </si>
  <si>
    <t>Kotvení nového zdiva</t>
  </si>
  <si>
    <t>3,00*18</t>
  </si>
  <si>
    <t>2,20*8</t>
  </si>
  <si>
    <t>26</t>
  </si>
  <si>
    <t>348262304R</t>
  </si>
  <si>
    <t>Sloupek betonový z tvárnic</t>
  </si>
  <si>
    <t>1614010207</t>
  </si>
  <si>
    <t>Sloupek z betonových tvárnic</t>
  </si>
  <si>
    <t>3,30*2</t>
  </si>
  <si>
    <t>34</t>
  </si>
  <si>
    <t>Stěny a příčky</t>
  </si>
  <si>
    <t>27</t>
  </si>
  <si>
    <t>340271035</t>
  </si>
  <si>
    <t>Zazdívka otvorů v příčkách nebo stěnách pórobetonovými tvárnicemi plochy přes 1 m2 do 4 m2, objemová hmotnost 500 kg/m3, tloušťka příčky 125 mm</t>
  </si>
  <si>
    <t>965851041</t>
  </si>
  <si>
    <t>Zazdívky otvorů tvárnicemi</t>
  </si>
  <si>
    <t>1,40*2,00</t>
  </si>
  <si>
    <t>M.č.1.07</t>
  </si>
  <si>
    <t>1,80*2,00</t>
  </si>
  <si>
    <t>M.č.2.05</t>
  </si>
  <si>
    <t>1,10*3,30-0,90*2,02</t>
  </si>
  <si>
    <t>Vodorovné konstrukce</t>
  </si>
  <si>
    <t>28</t>
  </si>
  <si>
    <t>411161215</t>
  </si>
  <si>
    <t>Samostatné osazení stropních keramobetonových nosníků délky přes 5 do 6 m</t>
  </si>
  <si>
    <t>1121888816</t>
  </si>
  <si>
    <t>29</t>
  </si>
  <si>
    <t>M</t>
  </si>
  <si>
    <t>59339017</t>
  </si>
  <si>
    <t>nosník keramický stropní s prostorovou výztuží do v 190mm š 160mm dl 5,75m</t>
  </si>
  <si>
    <t>311740810</t>
  </si>
  <si>
    <t>30</t>
  </si>
  <si>
    <t>411168295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</si>
  <si>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23 cm, z nosníků délky přes 5 do 6,25 m</t>
  </si>
  <si>
    <t>292942095</t>
  </si>
  <si>
    <t>Strop keramický</t>
  </si>
  <si>
    <t>5,46*1,26</t>
  </si>
  <si>
    <t>31</t>
  </si>
  <si>
    <t>411168355</t>
  </si>
  <si>
    <t>Stropy keramické z cihelných stropních vložek MIAKO a keramobetonových nosníků včetně zmonolitnění konstrukce z betonu C 20/25 a svařované sítě při osové vzdálenosti nosníků 62,5 cm, z vložek výšky 19 cm (MIAKO 19/62,5), tloušťky stropní konstrukce 23 cm, z nosníků délky přes 5 do 6,25 m</t>
  </si>
  <si>
    <t>-149455087</t>
  </si>
  <si>
    <t>5,46*1,44</t>
  </si>
  <si>
    <t>32</t>
  </si>
  <si>
    <t>411354249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</si>
  <si>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60 mm, tl. plechu 1,00 mm</t>
  </si>
  <si>
    <t>-929659873</t>
  </si>
  <si>
    <t>Bednění podest a desky schodiště</t>
  </si>
  <si>
    <t>14,60</t>
  </si>
  <si>
    <t>33</t>
  </si>
  <si>
    <t>417321414</t>
  </si>
  <si>
    <t>Ztužující pásy a věnce z betonu železového (bez výztuže) tř. C 20/25</t>
  </si>
  <si>
    <t>-1781804911</t>
  </si>
  <si>
    <t>Ztužující pásy</t>
  </si>
  <si>
    <t>(6,04+2,60*2-1,45*2-2,60)*0,30*0,19</t>
  </si>
  <si>
    <t>(6,04+2,60*2)*0,30*0,25</t>
  </si>
  <si>
    <t>Ztužující pás atiky</t>
  </si>
  <si>
    <t>(2,90*2+5,82)*(0,30+0,15)/2*0,30</t>
  </si>
  <si>
    <t>417351115</t>
  </si>
  <si>
    <t>Bednění bočnic ztužujících pásů a věnců včetně vzpěr zřízení</t>
  </si>
  <si>
    <t>1019751688</t>
  </si>
  <si>
    <t>Bednění ztužujících pasů</t>
  </si>
  <si>
    <t>(6,06+2,90*2+5,46+2,60*2)*0,19</t>
  </si>
  <si>
    <t>(6,06+2,90*2+5,46+2,60*2)*0,25</t>
  </si>
  <si>
    <t>(2,90*2+5,46)*0,15</t>
  </si>
  <si>
    <t>(3,20*2+6,34)*0,30</t>
  </si>
  <si>
    <t>35</t>
  </si>
  <si>
    <t>417351116</t>
  </si>
  <si>
    <t>Bednění bočnic ztužujících pásů a věnců včetně vzpěr odstranění</t>
  </si>
  <si>
    <t>1456939676</t>
  </si>
  <si>
    <t>36</t>
  </si>
  <si>
    <t>417361821</t>
  </si>
  <si>
    <t>Výztuž ztužujících pásů a věnců z betonářské oceli 10 505 (R) nebo BSt 500</t>
  </si>
  <si>
    <t>-514810768</t>
  </si>
  <si>
    <t>Výztuž ztužujících pasů</t>
  </si>
  <si>
    <t>1,954*0,070</t>
  </si>
  <si>
    <t>37</t>
  </si>
  <si>
    <t>434311115</t>
  </si>
  <si>
    <t>Stupně dusané z betonu prostého nebo prokládaného kamenem na terén nebo na desku bez potěru, se zahlazením povrchu tř. C 20/25</t>
  </si>
  <si>
    <t>1474922823</t>
  </si>
  <si>
    <t>Stupně na desce</t>
  </si>
  <si>
    <t>Vnitřní schodiště</t>
  </si>
  <si>
    <t>21,00*1,20</t>
  </si>
  <si>
    <t>Vnější schodiště</t>
  </si>
  <si>
    <t>2,30*4</t>
  </si>
  <si>
    <t>38</t>
  </si>
  <si>
    <t>434351141</t>
  </si>
  <si>
    <t>Bednění stupňů betonovaných na podstupňové desce nebo na terénu půdorysně přímočarých zřízení</t>
  </si>
  <si>
    <t>-27386099</t>
  </si>
  <si>
    <t>Bednění stupňů - vnitřní schodiště</t>
  </si>
  <si>
    <t>21,00*(0,17+0,28)</t>
  </si>
  <si>
    <t>(3,60+3,40)*0,33</t>
  </si>
  <si>
    <t>Venkovní schodiště</t>
  </si>
  <si>
    <t>2,30*4*(0,15+0,30)</t>
  </si>
  <si>
    <t>1,00*0,30*2</t>
  </si>
  <si>
    <t>39</t>
  </si>
  <si>
    <t>434351142</t>
  </si>
  <si>
    <t>Bednění stupňů betonovaných na podstupňové desce nebo na terénu půdorysně přímočarých odstranění</t>
  </si>
  <si>
    <t>-1091185921</t>
  </si>
  <si>
    <t>3,35*4*(0,15+0,30)</t>
  </si>
  <si>
    <t>43</t>
  </si>
  <si>
    <t>Schodišťové konstrukce a rampy</t>
  </si>
  <si>
    <t>40</t>
  </si>
  <si>
    <t>430321515</t>
  </si>
  <si>
    <t>Schodišťové konstrukce a rampy z betonu železového (bez výztuže) stupně, schodnice, ramena, podesty s nosníky tř. C 20/25</t>
  </si>
  <si>
    <t>1991166075</t>
  </si>
  <si>
    <t>Schodišťové podesty</t>
  </si>
  <si>
    <t>2,80*1,20*0,19</t>
  </si>
  <si>
    <t>1,16*2,80*0,19</t>
  </si>
  <si>
    <t>Podstupňová deska</t>
  </si>
  <si>
    <t>(3,60+3,40)*1,20*0,19</t>
  </si>
  <si>
    <t>Podesta vnějšího schodiště</t>
  </si>
  <si>
    <t>2,30*0,70*0,15</t>
  </si>
  <si>
    <t>41</t>
  </si>
  <si>
    <t>430361821</t>
  </si>
  <si>
    <t>Výztuž schodišťových konstrukcí a ramp stupňů, schodnic, ramen, podest s nosníky z betonářské oceli 10 505 (R) nebo BSt 500</t>
  </si>
  <si>
    <t>-1270525589</t>
  </si>
  <si>
    <t>Výztuž 10505</t>
  </si>
  <si>
    <t>3,093*0,090</t>
  </si>
  <si>
    <t>42</t>
  </si>
  <si>
    <t>430362021</t>
  </si>
  <si>
    <t>Výztuž schodišťových konstrukcí a ramp stupňů, schodnic, ramen, podest s nosníky ze svařovaných sítí z drátů typu KARI</t>
  </si>
  <si>
    <t>49159422</t>
  </si>
  <si>
    <t>Výztuž KARI</t>
  </si>
  <si>
    <t>(3,60*3,40)*1,20*0,003033*1,10</t>
  </si>
  <si>
    <t>(1,20+1,16)*2,80*0,003033*1,10</t>
  </si>
  <si>
    <t>(0,70+1,50)*2,30-0,003033*1,10</t>
  </si>
  <si>
    <t>Úpravy povrchů, podlahy a osazování výplní</t>
  </si>
  <si>
    <t>611131111</t>
  </si>
  <si>
    <t>Podkladní a spojovací vrstva vnitřních omítaných ploch polymercementový spojovací můstek nanášený ručně stropů</t>
  </si>
  <si>
    <t>-347554190</t>
  </si>
  <si>
    <t>Spojovací můstek stropů</t>
  </si>
  <si>
    <t>M.č.1.02</t>
  </si>
  <si>
    <t>63,50</t>
  </si>
  <si>
    <t>M.č.1.03</t>
  </si>
  <si>
    <t>73,10</t>
  </si>
  <si>
    <t>20,30</t>
  </si>
  <si>
    <t>21,60</t>
  </si>
  <si>
    <t>M.č.2.01</t>
  </si>
  <si>
    <t>14,20</t>
  </si>
  <si>
    <t>26,10</t>
  </si>
  <si>
    <t>44</t>
  </si>
  <si>
    <t>611142001</t>
  </si>
  <si>
    <t>Potažení vnitřních ploch pletivem v ploše nebo pruzích, na plném podkladu sklovláknitým vtlačením do tmelu stropů</t>
  </si>
  <si>
    <t>-529533865</t>
  </si>
  <si>
    <t>Potažení stropů pletivem</t>
  </si>
  <si>
    <t>45</t>
  </si>
  <si>
    <t>611321131</t>
  </si>
  <si>
    <t>Potažení vnitřních ploch vápenocementovým štukem tloušťky do 3 mm vodorovných konstrukcí stropů rovných</t>
  </si>
  <si>
    <t>-424387177</t>
  </si>
  <si>
    <t>Potažení ploch štukem</t>
  </si>
  <si>
    <t>218,80</t>
  </si>
  <si>
    <t>46</t>
  </si>
  <si>
    <t>612131111</t>
  </si>
  <si>
    <t>Podkladní a spojovací vrstva vnitřních omítaných ploch polymercementový spojovací můstek nanášený ručně stěn</t>
  </si>
  <si>
    <t>1607382573</t>
  </si>
  <si>
    <t>Spojovací můstek stěn</t>
  </si>
  <si>
    <t>Schodiště</t>
  </si>
  <si>
    <t>(5,46*2+2,60*2)*6,29</t>
  </si>
  <si>
    <t>Ostění</t>
  </si>
  <si>
    <t>(1,10+1,50*2)*0,21</t>
  </si>
  <si>
    <t>Odpočet otvorů</t>
  </si>
  <si>
    <t>-(1,10*2,30+0,90*2,00*2+1,10*1,50)</t>
  </si>
  <si>
    <t>Odpočet plochy schodišťových konstrukcí</t>
  </si>
  <si>
    <t>-(1,60*0,24*2+(3,15+3,00)*0,24+(1,20+1,15)*0,24)</t>
  </si>
  <si>
    <t>(21,54*2+2,60*2)*3,00</t>
  </si>
  <si>
    <t>(0,40*5+0,13+0,27*2)*3,00</t>
  </si>
  <si>
    <t>(4,60+4,50+5,60+2,60)*0,30</t>
  </si>
  <si>
    <t>-(1,60*3,00+1,40*3,00+0,90*2,02*5)</t>
  </si>
  <si>
    <t>(10,30*2+7,18*2)*3,00</t>
  </si>
  <si>
    <t>(0,40*2+0,28)*3,00</t>
  </si>
  <si>
    <t>-(0,90*2,02*2+2,40*2,20*5)</t>
  </si>
  <si>
    <t>(5,85*2+7,18*2)*3,00+(3,75*2+0,25*2)*1,50</t>
  </si>
  <si>
    <t>-(0,80*2,02+0,90*2,02*3+2,40*2,20)</t>
  </si>
  <si>
    <t>M.č.1.05</t>
  </si>
  <si>
    <t>(1,00*2+1,70*2)*3,00</t>
  </si>
  <si>
    <t>-0,80*2,02</t>
  </si>
  <si>
    <t>(11,60*2+7,18*2)*3,00</t>
  </si>
  <si>
    <t>-(0,90*2,02*2+2,40*2,20*4)</t>
  </si>
  <si>
    <t>(5,15*2+3,85*2)*3,00</t>
  </si>
  <si>
    <t>(5,15*2+2,60)*0,30</t>
  </si>
  <si>
    <t>-(0,90*2,02+1,80*2,20)</t>
  </si>
  <si>
    <t>(6,64*2+3,27*2)*3,00</t>
  </si>
  <si>
    <t>(6,38*2+3,28)*0,30</t>
  </si>
  <si>
    <t>-(1,46*3,00+0,80*2,02+1,00*2,02+2,40*2,20*2)</t>
  </si>
  <si>
    <t>2,60*3,30</t>
  </si>
  <si>
    <t>(3,35*2+2,00*2+1,68*2)*3,00</t>
  </si>
  <si>
    <t>(1,60+3,47)*3,00</t>
  </si>
  <si>
    <t>-(0,80*2,02+0,70*2,02)</t>
  </si>
  <si>
    <t>(2,82*2+2,35*2)*3,30</t>
  </si>
  <si>
    <t>-1,00*2,02</t>
  </si>
  <si>
    <t>5,60*3,30</t>
  </si>
  <si>
    <t>-(1,00*2,02+0,80*2,02*2)</t>
  </si>
  <si>
    <t>(8,38*2+3,00*2)*3,30</t>
  </si>
  <si>
    <t>0,40*2*3,00</t>
  </si>
  <si>
    <t>-(0,90*2,02*4+0,80*1,97+2,40*2,20)</t>
  </si>
  <si>
    <t>M.č.2.03</t>
  </si>
  <si>
    <t>(10,30*2+7,15*2)*3,00</t>
  </si>
  <si>
    <t>(0,40*2+0,27*2)*3,00</t>
  </si>
  <si>
    <t>(2,87*2+7,17*2)*3,00</t>
  </si>
  <si>
    <t>-(0,90*2,02*3+2,40*2,20)</t>
  </si>
  <si>
    <t>(5,68*2+7,17*2)*3,00</t>
  </si>
  <si>
    <t>-(0,90*2,02*2+2,40*2,20*2)</t>
  </si>
  <si>
    <t>Chodba</t>
  </si>
  <si>
    <t>3,00*3,30</t>
  </si>
  <si>
    <t>-0,90*2,02</t>
  </si>
  <si>
    <t>Omítka stěny po vybouraném okně</t>
  </si>
  <si>
    <t>2,40*2,20</t>
  </si>
  <si>
    <t>47</t>
  </si>
  <si>
    <t>612142001</t>
  </si>
  <si>
    <t>Potažení vnitřních ploch pletivem v ploše nebo pruzích, na plném podkladu sklovláknitým vtlačením do tmelu stěn</t>
  </si>
  <si>
    <t>1946333714</t>
  </si>
  <si>
    <t>Pitažení stěn pletivem</t>
  </si>
  <si>
    <t>M.ř.2.02</t>
  </si>
  <si>
    <t>48</t>
  </si>
  <si>
    <t>612321131</t>
  </si>
  <si>
    <t>Potažení vnitřních ploch vápenocementovým štukem tloušťky do 3 mm svislých konstrukcí stěn</t>
  </si>
  <si>
    <t>-1932142695</t>
  </si>
  <si>
    <t>Potažení stěn štukem</t>
  </si>
  <si>
    <t>Plocha omítek</t>
  </si>
  <si>
    <t>963,964</t>
  </si>
  <si>
    <t>Odpočet plochy obkladů</t>
  </si>
  <si>
    <t>-134,14</t>
  </si>
  <si>
    <t>49</t>
  </si>
  <si>
    <t>612323111</t>
  </si>
  <si>
    <t>Omítka vápenocementová vnitřních ploch hladkých nanášená ručně jednovrstvá hladká, na neomítnutý bezesparý podklad, tloušťky do 5 mm stěn</t>
  </si>
  <si>
    <t>-775138890</t>
  </si>
  <si>
    <t>Hladká omítka stěn</t>
  </si>
  <si>
    <t>50</t>
  </si>
  <si>
    <t>613131111</t>
  </si>
  <si>
    <t>Podkladní a spojovací vrstva vnitřních omítaných ploch polymercementový spojovací můstek nanášený ručně pilířů nebo sloupů</t>
  </si>
  <si>
    <t>1953902022</t>
  </si>
  <si>
    <t>Spojovací můstek sloupů</t>
  </si>
  <si>
    <t>(1,50*4)*0,25*2</t>
  </si>
  <si>
    <t>51</t>
  </si>
  <si>
    <t>613142001</t>
  </si>
  <si>
    <t>Potažení vnitřních ploch pletivem v ploše nebo pruzích, na plném podkladu sklovláknitým vtlačením do tmelu pilířů nebo sloupů</t>
  </si>
  <si>
    <t>761456281</t>
  </si>
  <si>
    <t>Potažení sloupů pletivem</t>
  </si>
  <si>
    <t>52</t>
  </si>
  <si>
    <t>613321131</t>
  </si>
  <si>
    <t>Potažení vnitřních ploch vápenocementovým štukem tloušťky do 3 mm svislých konstrukcí pilířů nebo sloupů</t>
  </si>
  <si>
    <t>1857399010</t>
  </si>
  <si>
    <t>Potažení sloupů štukem</t>
  </si>
  <si>
    <t>53</t>
  </si>
  <si>
    <t>622151001</t>
  </si>
  <si>
    <t>Penetrační nátěr vnějších pastovitých tenkovrstvých omítek akrylátový stěn</t>
  </si>
  <si>
    <t>2068291308</t>
  </si>
  <si>
    <t>Penetrační nátěr pod omítku soklu</t>
  </si>
  <si>
    <t>2,48+1,57+1,68+0,15</t>
  </si>
  <si>
    <t>54</t>
  </si>
  <si>
    <t>622151031</t>
  </si>
  <si>
    <t>Penetrační nátěr vnějších pastovitých tenkovrstvých omítek silikonový stěn</t>
  </si>
  <si>
    <t>-2011507321</t>
  </si>
  <si>
    <t>Penetrace pod vnější omítku</t>
  </si>
  <si>
    <t>(6,34+2,91*2)*7,22</t>
  </si>
  <si>
    <t>-(1,10*1,50+1,10*2,30)</t>
  </si>
  <si>
    <t>(1,10+1,50*2+1,10+2,30*2)*0,14</t>
  </si>
  <si>
    <t>Omítka po dozdívaném oknu</t>
  </si>
  <si>
    <t>55</t>
  </si>
  <si>
    <t>622211021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</si>
  <si>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</si>
  <si>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-763851669</t>
  </si>
  <si>
    <t>KZS soklu</t>
  </si>
  <si>
    <t>(6,25+2,90*2)*0,90</t>
  </si>
  <si>
    <t>56</t>
  </si>
  <si>
    <t>28376422</t>
  </si>
  <si>
    <t>deska XPS hrana polodrážková a hladký povrch 300kPA λ=0,035 tl 100mm</t>
  </si>
  <si>
    <t>1657401738</t>
  </si>
  <si>
    <t>10,845*1,05 'Přepočtené koeficientem množství</t>
  </si>
  <si>
    <t>57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</si>
  <si>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</si>
  <si>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</si>
  <si>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-49560454</t>
  </si>
  <si>
    <t>Doplnění KZS po vybouraném okně</t>
  </si>
  <si>
    <t>KZS schodiště</t>
  </si>
  <si>
    <t>(2,90*2+6,34)*7,22</t>
  </si>
  <si>
    <t>-(1,10*2,30+1,10*1,50)</t>
  </si>
  <si>
    <t>58</t>
  </si>
  <si>
    <t>28375951</t>
  </si>
  <si>
    <t>deska EPS 70 fasádní λ=0,039 tl 140mm</t>
  </si>
  <si>
    <t>599929760</t>
  </si>
  <si>
    <t>88,7504761904762*1,05 'Přepočtené koeficientem množství</t>
  </si>
  <si>
    <t>59</t>
  </si>
  <si>
    <t>622252001</t>
  </si>
  <si>
    <t>Montáž profilů kontaktního zateplení zakládacích soklových připevněných hmoždinkami</t>
  </si>
  <si>
    <t>-1914017050</t>
  </si>
  <si>
    <t>Zakládací lišta</t>
  </si>
  <si>
    <t>2,90*2+6,06</t>
  </si>
  <si>
    <t>60</t>
  </si>
  <si>
    <t>59051651</t>
  </si>
  <si>
    <t>profil zakládací Al tl 0,7mm pro ETICS pro izolant tl 140mm</t>
  </si>
  <si>
    <t>2105228708</t>
  </si>
  <si>
    <t>11,86*1,05 'Přepočtené koeficientem množství</t>
  </si>
  <si>
    <t>61</t>
  </si>
  <si>
    <t>622252002</t>
  </si>
  <si>
    <t>Montáž profilů kontaktního zateplení ostatních stěnových, dilatačních apod. lepených do tmelu</t>
  </si>
  <si>
    <t>-1934648203</t>
  </si>
  <si>
    <t>Profily rohové</t>
  </si>
  <si>
    <t>7,22*2+1,10+1,50*2+1,10+2,30*2</t>
  </si>
  <si>
    <t>Profily dilatační</t>
  </si>
  <si>
    <t>7,22*2</t>
  </si>
  <si>
    <t>62</t>
  </si>
  <si>
    <t>63127464</t>
  </si>
  <si>
    <t>profil rohový Al 15x15mm s výztužnou tkaninou š 100mm pro ETICS</t>
  </si>
  <si>
    <t>-846038860</t>
  </si>
  <si>
    <t>24,24*1,05 'Přepočtené koeficientem množství</t>
  </si>
  <si>
    <t>63</t>
  </si>
  <si>
    <t>59051500</t>
  </si>
  <si>
    <t>profil dilatační stěnový PVC s výztužnou tkaninou pro ETICS</t>
  </si>
  <si>
    <t>401654393</t>
  </si>
  <si>
    <t>Dilatačníá profily</t>
  </si>
  <si>
    <t>7,22*2*1,05</t>
  </si>
  <si>
    <t>15,162*1,05 'Přepočtené koeficientem množství</t>
  </si>
  <si>
    <t>64</t>
  </si>
  <si>
    <t>622511112</t>
  </si>
  <si>
    <t>Omítka tenkovrstvá akrylátová vnějších ploch probarvená bez penetrace mozaiková střednězrnná stěn</t>
  </si>
  <si>
    <t>1549340221</t>
  </si>
  <si>
    <t>Omítka soklu</t>
  </si>
  <si>
    <t>65</t>
  </si>
  <si>
    <t>622531012</t>
  </si>
  <si>
    <t>Omítka tenkovrstvá silikonová vnějších ploch probarvená bez penetrace zatíraná (škrábaná), zrnitost 1,5 mm stěn</t>
  </si>
  <si>
    <t>2088564293</t>
  </si>
  <si>
    <t>Omítka silikonová vnějších povrchů</t>
  </si>
  <si>
    <t>Zazděné okno</t>
  </si>
  <si>
    <t>66</t>
  </si>
  <si>
    <t>629991011</t>
  </si>
  <si>
    <t>Zakrytí vnějších ploch před znečištěním včetně pozdějšího odkrytí výplní otvorů a svislých ploch fólií přilepenou lepící páskou</t>
  </si>
  <si>
    <t>-1900761494</t>
  </si>
  <si>
    <t>Zakrytí oken a dveří</t>
  </si>
  <si>
    <t>1,10*1,50</t>
  </si>
  <si>
    <t>1,10*2,30</t>
  </si>
  <si>
    <t>67</t>
  </si>
  <si>
    <t>631311115</t>
  </si>
  <si>
    <t>Mazanina z betonu prostého bez zvýšených nároků na prostředí tl. přes 50 do 80 mm tř. C 20/25</t>
  </si>
  <si>
    <t>566058366</t>
  </si>
  <si>
    <t>Mazanina betonová - podlaha P1</t>
  </si>
  <si>
    <t>14,20*0,08</t>
  </si>
  <si>
    <t>68</t>
  </si>
  <si>
    <t>631319011</t>
  </si>
  <si>
    <t>Příplatek k cenám mazanin za úpravu povrchu mazaniny přehlazením, mazanina tl. přes 50 do 80 mm</t>
  </si>
  <si>
    <t>-1452751019</t>
  </si>
  <si>
    <t>Příplatek za přehlazení</t>
  </si>
  <si>
    <t>1,136</t>
  </si>
  <si>
    <t>69</t>
  </si>
  <si>
    <t>631319222</t>
  </si>
  <si>
    <t>Příplatek k cenám betonových mazanin za vyztužení polymerovými makrovlákny objemové vyztužení 3 kg/m3</t>
  </si>
  <si>
    <t>1908467143</t>
  </si>
  <si>
    <t>Příplatek betonové mazanině</t>
  </si>
  <si>
    <t>Ostatní konstrukce a práce, bourání</t>
  </si>
  <si>
    <t>70</t>
  </si>
  <si>
    <t>941211111</t>
  </si>
  <si>
    <t>Lešení řadové rámové lehké pracovní s podlahami s provozním zatížením tř. 3 do 200 kg/m2 šířky tř. SW06 od 0,6 do 0,9 m výšky do 10 m montáž</t>
  </si>
  <si>
    <t>-441649821</t>
  </si>
  <si>
    <t>Lešení fasádní</t>
  </si>
  <si>
    <t>((6,34+0,60*2)+(2,91*2+0,60*4)*7,70)</t>
  </si>
  <si>
    <t>Lešení pro omítku zazděného okna</t>
  </si>
  <si>
    <t>(4,00+0,60*2)*3,50</t>
  </si>
  <si>
    <t>71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</si>
  <si>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</si>
  <si>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</si>
  <si>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-573793998</t>
  </si>
  <si>
    <t>Nájem za lešení</t>
  </si>
  <si>
    <t>89,034*30*3</t>
  </si>
  <si>
    <t>72</t>
  </si>
  <si>
    <t>941211811</t>
  </si>
  <si>
    <t>Lešení řadové rámové lehké pracovní s podlahami s provozním zatížením tř. 3 do 200 kg/m2 šířky tř. SW06 od 0,6 do 0,9 m výšky do 10 m demontáž</t>
  </si>
  <si>
    <t>-582827960</t>
  </si>
  <si>
    <t>73</t>
  </si>
  <si>
    <t>943211111</t>
  </si>
  <si>
    <t>Lešení prostorové rámové lehké pracovní s podlahami s provozním zatížením tř. 3 do 200 kg/m2 výšky do 10 m montáž</t>
  </si>
  <si>
    <t>-1863497108</t>
  </si>
  <si>
    <t>Lešení ve schodišti</t>
  </si>
  <si>
    <t>14,20*4,60</t>
  </si>
  <si>
    <t>74</t>
  </si>
  <si>
    <t>943211211</t>
  </si>
  <si>
    <t>Lešení prostorové rámové lehké pracovní s podlahami s provozním zatížením tř. 3 do 200 kg/m2 výšky do 10 m příplatek k ceně za každý den použití</t>
  </si>
  <si>
    <t>860211349</t>
  </si>
  <si>
    <t>65,33*30</t>
  </si>
  <si>
    <t>75</t>
  </si>
  <si>
    <t>943211811</t>
  </si>
  <si>
    <t>Lešení prostorové rámové lehké pracovní s podlahami s provozním zatížením tř. 3 do 200 kg/m2 výšky do 10 m demontáž</t>
  </si>
  <si>
    <t>-2099872852</t>
  </si>
  <si>
    <t>76</t>
  </si>
  <si>
    <t>944611111</t>
  </si>
  <si>
    <t>Plachta ochranná zavěšená na konstrukci lešení z textilie z umělých vláken montáž</t>
  </si>
  <si>
    <t>1144725183</t>
  </si>
  <si>
    <t>77</t>
  </si>
  <si>
    <t>944611211</t>
  </si>
  <si>
    <t>Plachta ochranná zavěšená na konstrukci lešení z textilie z umělých vláken příplatek k ceně za každý den použití</t>
  </si>
  <si>
    <t>842740053</t>
  </si>
  <si>
    <t>78</t>
  </si>
  <si>
    <t>944611811</t>
  </si>
  <si>
    <t>Plachta ochranná zavěšená na konstrukci lešení z textilie z umělých vláken demontáž</t>
  </si>
  <si>
    <t>-1796135147</t>
  </si>
  <si>
    <t>79</t>
  </si>
  <si>
    <t>949101111</t>
  </si>
  <si>
    <t>Lešení pomocné pracovní pro objekty pozemních staveb pro zatížení do 150 kg/m2, o výšce lešeňové podlahy do 1,9 m</t>
  </si>
  <si>
    <t>180562577</t>
  </si>
  <si>
    <t>Pracovní lešení</t>
  </si>
  <si>
    <t>74,20+433,84+218,00</t>
  </si>
  <si>
    <t>80</t>
  </si>
  <si>
    <t>952901111</t>
  </si>
  <si>
    <t>Vyčištění budov nebo objektů před předáním do užívání budov bytové nebo občanské výstavby, světlé výšky podlaží do 4 m</t>
  </si>
  <si>
    <t>-586821040</t>
  </si>
  <si>
    <t>Vyčištění budov</t>
  </si>
  <si>
    <t>421,93+207,37+17,50/3</t>
  </si>
  <si>
    <t>81</t>
  </si>
  <si>
    <t>953312111</t>
  </si>
  <si>
    <t>Vložky svislé do dilatačních spár z polystyrenových desek fasádních včetně dodání a osazení, v jakémkoliv zdivu do 10 mm</t>
  </si>
  <si>
    <t>81978257</t>
  </si>
  <si>
    <t>Vložky do dilatačních spar</t>
  </si>
  <si>
    <t>6,07*0,15</t>
  </si>
  <si>
    <t>Svislé stěny schodiště</t>
  </si>
  <si>
    <t>6,45*0,30*2</t>
  </si>
  <si>
    <t>Desky podest</t>
  </si>
  <si>
    <t>(1,20+1,75)*0,23</t>
  </si>
  <si>
    <t>Strop</t>
  </si>
  <si>
    <t>5,46*0,25</t>
  </si>
  <si>
    <t>82</t>
  </si>
  <si>
    <t>962031132</t>
  </si>
  <si>
    <t>Bourání příček z cihel, tvárnic nebo příčkovek z cihel pálených, plných nebo dutých na maltu vápennou nebo vápenocementovou, tl. do 100 mm</t>
  </si>
  <si>
    <t>908495196</t>
  </si>
  <si>
    <t>Bourání příček z cihel tl.100 mm</t>
  </si>
  <si>
    <t>(1,20+2,825)*3,30</t>
  </si>
  <si>
    <t>1,88*3,30</t>
  </si>
  <si>
    <t>-(0,80*2,00*2+0,60*2,00)</t>
  </si>
  <si>
    <t>83</t>
  </si>
  <si>
    <t>962042320</t>
  </si>
  <si>
    <t>Bourání zdiva z betonu prostého nadzákladového objemu do 1 m3</t>
  </si>
  <si>
    <t>-304353664</t>
  </si>
  <si>
    <t>Vybourání zdiva parapetních panelů pro nové vstupní dveře do schodiště</t>
  </si>
  <si>
    <t>1,00*0,80*0,27*2</t>
  </si>
  <si>
    <t>84</t>
  </si>
  <si>
    <t>962081131</t>
  </si>
  <si>
    <t>Bourání zdiva příček nebo vybourání otvorů ze skleněných tvárnic, tl. do 100 mm</t>
  </si>
  <si>
    <t>-1372856129</t>
  </si>
  <si>
    <t>Bourání příček ze skleněných tvárnic</t>
  </si>
  <si>
    <t>Prostor schodiště</t>
  </si>
  <si>
    <t>2,25*1,70</t>
  </si>
  <si>
    <t>(3,30*3,90)/2</t>
  </si>
  <si>
    <t>85</t>
  </si>
  <si>
    <t>966080105</t>
  </si>
  <si>
    <t>Bourání kontaktního zateplení včetně povrchové úpravy omítkou nebo nátěrem z polystyrénových desek, tloušťky přes 120 do 180 mm</t>
  </si>
  <si>
    <t>2080907386</t>
  </si>
  <si>
    <t>Bourání stávajícího KZS v místě nového schodiště</t>
  </si>
  <si>
    <t>6,15*6,95</t>
  </si>
  <si>
    <t>-2,40*2,20*4</t>
  </si>
  <si>
    <t>86</t>
  </si>
  <si>
    <t>968072455</t>
  </si>
  <si>
    <t>Vybourání kovových rámů oken s křídly, dveřních zárubní, vrat, stěn, ostění nebo obkladů dveřních zárubní, plochy do 2 m2</t>
  </si>
  <si>
    <t>-1549236653</t>
  </si>
  <si>
    <t>Vybourání zárubní</t>
  </si>
  <si>
    <t>0,80*2,00*2+0,60*2,00</t>
  </si>
  <si>
    <t>87</t>
  </si>
  <si>
    <t>968082018</t>
  </si>
  <si>
    <t>Vybourání plastových rámů oken s křídly, dveřních zárubní, vrat rámu oken s křídly, plochy přes 4 m2</t>
  </si>
  <si>
    <t>1521649584</t>
  </si>
  <si>
    <t>Vybourání stávajících plasrtových oken</t>
  </si>
  <si>
    <t>88</t>
  </si>
  <si>
    <t>971033541</t>
  </si>
  <si>
    <t>Vybourání otvorů ve zdivu základovém nebo nadzákladovém z cihel, tvárnic, příčkovek z cihel pálených na maltu vápennou nebo vápenocementovou plochy do 1 m2, tl. do 300 mm</t>
  </si>
  <si>
    <t>1131725217</t>
  </si>
  <si>
    <t>Vybourání otvorů ve zdivu pro nové vstupy na schodiště</t>
  </si>
  <si>
    <t>89</t>
  </si>
  <si>
    <t>974032121</t>
  </si>
  <si>
    <t>Vysekání rýh ve stěnách nebo příčkách z dutých cihel, tvárnic, desek z dutých cihel nebo tvárnic do hl. 30 mm a šířky do 30 mm</t>
  </si>
  <si>
    <t>-376154810</t>
  </si>
  <si>
    <t>Vzsekání rýh pro elektroinstalace</t>
  </si>
  <si>
    <t>Předpoklad</t>
  </si>
  <si>
    <t>465,00</t>
  </si>
  <si>
    <t>90</t>
  </si>
  <si>
    <t>977211112</t>
  </si>
  <si>
    <t>Řezání konstrukcí stěnovou pilou betonových nebo železobetonových průměru řezané výztuže do 16 mm hloubka řezu přes 200 do 350 mm</t>
  </si>
  <si>
    <t>-724906835</t>
  </si>
  <si>
    <t>Řezání parapetních panelů pro nové vstuní dveře do schodiště</t>
  </si>
  <si>
    <t>0,80*2*2+1,00*2</t>
  </si>
  <si>
    <t>997</t>
  </si>
  <si>
    <t>Přesun sutě</t>
  </si>
  <si>
    <t>91</t>
  </si>
  <si>
    <t>997013152</t>
  </si>
  <si>
    <t>Vnitrostaveništní doprava suti a vybouraných hmot vodorovně do 50 m svisle s omezením mechanizace pro budovy a haly výšky přes 6 do 9 m</t>
  </si>
  <si>
    <t>722191900</t>
  </si>
  <si>
    <t>92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</si>
  <si>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</si>
  <si>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</si>
  <si>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1642368709</t>
  </si>
  <si>
    <t>93</t>
  </si>
  <si>
    <t>997013501</t>
  </si>
  <si>
    <t>Odvoz suti a vybouraných hmot na skládku nebo meziskládku se složením, na vzdálenost do 1 km</t>
  </si>
  <si>
    <t>1204107066</t>
  </si>
  <si>
    <t>94</t>
  </si>
  <si>
    <t>997013509</t>
  </si>
  <si>
    <t>Odvoz suti a vybouraných hmot na skládku nebo meziskládku se složením, na vzdálenost Příplatek k ceně za každý další i započatý 1 km přes 1 km</t>
  </si>
  <si>
    <t>-2048874835</t>
  </si>
  <si>
    <t>8,597*20</t>
  </si>
  <si>
    <t>95</t>
  </si>
  <si>
    <t>997013631</t>
  </si>
  <si>
    <t>Poplatek za uložení stavebního odpadu na skládce (skládkovné) směsného stavebního a demoličního zatříděného do Katalogu odpadů pod kódem 17 09 04</t>
  </si>
  <si>
    <t>721058556</t>
  </si>
  <si>
    <t>96</t>
  </si>
  <si>
    <t>997013655</t>
  </si>
  <si>
    <t>Poplatek za uložení stavebního odpadu na skládce (skládkovné) zeminy a kamení zatříděného do Katalogu odpadů pod kódem 17 05 04</t>
  </si>
  <si>
    <t>351962833</t>
  </si>
  <si>
    <t>97</t>
  </si>
  <si>
    <t>997013813</t>
  </si>
  <si>
    <t>Poplatek za uložení stavebního odpadu na skládce (skládkovné) z plastických hmot zatříděného do Katalogu odpadů pod kódem 17 02 03</t>
  </si>
  <si>
    <t>456152103</t>
  </si>
  <si>
    <t>998</t>
  </si>
  <si>
    <t>Přesun hmot</t>
  </si>
  <si>
    <t>98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</si>
  <si>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</si>
  <si>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</si>
  <si>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-1295671056</t>
  </si>
  <si>
    <t>PSV</t>
  </si>
  <si>
    <t>Práce a dodávky PSV</t>
  </si>
  <si>
    <t>711</t>
  </si>
  <si>
    <t>Izolace proti vodě, vlhkosti a plynům</t>
  </si>
  <si>
    <t>99</t>
  </si>
  <si>
    <t>711111001</t>
  </si>
  <si>
    <t>Provedení izolace proti zemní vlhkosti natěradly a tmely za studena na ploše vodorovné V nátěrem penetračním</t>
  </si>
  <si>
    <t>-1650243646</t>
  </si>
  <si>
    <t>Nátěr penetrační</t>
  </si>
  <si>
    <t>6,08*2,90</t>
  </si>
  <si>
    <t>100</t>
  </si>
  <si>
    <t>11163150</t>
  </si>
  <si>
    <t>lak penetrační asfaltový</t>
  </si>
  <si>
    <t>-40092007</t>
  </si>
  <si>
    <t>17,632*0,0003 'Přepočtené koeficientem množství</t>
  </si>
  <si>
    <t>101</t>
  </si>
  <si>
    <t>711141559</t>
  </si>
  <si>
    <t>Provedení izolace proti zemní vlhkosti pásy přitavením NAIP na ploše vodorovné V</t>
  </si>
  <si>
    <t>-473358991</t>
  </si>
  <si>
    <t>Izolace pásy</t>
  </si>
  <si>
    <t>102</t>
  </si>
  <si>
    <t>62832001</t>
  </si>
  <si>
    <t>pás asfaltový natavitelný oxidovaný s vložkou ze skleněné rohože typu V60 s jemnozrnným minerálním posypem tl 3,5mm</t>
  </si>
  <si>
    <t>1732295063</t>
  </si>
  <si>
    <t>17,632*1,1655 'Přepočtené koeficientem množství</t>
  </si>
  <si>
    <t>103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</si>
  <si>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</si>
  <si>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</si>
  <si>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</si>
  <si>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230902717</t>
  </si>
  <si>
    <t>712</t>
  </si>
  <si>
    <t>Povlakové krytiny</t>
  </si>
  <si>
    <t>104</t>
  </si>
  <si>
    <t>712311101</t>
  </si>
  <si>
    <t>Provedení povlakové krytiny střech plochých do 10° natěradly a tmely za studena nátěrem lakem penetračním nebo asfaltovým</t>
  </si>
  <si>
    <t>-1514706288</t>
  </si>
  <si>
    <t>Penetrace střechy</t>
  </si>
  <si>
    <t>2,42*5,36</t>
  </si>
  <si>
    <t>105</t>
  </si>
  <si>
    <t>883943771</t>
  </si>
  <si>
    <t>12,971*0,00032 'Přepočtené koeficientem množství</t>
  </si>
  <si>
    <t>106</t>
  </si>
  <si>
    <t>712363352</t>
  </si>
  <si>
    <t>Povlakové krytiny střech plochých do 10° z tvarovaných poplastovaných lišt pro mPVC vnitřní koutová lišta rš 100 mm</t>
  </si>
  <si>
    <t>-2069829566</t>
  </si>
  <si>
    <t>Koutová lišta</t>
  </si>
  <si>
    <t>0,22*4</t>
  </si>
  <si>
    <t>107</t>
  </si>
  <si>
    <t>712363609</t>
  </si>
  <si>
    <t>Provedení povlakové krytiny střech plochých do 10° s mechanicky kotvenou izolací včetně položení fólie a horkovzdušného svaření tl. tepelné izolace přes 240 mm budovy výšky do 18 m, kotvené do betonu lehčeného nebo zdiva rohové pole</t>
  </si>
  <si>
    <t>712976079</t>
  </si>
  <si>
    <t>Krytina střechy</t>
  </si>
  <si>
    <t>2,60*5,46</t>
  </si>
  <si>
    <t>108</t>
  </si>
  <si>
    <t>28322013</t>
  </si>
  <si>
    <t>fólie hydroizolační střešní mPVC mechanicky kotvená barevná tl 1,5mm</t>
  </si>
  <si>
    <t>-464382009</t>
  </si>
  <si>
    <t>14,196*1,1655 'Přepočtené koeficientem množství</t>
  </si>
  <si>
    <t>109</t>
  </si>
  <si>
    <t>712363681</t>
  </si>
  <si>
    <t>Provedení povlakové krytiny střech plochých do 10° s mechanicky kotvenou izolací ostatní práce mechanické kotvení kruhového prostupu do podkladu z betonu nebo pórobetonu</t>
  </si>
  <si>
    <t>-1484176119</t>
  </si>
  <si>
    <t>110</t>
  </si>
  <si>
    <t>28342013</t>
  </si>
  <si>
    <t>manžeta těsnící pro prostupy hydroizolací z PVC uzavřená kruhová vnitřní průměr 90-114</t>
  </si>
  <si>
    <t>924966140</t>
  </si>
  <si>
    <t>111</t>
  </si>
  <si>
    <t>712391172</t>
  </si>
  <si>
    <t>Provedení povlakové krytiny střech plochých do 10° -ostatní práce provedení vrstvy textilní ochranné</t>
  </si>
  <si>
    <t>-166133805</t>
  </si>
  <si>
    <t>Ochranná textilie</t>
  </si>
  <si>
    <t>112</t>
  </si>
  <si>
    <t>69311199</t>
  </si>
  <si>
    <t>geotextilie netkaná separační, ochranná, filtrační, drenážní PES(70%)+PP(30%) 300g/m2</t>
  </si>
  <si>
    <t>679175510</t>
  </si>
  <si>
    <t>14,196*1,155 'Přepočtené koeficientem množství</t>
  </si>
  <si>
    <t>113</t>
  </si>
  <si>
    <t>712341659</t>
  </si>
  <si>
    <t>Provedení povlakové krytiny střech plochých do 10° pásy přitavením NAIP bodově</t>
  </si>
  <si>
    <t>-1279280146</t>
  </si>
  <si>
    <t>Plocha izolace střechy</t>
  </si>
  <si>
    <t>114</t>
  </si>
  <si>
    <t>446091034</t>
  </si>
  <si>
    <t>115</t>
  </si>
  <si>
    <t>712391176</t>
  </si>
  <si>
    <t>Provedení povlakové krytiny střech plochých do 10° -ostatní práce připevnění izolace kotvícími terči</t>
  </si>
  <si>
    <t>444754052</t>
  </si>
  <si>
    <t>116</t>
  </si>
  <si>
    <t>31121044</t>
  </si>
  <si>
    <t>ocelová izolační podložka oblá typ A 40x80mm</t>
  </si>
  <si>
    <t>100 kus</t>
  </si>
  <si>
    <t>-545307584</t>
  </si>
  <si>
    <t>25*0,01 'Přepočtené koeficientem množství</t>
  </si>
  <si>
    <t>117</t>
  </si>
  <si>
    <t>712861703</t>
  </si>
  <si>
    <t>Provedení povlakové krytiny střech samostatným vytažením izolačního povlaku fólií na konstrukce převyšující úroveň střechy, přilepenou lepidlem v plné ploše</t>
  </si>
  <si>
    <t>1703882861</t>
  </si>
  <si>
    <t>Vytažení folie</t>
  </si>
  <si>
    <t>(5,36+2,42*2)*0,21</t>
  </si>
  <si>
    <t>118</t>
  </si>
  <si>
    <t>28322000</t>
  </si>
  <si>
    <t>fólie hydroizolační střešní mPVC mechanicky kotvená šedá tl 2,0mm</t>
  </si>
  <si>
    <t>703687313</t>
  </si>
  <si>
    <t>2,142*1,2 'Přepočtené koeficientem množství</t>
  </si>
  <si>
    <t>119</t>
  </si>
  <si>
    <t>712964703</t>
  </si>
  <si>
    <t>Provedení povlakové krytiny střech fóliemi - ostatní práce zesílení koutů, rohů nebo hran fólií</t>
  </si>
  <si>
    <t>784250187</t>
  </si>
  <si>
    <t>Zesílení rohů</t>
  </si>
  <si>
    <t>0,21*2+0,31*2</t>
  </si>
  <si>
    <t>120</t>
  </si>
  <si>
    <t>28322022</t>
  </si>
  <si>
    <t>fólie hydroizolační střešní mPVC nevyztužená určená na detaily barevná tl 1,2mm</t>
  </si>
  <si>
    <t>2037437035</t>
  </si>
  <si>
    <t>1,04*0,6 'Přepočtené koeficientem množství</t>
  </si>
  <si>
    <t>121</t>
  </si>
  <si>
    <t>712998004</t>
  </si>
  <si>
    <t>Provedení povlakové krytiny střech - ostatní práce montáž odvodňovacího prvku atikového chrliče z PVC na dešťovou vodu DN 110</t>
  </si>
  <si>
    <t>-1729681228</t>
  </si>
  <si>
    <t>122</t>
  </si>
  <si>
    <t>28342470</t>
  </si>
  <si>
    <t>chrlič atikový DN 110 s manžetou pro hydroizolaci z PVC-P</t>
  </si>
  <si>
    <t>1514973177</t>
  </si>
  <si>
    <t>123</t>
  </si>
  <si>
    <t>998712202</t>
  </si>
  <si>
    <t>Přesun hmot pro povlakové krytiny stanovený procentní sazbou (%) z ceny vodorovná dopravní vzdálenost do 50 m v objektech výšky přes 6 do 12 m</t>
  </si>
  <si>
    <t>-1595784833</t>
  </si>
  <si>
    <t>713</t>
  </si>
  <si>
    <t>Izolace tepelné</t>
  </si>
  <si>
    <t>124</t>
  </si>
  <si>
    <t>713121111</t>
  </si>
  <si>
    <t>Montáž tepelné izolace podlah rohožemi, pásy, deskami, dílci, bloky (izolační materiál ve specifikaci) kladenými volně jednovrstvá</t>
  </si>
  <si>
    <t>625633676</t>
  </si>
  <si>
    <t>Podlaha schodiště</t>
  </si>
  <si>
    <t>M.č.1.01</t>
  </si>
  <si>
    <t>125</t>
  </si>
  <si>
    <t>28375914</t>
  </si>
  <si>
    <t>deska EPS 150 pro konstrukce s vysokým zatížením λ=0,035 tl 100mm</t>
  </si>
  <si>
    <t>495132915</t>
  </si>
  <si>
    <t>14,2*1,05 'Přepočtené koeficientem množství</t>
  </si>
  <si>
    <t>126</t>
  </si>
  <si>
    <t>713131141</t>
  </si>
  <si>
    <t>Montáž tepelné izolace stěn rohožemi, pásy, deskami, dílci, bloky (izolační materiál ve specifikaci) lepením celoplošně bez mechanického kotvení</t>
  </si>
  <si>
    <t>1116238651</t>
  </si>
  <si>
    <t>Tepelná izolace atiky</t>
  </si>
  <si>
    <t>(6,34+2,42*2)*0,49</t>
  </si>
  <si>
    <t>Vnitřní obvod střechy</t>
  </si>
  <si>
    <t>(2,50*2+5,49)*0,22</t>
  </si>
  <si>
    <t>127</t>
  </si>
  <si>
    <t>28376417</t>
  </si>
  <si>
    <t>deska XPS hrana polodrážková a hladký povrch 300kPA λ=0,035 tl 50mm</t>
  </si>
  <si>
    <t>1340342304</t>
  </si>
  <si>
    <t>2,31*1,02</t>
  </si>
  <si>
    <t>2,356*1,05 'Přepočtené koeficientem množství</t>
  </si>
  <si>
    <t>128</t>
  </si>
  <si>
    <t>28376418</t>
  </si>
  <si>
    <t>deska XPS hrana polodrážková a hladký povrch 300kPA λ=0,035 tl 60mm</t>
  </si>
  <si>
    <t>399100953</t>
  </si>
  <si>
    <t>5,48*1,02</t>
  </si>
  <si>
    <t>129</t>
  </si>
  <si>
    <t>713141335</t>
  </si>
  <si>
    <t>Montáž tepelné izolace střech plochých spádovými klíny v ploše přilepenými za studena bodově</t>
  </si>
  <si>
    <t>192309867</t>
  </si>
  <si>
    <t>Izolace střechy</t>
  </si>
  <si>
    <t>5,46*2,60</t>
  </si>
  <si>
    <t>130</t>
  </si>
  <si>
    <t>28376141</t>
  </si>
  <si>
    <t>klín izolační spád do 5% EPS 100</t>
  </si>
  <si>
    <t>733756735</t>
  </si>
  <si>
    <t>5,46*2,60*(0,20+0,27)/2*1,02</t>
  </si>
  <si>
    <t>131</t>
  </si>
  <si>
    <t>713191132</t>
  </si>
  <si>
    <t>Montáž tepelné izolace stavebních konstrukcí - doplňky a konstrukční součásti podlah, stropů vrchem nebo střech překrytím fólií separační z PE</t>
  </si>
  <si>
    <t>-150707813</t>
  </si>
  <si>
    <t>Separační folie</t>
  </si>
  <si>
    <t>132</t>
  </si>
  <si>
    <t>28323100</t>
  </si>
  <si>
    <t>fólie LDPE (750 kg/m3) proti zemní vlhkosti nad úrovní terénu tl 0,8mm</t>
  </si>
  <si>
    <t>-881054681</t>
  </si>
  <si>
    <t>14,2*1,1655 'Přepočtené koeficientem množství</t>
  </si>
  <si>
    <t>133</t>
  </si>
  <si>
    <t>998713202</t>
  </si>
  <si>
    <t>Přesun hmot pro izolace tepelné stanovený procentní sazbou (%) z ceny vodorovná dopravní vzdálenost do 50 m v objektech výšky přes 6 do 12 m</t>
  </si>
  <si>
    <t>1889399019</t>
  </si>
  <si>
    <t>714</t>
  </si>
  <si>
    <t>Akustická a protiotřesová opatření</t>
  </si>
  <si>
    <t>134</t>
  </si>
  <si>
    <t>714129001R</t>
  </si>
  <si>
    <t>D+M akustických obladů stropů dle studie, vč. lešení PH, měření a dílenské dokumentace</t>
  </si>
  <si>
    <t>soubor</t>
  </si>
  <si>
    <t>-534236648</t>
  </si>
  <si>
    <t>Akusický obklad stropů</t>
  </si>
  <si>
    <t>1,00</t>
  </si>
  <si>
    <t>135</t>
  </si>
  <si>
    <t>998714202</t>
  </si>
  <si>
    <t>Přesun hmot pro akustická a protiotřesová opatření stanovený procentní sazbou (%) z ceny vodorovná dopravní vzdálenost do 50 m v objektech výšky přes 6 do 12 m</t>
  </si>
  <si>
    <t>129814227</t>
  </si>
  <si>
    <t>762</t>
  </si>
  <si>
    <t>Konstrukce tesařské</t>
  </si>
  <si>
    <t>136</t>
  </si>
  <si>
    <t>762361312</t>
  </si>
  <si>
    <t>Konstrukční vrstva pod klempířské prvky pro oplechování horních ploch zdí a nadezdívek (atik) z desek dřevoštěpkových šroubovaných do podkladu, tloušťky desky 22 mm</t>
  </si>
  <si>
    <t>867174085</t>
  </si>
  <si>
    <t>Konstrukční vrstva pod oplechování atiky</t>
  </si>
  <si>
    <t>137</t>
  </si>
  <si>
    <t>998762202</t>
  </si>
  <si>
    <t>Přesun hmot pro konstrukce tesařské stanovený procentní sazbou (%) z ceny vodorovná dopravní vzdálenost do 50 m v objektech výšky přes 6 do 12 m</t>
  </si>
  <si>
    <t>866532465</t>
  </si>
  <si>
    <t>763</t>
  </si>
  <si>
    <t>Konstrukce suché výstavby</t>
  </si>
  <si>
    <t>138</t>
  </si>
  <si>
    <t>763131451</t>
  </si>
  <si>
    <t>Podhled ze sádrokartonových desek dvouvrstvá zavěšená spodní konstrukce z ocelových profilů CD, UD jednoduše opláštěná deskou impregnovanou H2, tl. 12,5 mm, bez izolace</t>
  </si>
  <si>
    <t>1930316316</t>
  </si>
  <si>
    <t>SDK podhled</t>
  </si>
  <si>
    <t>39,80</t>
  </si>
  <si>
    <t>1,70</t>
  </si>
  <si>
    <t>6,60</t>
  </si>
  <si>
    <t>20,50</t>
  </si>
  <si>
    <t>139</t>
  </si>
  <si>
    <t>763131714</t>
  </si>
  <si>
    <t>Podhled ze sádrokartonových desek ostatní práce a konstrukce na podhledech ze sádrokartonových desek základní penetrační nátěr</t>
  </si>
  <si>
    <t>-1301587690</t>
  </si>
  <si>
    <t>Penetrační nátěr</t>
  </si>
  <si>
    <t>68,60</t>
  </si>
  <si>
    <t>Podhled schodiště</t>
  </si>
  <si>
    <t>13,772</t>
  </si>
  <si>
    <t>140</t>
  </si>
  <si>
    <t>763131751</t>
  </si>
  <si>
    <t>Podhled ze sádrokartonových desek ostatní práce a konstrukce na podhledech ze sádrokartonových desek montáž parotěsné zábrany</t>
  </si>
  <si>
    <t>-1276981372</t>
  </si>
  <si>
    <t>Parotěsná zábrana</t>
  </si>
  <si>
    <t>141</t>
  </si>
  <si>
    <t>28329274</t>
  </si>
  <si>
    <t>fólie PE vyztužená pro parotěsnou vrstvu (reakce na oheň - třída E) 110g/m2</t>
  </si>
  <si>
    <t>-26711050</t>
  </si>
  <si>
    <t>68,6*1,1235 'Přepočtené koeficientem množství</t>
  </si>
  <si>
    <t>142</t>
  </si>
  <si>
    <t>763164531</t>
  </si>
  <si>
    <t>Obklad konstrukcí sádrokartonovými deskami včetně ochranných úhelníků ve tvaru L rozvinuté šíře přes 0,4 do 0,8 m, opláštěný deskou standardní A, tl. 12,5 mm</t>
  </si>
  <si>
    <t>225502938</t>
  </si>
  <si>
    <t>Montáž kastlíku</t>
  </si>
  <si>
    <t>30,20</t>
  </si>
  <si>
    <t>143</t>
  </si>
  <si>
    <t>763164791</t>
  </si>
  <si>
    <t>Obklad konstrukcí sádrokartonovými deskami montáž obkladu, opláštění jednoduché</t>
  </si>
  <si>
    <t>1522803212</t>
  </si>
  <si>
    <t>Opláštění podhledu schodiště</t>
  </si>
  <si>
    <t>(2,60*1,20+2,60*1,12+(2,85+3,60)*1,20)</t>
  </si>
  <si>
    <t>144</t>
  </si>
  <si>
    <t>59030021</t>
  </si>
  <si>
    <t>deska SDK A tl 12,5mm</t>
  </si>
  <si>
    <t>-1025014961</t>
  </si>
  <si>
    <t>13,772*1,05 'Přepočtené koeficientem množství</t>
  </si>
  <si>
    <t>145</t>
  </si>
  <si>
    <t>763411111</t>
  </si>
  <si>
    <t>Sanitární příčky vhodné do mokrého prostředí dělící z dřevotřískových desek s HPL-laminátem tl. 19,6 mm</t>
  </si>
  <si>
    <t>432311092</t>
  </si>
  <si>
    <t>Dělicí příčky do sociálních zařízení</t>
  </si>
  <si>
    <t>0,70*1,20*12</t>
  </si>
  <si>
    <t>146</t>
  </si>
  <si>
    <t>998763402</t>
  </si>
  <si>
    <t>Přesun hmot pro konstrukce montované z desek stanovený procentní sazbou (%) z ceny vodorovná dopravní vzdálenost do 50 m v objektech výšky přes 6 do 12 m</t>
  </si>
  <si>
    <t>-971906218</t>
  </si>
  <si>
    <t>764</t>
  </si>
  <si>
    <t>Konstrukce klempířské</t>
  </si>
  <si>
    <t>147</t>
  </si>
  <si>
    <t>764002851</t>
  </si>
  <si>
    <t>Demontáž klempířských konstrukcí oplechování parapetů do suti</t>
  </si>
  <si>
    <t>1218093398</t>
  </si>
  <si>
    <t>Demontáž stávajících parapetů</t>
  </si>
  <si>
    <t>2,40*5</t>
  </si>
  <si>
    <t>148</t>
  </si>
  <si>
    <t>764214607</t>
  </si>
  <si>
    <t>Oplechování horních ploch zdí a nadezdívek (atik) z pozinkovaného plechu s povrchovou úpravou mechanicky kotvené rš 670 mm</t>
  </si>
  <si>
    <t>-1683499455</t>
  </si>
  <si>
    <t>Oplechování atiky</t>
  </si>
  <si>
    <t>6,34+2,91*2</t>
  </si>
  <si>
    <t>149</t>
  </si>
  <si>
    <t>764511662</t>
  </si>
  <si>
    <t>Žlab podokapní z pozinkovaného plechu s povrchovou úpravou včetně háků a čel kotlík hranatý, rš žlabu/průměr svodu 330/100 mm</t>
  </si>
  <si>
    <t>-627657840</t>
  </si>
  <si>
    <t>150</t>
  </si>
  <si>
    <t>764518622</t>
  </si>
  <si>
    <t>Svod z pozinkovaného plechu s upraveným povrchem včetně objímek, kolen a odskoků kruhový, průměru 100 mm</t>
  </si>
  <si>
    <t>-1621965101</t>
  </si>
  <si>
    <t>Svody kruhové</t>
  </si>
  <si>
    <t>7,25*2</t>
  </si>
  <si>
    <t>151</t>
  </si>
  <si>
    <t>998764202</t>
  </si>
  <si>
    <t>Přesun hmot pro konstrukce klempířské stanovený procentní sazbou (%) z ceny vodorovná dopravní vzdálenost do 50 m v objektech výšky přes 6 do 12 m</t>
  </si>
  <si>
    <t>-1354828476</t>
  </si>
  <si>
    <t>766</t>
  </si>
  <si>
    <t>Konstrukce truhlářské</t>
  </si>
  <si>
    <t>152</t>
  </si>
  <si>
    <t>766211211</t>
  </si>
  <si>
    <t>Montáž schodišťových madel kotvených na středovou konstrukci zábradlí dřevěných průběžných, šířky do 150 mm</t>
  </si>
  <si>
    <t>247410573</t>
  </si>
  <si>
    <t>Montáž madel na zábradlí</t>
  </si>
  <si>
    <t>8*2+2,50*2</t>
  </si>
  <si>
    <t>153</t>
  </si>
  <si>
    <t>05217101</t>
  </si>
  <si>
    <t>madlo dubové D 42mm</t>
  </si>
  <si>
    <t>1430059169</t>
  </si>
  <si>
    <t>21*1,1 'Přepočtené koeficientem množství</t>
  </si>
  <si>
    <t>154</t>
  </si>
  <si>
    <t>766441823</t>
  </si>
  <si>
    <t>Demontáž parapetních desek dřevěných nebo plastových šířky do 300 mm, délky přes 2000 mm</t>
  </si>
  <si>
    <t>-833585433</t>
  </si>
  <si>
    <t>155</t>
  </si>
  <si>
    <t>766622125R</t>
  </si>
  <si>
    <t xml:space="preserve">Dodávka a montáž plastového okna 1100x1500 mm plastového, ozn.O2, vč. vnějšího parapetu </t>
  </si>
  <si>
    <t>ks</t>
  </si>
  <si>
    <t>620134430</t>
  </si>
  <si>
    <t>Montář oken plastových</t>
  </si>
  <si>
    <t>Okno do schodiště</t>
  </si>
  <si>
    <t>156</t>
  </si>
  <si>
    <t>766622136R</t>
  </si>
  <si>
    <t>Dodávka a montáž plastového okna 24200x2200 mm, ozn. O1, vč. vnějšího parapetu a komprimační pásky</t>
  </si>
  <si>
    <t>-919144704</t>
  </si>
  <si>
    <t>157</t>
  </si>
  <si>
    <t>766660171</t>
  </si>
  <si>
    <t>Montáž dveřních křídel dřevěných nebo plastových otevíravých do obložkové zárubně povrchově upravených jednokřídlových, šířky do 800 mm</t>
  </si>
  <si>
    <t>1321280786</t>
  </si>
  <si>
    <t>Montáž dveří</t>
  </si>
  <si>
    <t>700 mm</t>
  </si>
  <si>
    <t>2,00</t>
  </si>
  <si>
    <t>800 mm</t>
  </si>
  <si>
    <t>14,00</t>
  </si>
  <si>
    <t>158</t>
  </si>
  <si>
    <t>61162073</t>
  </si>
  <si>
    <t>dveře jednokřídlé voštinové povrch laminátový plné 700x1970-2100mm</t>
  </si>
  <si>
    <t>-1895156054</t>
  </si>
  <si>
    <t>159</t>
  </si>
  <si>
    <t>61162074</t>
  </si>
  <si>
    <t>dveře jednokřídlé voštinové povrch laminátový plné 800x1970-2100mm</t>
  </si>
  <si>
    <t>-1410115530</t>
  </si>
  <si>
    <t>160</t>
  </si>
  <si>
    <t>766660172</t>
  </si>
  <si>
    <t>Montáž dveřních křídel dřevěných nebo plastových otevíravých do obložkové zárubně povrchově upravených jednokřídlových, šířky přes 800 mm</t>
  </si>
  <si>
    <t>1793764686</t>
  </si>
  <si>
    <t>161</t>
  </si>
  <si>
    <t>61162075</t>
  </si>
  <si>
    <t>dveře jednokřídlé voštinové povrch laminátový plné 900x1970-2100mm</t>
  </si>
  <si>
    <t>-415029522</t>
  </si>
  <si>
    <t>162</t>
  </si>
  <si>
    <t>766660728</t>
  </si>
  <si>
    <t>Montáž dveřních doplňků dveřního kování interiérového zámku</t>
  </si>
  <si>
    <t>-1644512225</t>
  </si>
  <si>
    <t>163</t>
  </si>
  <si>
    <t>54924004</t>
  </si>
  <si>
    <t>zámek zadlabací mezipokojový levý pro cylindrickou vložku rozteč 72x55mm</t>
  </si>
  <si>
    <t>606109102</t>
  </si>
  <si>
    <t>164</t>
  </si>
  <si>
    <t>54924006</t>
  </si>
  <si>
    <t>zámek zadlabací mezipokojový pravý pro cylindrickou vložku rozteč 72x55mm</t>
  </si>
  <si>
    <t>2103946866</t>
  </si>
  <si>
    <t>165</t>
  </si>
  <si>
    <t>54914125</t>
  </si>
  <si>
    <t>kování rozetové spodní pro cylindrickou vložku</t>
  </si>
  <si>
    <t>97890083</t>
  </si>
  <si>
    <t>166</t>
  </si>
  <si>
    <t>766682111</t>
  </si>
  <si>
    <t>Montáž zárubní dřevěných, plastových nebo z lamina obložkových, pro dveře jednokřídlové, tloušťky stěny do 170 mm</t>
  </si>
  <si>
    <t>-2104759988</t>
  </si>
  <si>
    <t>167</t>
  </si>
  <si>
    <t>61182307</t>
  </si>
  <si>
    <t>zárubeň jednokřídlá obložková s laminátovým povrchem tl stěny 60-150mm rozměru 600-1100/1970, 2100mm</t>
  </si>
  <si>
    <t>-1977657357</t>
  </si>
  <si>
    <t>168</t>
  </si>
  <si>
    <t>766694116</t>
  </si>
  <si>
    <t>Montáž ostatních truhlářských konstrukcí parapetních desek dřevěných nebo plastových šířky do 300 mm</t>
  </si>
  <si>
    <t>-1933853220</t>
  </si>
  <si>
    <t>Montáž parapoetů</t>
  </si>
  <si>
    <t>2,40*4+1,10</t>
  </si>
  <si>
    <t>169</t>
  </si>
  <si>
    <t>60794102</t>
  </si>
  <si>
    <t>parapet dřevotřískový vnitřní povrch laminátový š 260mm</t>
  </si>
  <si>
    <t>1511841141</t>
  </si>
  <si>
    <t>170</t>
  </si>
  <si>
    <t>998766202</t>
  </si>
  <si>
    <t>Přesun hmot pro konstrukce truhlářské stanovený procentní sazbou (%) z ceny vodorovná dopravní vzdálenost do 50 m v objektech výšky přes 6 do 12 m</t>
  </si>
  <si>
    <t>-186381597</t>
  </si>
  <si>
    <t>767</t>
  </si>
  <si>
    <t>Konstrukce zámečnické</t>
  </si>
  <si>
    <t>171</t>
  </si>
  <si>
    <t>767161117</t>
  </si>
  <si>
    <t>Montáž zábradlí rovného z trubek nebo tenkostěnných profilů do zdiva, hmotnosti 1 m zábradlí přes 30 do 45 kg</t>
  </si>
  <si>
    <t>1194781299</t>
  </si>
  <si>
    <t xml:space="preserve">Zábradlí  schodiště</t>
  </si>
  <si>
    <t>2,50+8,00</t>
  </si>
  <si>
    <t>172</t>
  </si>
  <si>
    <t>55396001R</t>
  </si>
  <si>
    <t>Zábradlí schosiště nerezové</t>
  </si>
  <si>
    <t>-745684778</t>
  </si>
  <si>
    <t>173</t>
  </si>
  <si>
    <t>55396002R</t>
  </si>
  <si>
    <t>Zábradlí šchodiště vnějšího, trubkov s tyčovinou, ozn.Z1.2</t>
  </si>
  <si>
    <t>1427395902</t>
  </si>
  <si>
    <t>174</t>
  </si>
  <si>
    <t>767640111R</t>
  </si>
  <si>
    <t>Dodávka a montáž hliníkových vstupních dveří 1100x2300 mm, ozn.D1</t>
  </si>
  <si>
    <t>-1493900603</t>
  </si>
  <si>
    <t>175</t>
  </si>
  <si>
    <t>767893113</t>
  </si>
  <si>
    <t>Montáž stříšek nad venkovními vstupy z kovových profilů kotvených k nosné konstrukci pomocí závěsů, výplň z umělých hmot oblouková, šířky do 1,50 m</t>
  </si>
  <si>
    <t>1542778529</t>
  </si>
  <si>
    <t>176</t>
  </si>
  <si>
    <t>28315010</t>
  </si>
  <si>
    <t>stříška vchodová oblouková, kotvená pomocí táhel, hliníkový rám, výplň akrylové sklo 1500x950mm</t>
  </si>
  <si>
    <t>-315705027</t>
  </si>
  <si>
    <t>177</t>
  </si>
  <si>
    <t>767995114</t>
  </si>
  <si>
    <t>Montáž ostatních atypických zámečnických konstrukcí hmotnosti přes 20 do 50 kg</t>
  </si>
  <si>
    <t>kg</t>
  </si>
  <si>
    <t>-772129838</t>
  </si>
  <si>
    <t>Montáž ocelové konstrukce schodiště</t>
  </si>
  <si>
    <t>462,30</t>
  </si>
  <si>
    <t>178</t>
  </si>
  <si>
    <t>13010714</t>
  </si>
  <si>
    <t>ocel profilová jakost S235JR (11 375) průřez I (IPN) 120</t>
  </si>
  <si>
    <t>-1531884525</t>
  </si>
  <si>
    <t>179</t>
  </si>
  <si>
    <t>13010716</t>
  </si>
  <si>
    <t>ocel profilová jakost S235JR (11 375) průřez I (IPN) 140</t>
  </si>
  <si>
    <t>1635722036</t>
  </si>
  <si>
    <t>180</t>
  </si>
  <si>
    <t>13010818</t>
  </si>
  <si>
    <t>ocel profilová jakost S235JR (11 375) průřez U (UPN) 120</t>
  </si>
  <si>
    <t>1321773898</t>
  </si>
  <si>
    <t>181</t>
  </si>
  <si>
    <t>998767202</t>
  </si>
  <si>
    <t>Přesun hmot pro zámečnické konstrukce stanovený procentní sazbou (%) z ceny vodorovná dopravní vzdálenost do 50 m v objektech výšky přes 6 do 12 m</t>
  </si>
  <si>
    <t>-1783198646</t>
  </si>
  <si>
    <t>771</t>
  </si>
  <si>
    <t>Podlahy z dlaždic</t>
  </si>
  <si>
    <t>182</t>
  </si>
  <si>
    <t>771111011</t>
  </si>
  <si>
    <t>Příprava podkladu před provedením dlažby vysátí podlah</t>
  </si>
  <si>
    <t>-1204950853</t>
  </si>
  <si>
    <t>Vysátí podkladu pod dlažby</t>
  </si>
  <si>
    <t>5,60</t>
  </si>
  <si>
    <t>2,32*(2,40+0,60)</t>
  </si>
  <si>
    <t>183</t>
  </si>
  <si>
    <t>771121011</t>
  </si>
  <si>
    <t>Příprava podkladu před provedením dlažby nátěr penetrační na podlahu</t>
  </si>
  <si>
    <t>2007009641</t>
  </si>
  <si>
    <t>Penetrace pod dlažbu</t>
  </si>
  <si>
    <t>184</t>
  </si>
  <si>
    <t>771161012</t>
  </si>
  <si>
    <t>Příprava podkladu před provedením dlažby montáž profilu dilatační spáry koutové (při styku podlahy se stěnou)</t>
  </si>
  <si>
    <t>120622177</t>
  </si>
  <si>
    <t>Montáž dilatačního provazce</t>
  </si>
  <si>
    <t>7,17*2+5,85*2+0,25*2+3,75*2</t>
  </si>
  <si>
    <t>1,00*2+1,70*2</t>
  </si>
  <si>
    <t>3,35*2+1,67*2</t>
  </si>
  <si>
    <t>2,82*2+2,35*2</t>
  </si>
  <si>
    <t>6,50*2+2,87*2+0,70*2</t>
  </si>
  <si>
    <t>185</t>
  </si>
  <si>
    <t>28376614</t>
  </si>
  <si>
    <t>provazec těsnící z pěnového polyetylénu D 10 mm</t>
  </si>
  <si>
    <t>-1933701180</t>
  </si>
  <si>
    <t>79,96*1,1 'Přepočtené koeficientem množství</t>
  </si>
  <si>
    <t>186</t>
  </si>
  <si>
    <t>771274113</t>
  </si>
  <si>
    <t>Montáž obkladů schodišť z dlaždic keramických lepených cementovým flexibilním lepidlem stupnic hladkých, šířky přes 250 do 300 mm</t>
  </si>
  <si>
    <t>-628200806</t>
  </si>
  <si>
    <t>2,32*3</t>
  </si>
  <si>
    <t>187</t>
  </si>
  <si>
    <t>59761085</t>
  </si>
  <si>
    <t>schodovka keramická mrazuvzdorná do interiéru i exteriéru R9/A povrch hladký/matný tl do 10mm š přes 250 do 300mm dl do 300mm</t>
  </si>
  <si>
    <t>267265980</t>
  </si>
  <si>
    <t>6,96*1,1 'Přepočtené koeficientem množství</t>
  </si>
  <si>
    <t>188</t>
  </si>
  <si>
    <t>771274231</t>
  </si>
  <si>
    <t>Montáž obkladů schodišť z dlaždic keramických lepených cementovým flexibilním lepidlem podstupnic hladkých, výšky do 150 mm</t>
  </si>
  <si>
    <t>1706231847</t>
  </si>
  <si>
    <t>2,32*4</t>
  </si>
  <si>
    <t>189</t>
  </si>
  <si>
    <t>59761160</t>
  </si>
  <si>
    <t>dlažba keramická slinutá mrazuvzdorná do interiéru i exteriéru povrch hladký/matný tl do 10mm přes 9 do 12ks/m2</t>
  </si>
  <si>
    <t>649514554</t>
  </si>
  <si>
    <t>2,32*4*0,15*1,10</t>
  </si>
  <si>
    <t>190</t>
  </si>
  <si>
    <t>771574416</t>
  </si>
  <si>
    <t>Montáž podlah z dlaždic keramických lepených cementovým flexibilním lepidlem hladkých, tloušťky do 10 mm přes 9 do 12 ks/m2</t>
  </si>
  <si>
    <t>-1689382437</t>
  </si>
  <si>
    <t>Dlažba keramická</t>
  </si>
  <si>
    <t>191</t>
  </si>
  <si>
    <t>59761135</t>
  </si>
  <si>
    <t>dlažba keramická slinutá nemrazuvzdorná do interiéru povrch hladký/matný tl do 10mm přes 9 do 12ks/m2</t>
  </si>
  <si>
    <t>-1250548506</t>
  </si>
  <si>
    <t>74,2*1,1 'Přepočtené koeficientem množství</t>
  </si>
  <si>
    <t>192</t>
  </si>
  <si>
    <t>771574476</t>
  </si>
  <si>
    <t>Montáž podlah z dlaždic keramických lepených cementovým flexibilním lepidlem pro vysoké mechanické zatížení, tloušťky přes 10 mm přes 9 do 12 ks/m2</t>
  </si>
  <si>
    <t>1520541687</t>
  </si>
  <si>
    <t>Vnšjší schodiště</t>
  </si>
  <si>
    <t>Podesta</t>
  </si>
  <si>
    <t>1,50*2,32</t>
  </si>
  <si>
    <t>193</t>
  </si>
  <si>
    <t>1601492337</t>
  </si>
  <si>
    <t>194</t>
  </si>
  <si>
    <t>771591112</t>
  </si>
  <si>
    <t>Izolace podlahy pod dlažbu nátěrem nebo stěrkou ve dvou vrstvách</t>
  </si>
  <si>
    <t>-556148231</t>
  </si>
  <si>
    <t>Izolace pod dlažbu</t>
  </si>
  <si>
    <t>195</t>
  </si>
  <si>
    <t>771591264</t>
  </si>
  <si>
    <t>Izolace podlahy pod dlažbu těsnícími izolačními pásy mezi podlahou a stěnu</t>
  </si>
  <si>
    <t>-1865818808</t>
  </si>
  <si>
    <t>Styk stěny a dlažby</t>
  </si>
  <si>
    <t>7,17*2+5,85*2+0,25*2+3,75*2-0,90*3-0,70</t>
  </si>
  <si>
    <t>1,00*2+1,70*2-0,80</t>
  </si>
  <si>
    <t>3,35*2+1,67*2-0,80-0,70</t>
  </si>
  <si>
    <t>2,82*2+2,35*2-1,00</t>
  </si>
  <si>
    <t>6,50*2+2,87*2+0,70*2-0,90*3</t>
  </si>
  <si>
    <t>196</t>
  </si>
  <si>
    <t>771592011</t>
  </si>
  <si>
    <t>Čištění vnitřních ploch po položení dlažby podlah nebo schodišť chemickými prostředky</t>
  </si>
  <si>
    <t>673746347</t>
  </si>
  <si>
    <t>Čištění dlažby</t>
  </si>
  <si>
    <t>74,20</t>
  </si>
  <si>
    <t>197</t>
  </si>
  <si>
    <t>998771202</t>
  </si>
  <si>
    <t>Přesun hmot pro podlahy z dlaždic stanovený procentní sazbou (%) z ceny vodorovná dopravní vzdálenost do 50 m v objektech výšky přes 6 do 12 m</t>
  </si>
  <si>
    <t>-920081972</t>
  </si>
  <si>
    <t>776</t>
  </si>
  <si>
    <t>Podlahy povlakové</t>
  </si>
  <si>
    <t>198</t>
  </si>
  <si>
    <t>776111115</t>
  </si>
  <si>
    <t>Příprava podkladu broušení podlah stávajícího podkladu před litím stěrky</t>
  </si>
  <si>
    <t>-1081418686</t>
  </si>
  <si>
    <t>Broušení stávajícího podkladu</t>
  </si>
  <si>
    <t>63,50+73,10+83,00+20,30+21,60</t>
  </si>
  <si>
    <t>14,20+26,10+72,90+40,30</t>
  </si>
  <si>
    <t>Stupně a podesty</t>
  </si>
  <si>
    <t>Podstupnice</t>
  </si>
  <si>
    <t>21,00*1,20*0,17</t>
  </si>
  <si>
    <t>199</t>
  </si>
  <si>
    <t>776111311</t>
  </si>
  <si>
    <t>Příprava podkladu vysátí podlah</t>
  </si>
  <si>
    <t>-1882670106</t>
  </si>
  <si>
    <t>Vysátí podkladu</t>
  </si>
  <si>
    <t>433,484-18,484</t>
  </si>
  <si>
    <t>200</t>
  </si>
  <si>
    <t>776111323</t>
  </si>
  <si>
    <t>Příprava podkladu vysátí schodišť</t>
  </si>
  <si>
    <t>-433512058</t>
  </si>
  <si>
    <t>201</t>
  </si>
  <si>
    <t>776121321</t>
  </si>
  <si>
    <t>Příprava podkladu penetrace neředěná podlah</t>
  </si>
  <si>
    <t>-577521189</t>
  </si>
  <si>
    <t>202</t>
  </si>
  <si>
    <t>776121323</t>
  </si>
  <si>
    <t>Příprava podkladu penetrace neředěná schodišť</t>
  </si>
  <si>
    <t>1520505966</t>
  </si>
  <si>
    <t>203</t>
  </si>
  <si>
    <t>776141123</t>
  </si>
  <si>
    <t>Příprava podkladu vyrovnání samonivelační stěrkou podlah min.pevnosti 30 MPa, tloušťky přes 5 do 8 mm</t>
  </si>
  <si>
    <t>-290857773</t>
  </si>
  <si>
    <t>204</t>
  </si>
  <si>
    <t>776141223</t>
  </si>
  <si>
    <t>Příprava podkladu vyrovnání samonivelační stěrkou schodišť min.pevnosti 35 MPa, tloušťky přes 5 do 8 mm</t>
  </si>
  <si>
    <t>-346077463</t>
  </si>
  <si>
    <t>205</t>
  </si>
  <si>
    <t>776201812</t>
  </si>
  <si>
    <t>Demontáž povlakových podlahovin lepených ručně s podložkou</t>
  </si>
  <si>
    <t>1936246974</t>
  </si>
  <si>
    <t>Demontáž stávajících podlah z PVC</t>
  </si>
  <si>
    <t>42,47+63,50+73,10+83,00+20,30+21,60</t>
  </si>
  <si>
    <t>21,25+14,20+26,10+72,90+40,30</t>
  </si>
  <si>
    <t>206</t>
  </si>
  <si>
    <t>776241111</t>
  </si>
  <si>
    <t>Montáž podlahovin ze sametového vinylu lepením pásů hladkých (bez vzoru)</t>
  </si>
  <si>
    <t>516938777</t>
  </si>
  <si>
    <t>Vinylové podlahy</t>
  </si>
  <si>
    <t>207</t>
  </si>
  <si>
    <t>28411011</t>
  </si>
  <si>
    <t>PVC vinyl heterogenní zátěžová akustické antibakteriální tl 2,60mm, nášlapná vrstva 0,70 mm, R10, zátěž 34/43, otlak do 0,06 mm, útlum 15dB, Bfl S1</t>
  </si>
  <si>
    <t>-390158607</t>
  </si>
  <si>
    <t>415*1,1 'Přepočtené koeficientem množství</t>
  </si>
  <si>
    <t>208</t>
  </si>
  <si>
    <t>776341111</t>
  </si>
  <si>
    <t>Montáž podlahovin ze sametového vinylu na schodišťové stupně stupnic, šířky do 300 mm</t>
  </si>
  <si>
    <t>455695011</t>
  </si>
  <si>
    <t>Montáž stupnic z vinylu</t>
  </si>
  <si>
    <t>209</t>
  </si>
  <si>
    <t>-119818158</t>
  </si>
  <si>
    <t>25,2*0,33 'Přepočtené koeficientem množství</t>
  </si>
  <si>
    <t>210</t>
  </si>
  <si>
    <t>776341121</t>
  </si>
  <si>
    <t>Montáž podlahovin ze sametového vinylu na schodišťové stupně podstupnic, výšky do 200 mm</t>
  </si>
  <si>
    <t>70863774</t>
  </si>
  <si>
    <t>Montáž podstupnic</t>
  </si>
  <si>
    <t>211</t>
  </si>
  <si>
    <t>419650713</t>
  </si>
  <si>
    <t>25,2*0,22 'Přepočtené koeficientem množství</t>
  </si>
  <si>
    <t>212</t>
  </si>
  <si>
    <t>776411111</t>
  </si>
  <si>
    <t>Montáž soklíků lepením obvodových, výšky do 80 mm</t>
  </si>
  <si>
    <t>-106657647</t>
  </si>
  <si>
    <t>Montáž soklíků</t>
  </si>
  <si>
    <t>2,60*2+1,20+1,48+1,46*2-0,90*2</t>
  </si>
  <si>
    <t>5,46*2+2,60*2-1,10-0,90</t>
  </si>
  <si>
    <t>21,54*2+3,00*2+0,40*5-0,90*5-1,80-1,46</t>
  </si>
  <si>
    <t>10,30*2+7,17*2+0,40*2+0,27*2-0,90*2</t>
  </si>
  <si>
    <t>11,60*2+7,17*2+0,40*4-0,90*2</t>
  </si>
  <si>
    <t>5,30*2+3,85*2-0,90</t>
  </si>
  <si>
    <t>6,66*2+3,27*2-1,00-0,80-1,46</t>
  </si>
  <si>
    <t>8,74*2+0,40*2+2,60*2-0,90*4-0,80</t>
  </si>
  <si>
    <t>10,30*2+7,18*2+0,40*2+0,27*2-0,90*2</t>
  </si>
  <si>
    <t>5,68*2+7,17*2-0,90*2</t>
  </si>
  <si>
    <t>213</t>
  </si>
  <si>
    <t>28411007</t>
  </si>
  <si>
    <t>lišta soklová PVC 15x50mm</t>
  </si>
  <si>
    <t>1271733436</t>
  </si>
  <si>
    <t>249,74*1,02 'Přepočtené koeficientem množství</t>
  </si>
  <si>
    <t>214</t>
  </si>
  <si>
    <t>776411121</t>
  </si>
  <si>
    <t>Montáž soklíků lepením schodišťových, výšky do 60 mm</t>
  </si>
  <si>
    <t>1157026102</t>
  </si>
  <si>
    <t>2,82+2,86+1,69+1,96</t>
  </si>
  <si>
    <t>215</t>
  </si>
  <si>
    <t>-500795164</t>
  </si>
  <si>
    <t>9,33*1,02 'Přepočtené koeficientem množství</t>
  </si>
  <si>
    <t>216</t>
  </si>
  <si>
    <t>776431111</t>
  </si>
  <si>
    <t>Montáž schodišťových hran kovových nebo plastových lepených</t>
  </si>
  <si>
    <t>-2024498630</t>
  </si>
  <si>
    <t>Montáž hran</t>
  </si>
  <si>
    <t>217</t>
  </si>
  <si>
    <t>28342162</t>
  </si>
  <si>
    <t>hrana schodová s lemovým ukončením z PVC 30x42x3mm</t>
  </si>
  <si>
    <t>-2087720511</t>
  </si>
  <si>
    <t>25,2*1,02 'Přepočtené koeficientem množství</t>
  </si>
  <si>
    <t>218</t>
  </si>
  <si>
    <t>776991121</t>
  </si>
  <si>
    <t>Ostatní práce údržba nových podlahovin po pokládce čištění základní</t>
  </si>
  <si>
    <t>-1453843263</t>
  </si>
  <si>
    <t>219</t>
  </si>
  <si>
    <t>776991141</t>
  </si>
  <si>
    <t>Ostatní práce údržba nových podlahovin po pokládce pastování a leštění ručně</t>
  </si>
  <si>
    <t>-1710804127</t>
  </si>
  <si>
    <t>220</t>
  </si>
  <si>
    <t>998776202</t>
  </si>
  <si>
    <t>Přesun hmot pro podlahy povlakové stanovený procentní sazbou (%) z ceny vodorovná dopravní vzdálenost do 50 m v objektech výšky přes 6 do 12 m</t>
  </si>
  <si>
    <t>1575568396</t>
  </si>
  <si>
    <t>781</t>
  </si>
  <si>
    <t>Dokončovací práce - obklady</t>
  </si>
  <si>
    <t>221</t>
  </si>
  <si>
    <t>781111011</t>
  </si>
  <si>
    <t>Příprava podkladu před provedením obkladu oprášení (ometení) stěny</t>
  </si>
  <si>
    <t>-609801353</t>
  </si>
  <si>
    <t>Ometení podkladu pod obklady keramické</t>
  </si>
  <si>
    <t>(5,85*2+7,18*2)*2,00</t>
  </si>
  <si>
    <t>(3,75*2+0,25*2)*1,50</t>
  </si>
  <si>
    <t>0,50*4*0,25*2</t>
  </si>
  <si>
    <t>-(0,90*2,00*3+0,80*2,00+2,40*1,20)</t>
  </si>
  <si>
    <t>(1,00*2+1,70*2)*2,00</t>
  </si>
  <si>
    <t>-0,80*2,00</t>
  </si>
  <si>
    <t>(3,36*2+1,675*2)*2,00</t>
  </si>
  <si>
    <t>-0,80*2,00*2</t>
  </si>
  <si>
    <t>(2,87*2+2,15*2)*2,00</t>
  </si>
  <si>
    <t>-1,00*2,00</t>
  </si>
  <si>
    <t>(2,87*2+7,17*2+0,70*2)*2,00</t>
  </si>
  <si>
    <t>-(0,90*2,00*3+2,40*1,20)</t>
  </si>
  <si>
    <t>222</t>
  </si>
  <si>
    <t>781121011</t>
  </si>
  <si>
    <t>Příprava podkladu před provedením obkladu nátěr penetrační na stěnu</t>
  </si>
  <si>
    <t>1974567236</t>
  </si>
  <si>
    <t>Penetrace stěn</t>
  </si>
  <si>
    <t>223</t>
  </si>
  <si>
    <t>781131112</t>
  </si>
  <si>
    <t>Izolace stěny pod obklad izolace nátěrem nebo stěrkou ve dvou vrstvách</t>
  </si>
  <si>
    <t>1213552717</t>
  </si>
  <si>
    <t>Iziolace stěn pod obklad</t>
  </si>
  <si>
    <t>Sprchové kouty</t>
  </si>
  <si>
    <t>1,00*2,00*2*2</t>
  </si>
  <si>
    <t>Prostor umyvadel</t>
  </si>
  <si>
    <t>(3,75*2+1,80+0,60*2)*1,50</t>
  </si>
  <si>
    <t>Umyvadlo a výlevka</t>
  </si>
  <si>
    <t>(1,80+0,60)*1,50</t>
  </si>
  <si>
    <t>224</t>
  </si>
  <si>
    <t>781131241</t>
  </si>
  <si>
    <t>Izolace stěny pod obklad izolace těsnícími izolačními pásy vnitřní kout</t>
  </si>
  <si>
    <t>1032647502</t>
  </si>
  <si>
    <t>225</t>
  </si>
  <si>
    <t>781131242</t>
  </si>
  <si>
    <t>Izolace stěny pod obklad izolace těsnícími izolačními pásy vnější roh</t>
  </si>
  <si>
    <t>661299966</t>
  </si>
  <si>
    <t>226</t>
  </si>
  <si>
    <t>781131251</t>
  </si>
  <si>
    <t>Izolace stěny pod obklad izolace těsnícími izolačními pásy z manžety pro prostupy potrubí</t>
  </si>
  <si>
    <t>1684412893</t>
  </si>
  <si>
    <t>227</t>
  </si>
  <si>
    <t>781474112</t>
  </si>
  <si>
    <t>Montáž obkladů vnitřních stěn z dlaždic keramických lepených flexibilním lepidlem maloformátových hladkých přes 9 do 12 ks/m2</t>
  </si>
  <si>
    <t>3742387</t>
  </si>
  <si>
    <t>Obklady keramické</t>
  </si>
  <si>
    <t>228</t>
  </si>
  <si>
    <t>59761026</t>
  </si>
  <si>
    <t>obklad keramický hladký do 12ks/m2</t>
  </si>
  <si>
    <t>874463429</t>
  </si>
  <si>
    <t>134,14*1,1 'Přepočtené koeficientem množství</t>
  </si>
  <si>
    <t>229</t>
  </si>
  <si>
    <t>781495211</t>
  </si>
  <si>
    <t>Čištění vnitřních ploch po provedení obkladu stěn chemickými prostředky</t>
  </si>
  <si>
    <t>1531285818</t>
  </si>
  <si>
    <t>134,14</t>
  </si>
  <si>
    <t>230</t>
  </si>
  <si>
    <t>781674113</t>
  </si>
  <si>
    <t>Montáž obkladů parapetů z dlaždic keramických lepených flexibilním lepidlem, šířky parapetu přes 150 do 200 mm</t>
  </si>
  <si>
    <t>214101622</t>
  </si>
  <si>
    <t>Parapet nad umyvadly v m.č.1.04</t>
  </si>
  <si>
    <t>3,25*0,25</t>
  </si>
  <si>
    <t>231</t>
  </si>
  <si>
    <t>1134419405</t>
  </si>
  <si>
    <t>0,813*0,22 'Přepočtené koeficientem množství</t>
  </si>
  <si>
    <t>232</t>
  </si>
  <si>
    <t>998781202</t>
  </si>
  <si>
    <t>Přesun hmot pro obklady keramické stanovený procentní sazbou (%) z ceny vodorovná dopravní vzdálenost do 50 m v objektech výšky přes 6 do 12 m</t>
  </si>
  <si>
    <t>-1623282008</t>
  </si>
  <si>
    <t>783</t>
  </si>
  <si>
    <t>Dokončovací práce - nátěry</t>
  </si>
  <si>
    <t>233</t>
  </si>
  <si>
    <t>783301311</t>
  </si>
  <si>
    <t>Příprava podkladu zámečnických konstrukcí před provedením nátěru odmaštění odmašťovačem vodou ředitelným</t>
  </si>
  <si>
    <t>2110464779</t>
  </si>
  <si>
    <t>Nátěr sloupů schodiště</t>
  </si>
  <si>
    <t>(1,45+3,35)*0,13*4</t>
  </si>
  <si>
    <t>234</t>
  </si>
  <si>
    <t>783314101</t>
  </si>
  <si>
    <t>Základní nátěr zámečnických konstrukcí jednonásobný syntetický</t>
  </si>
  <si>
    <t>733722668</t>
  </si>
  <si>
    <t>235</t>
  </si>
  <si>
    <t>783315101</t>
  </si>
  <si>
    <t>Mezinátěr zámečnických konstrukcí jednonásobný syntetický standardní</t>
  </si>
  <si>
    <t>-594639749</t>
  </si>
  <si>
    <t>236</t>
  </si>
  <si>
    <t>783317101</t>
  </si>
  <si>
    <t>Krycí nátěr (email) zámečnických konstrukcí jednonásobný syntetický standardní</t>
  </si>
  <si>
    <t>468325905</t>
  </si>
  <si>
    <t>784</t>
  </si>
  <si>
    <t>Dokončovací práce - malby a tapety</t>
  </si>
  <si>
    <t>237</t>
  </si>
  <si>
    <t>784111001</t>
  </si>
  <si>
    <t>Oprášení (ometení) podkladu v místnostech výšky do 3,80 m</t>
  </si>
  <si>
    <t>383433508</t>
  </si>
  <si>
    <t>238</t>
  </si>
  <si>
    <t>784111007</t>
  </si>
  <si>
    <t>Oprášení (ometení) podkladu na schodišti o výšce podlaží přes 3,80 do 5,00 m</t>
  </si>
  <si>
    <t>1396489234</t>
  </si>
  <si>
    <t>14,20+91,668+13,722</t>
  </si>
  <si>
    <t>239</t>
  </si>
  <si>
    <t>784111011</t>
  </si>
  <si>
    <t>Obroušení podkladu omítky v místnostech výšky do 3,80 m</t>
  </si>
  <si>
    <t>1770132077</t>
  </si>
  <si>
    <t>218,00-14,20+829,924-91,668</t>
  </si>
  <si>
    <t>240</t>
  </si>
  <si>
    <t>784111017</t>
  </si>
  <si>
    <t>Obroušení podkladu omítky na schodišti o výšce podlaží do 3,80 m</t>
  </si>
  <si>
    <t>2002422543</t>
  </si>
  <si>
    <t>14,20+91,668</t>
  </si>
  <si>
    <t>241</t>
  </si>
  <si>
    <t>784121001</t>
  </si>
  <si>
    <t>Oškrabání malby v místnostech výšky do 3,80 m</t>
  </si>
  <si>
    <t>-382174838</t>
  </si>
  <si>
    <t>Oškrábání malby na stávajících plochách</t>
  </si>
  <si>
    <t>Stropy</t>
  </si>
  <si>
    <t>64,40</t>
  </si>
  <si>
    <t>Stěny</t>
  </si>
  <si>
    <t>(21,54*2+2,40*2)*3,30+0,40*3,00*5</t>
  </si>
  <si>
    <t>Odpočet</t>
  </si>
  <si>
    <t>-(1,95*3,00+2,40*2,20*2+1,28*4)</t>
  </si>
  <si>
    <t>(10,30*2+7,17*2)*3,00</t>
  </si>
  <si>
    <t>-(1,28*5+1,80*3,00)</t>
  </si>
  <si>
    <t>M.č.1.04 a 1.05</t>
  </si>
  <si>
    <t>(5,85+7,17)*3,00</t>
  </si>
  <si>
    <t>-(2,40*2,20+1,28*2)</t>
  </si>
  <si>
    <t>(11,60*2+7,17)*3,00</t>
  </si>
  <si>
    <t>-1,28*4</t>
  </si>
  <si>
    <t>(5,30+1,85*2)*3,30</t>
  </si>
  <si>
    <t>(6,54+3,27+0,70)*3,30</t>
  </si>
  <si>
    <t>-(1,28*2+0,20)</t>
  </si>
  <si>
    <t>1,68*2,00</t>
  </si>
  <si>
    <t>(2,83+3,25*2)*1,50</t>
  </si>
  <si>
    <t>Spojovací chodba</t>
  </si>
  <si>
    <t>26,95+61,34</t>
  </si>
  <si>
    <t>(8,74*2)*3,00</t>
  </si>
  <si>
    <t>-1,28*3</t>
  </si>
  <si>
    <t>-1,28*5</t>
  </si>
  <si>
    <t>2,88*3,00</t>
  </si>
  <si>
    <t>-1,28</t>
  </si>
  <si>
    <t>(5,87*2+7,17)*3,00</t>
  </si>
  <si>
    <t>-1,28*2</t>
  </si>
  <si>
    <t>M.č.2.06</t>
  </si>
  <si>
    <t>(8,74*2)*3,30-0,40*2*3,30</t>
  </si>
  <si>
    <t>M.č.2.07</t>
  </si>
  <si>
    <t>(7,17*2+8,72*2)*3,30</t>
  </si>
  <si>
    <t>242</t>
  </si>
  <si>
    <t>784121007</t>
  </si>
  <si>
    <t>Oškrabání malby na schodišti o výšce podlaží do 3,80 m</t>
  </si>
  <si>
    <t>635288558</t>
  </si>
  <si>
    <t>33,58</t>
  </si>
  <si>
    <t>(2,01+5,60+6,95+1,12)*3,50*2</t>
  </si>
  <si>
    <t>243</t>
  </si>
  <si>
    <t>784171101</t>
  </si>
  <si>
    <t>Zakrytí nemalovaných ploch (materiál ve specifikaci) včetně pozdějšího odkrytí podlah</t>
  </si>
  <si>
    <t>-1707554362</t>
  </si>
  <si>
    <t>2,40*2,20*23</t>
  </si>
  <si>
    <t>1,80*2,20</t>
  </si>
  <si>
    <t>1,80*3,00</t>
  </si>
  <si>
    <t>0,80*2,00*16</t>
  </si>
  <si>
    <t>244</t>
  </si>
  <si>
    <t>58124842</t>
  </si>
  <si>
    <t>fólie pro malířské potřeby zakrývací tl 7µ 4x5m</t>
  </si>
  <si>
    <t>603739994</t>
  </si>
  <si>
    <t>160,58*1,05 'Přepočtené koeficientem množství</t>
  </si>
  <si>
    <t>245</t>
  </si>
  <si>
    <t>784171111</t>
  </si>
  <si>
    <t>Zakrytí nemalovaných ploch (materiál ve specifikaci) včetně pozdějšího odkrytí svislých ploch např. stěn, oken, dveří v místnostech výšky do 3,80</t>
  </si>
  <si>
    <t>33792211</t>
  </si>
  <si>
    <t>246</t>
  </si>
  <si>
    <t>-1200927799</t>
  </si>
  <si>
    <t>134,14*1,05 'Přepočtené koeficientem množství</t>
  </si>
  <si>
    <t>247</t>
  </si>
  <si>
    <t>784181101</t>
  </si>
  <si>
    <t>Penetrace podkladu jednonásobná základní akrylátová bezbarvá v místnostech výšky do 3,80 m</t>
  </si>
  <si>
    <t>830846810</t>
  </si>
  <si>
    <t>942,056</t>
  </si>
  <si>
    <t>248</t>
  </si>
  <si>
    <t>784181107</t>
  </si>
  <si>
    <t>Penetrace podkladu jednonásobná základní akrylátová bezbarvá na schodišti o výšce podlaží do 3,80 m</t>
  </si>
  <si>
    <t>621542503</t>
  </si>
  <si>
    <t>14,20+91,668+13,772</t>
  </si>
  <si>
    <t>249</t>
  </si>
  <si>
    <t>784211101</t>
  </si>
  <si>
    <t>Malby z malířských směsí oděruvzdorných za mokra dvojnásobné, bílé za mokra oděruvzdorné výborně v místnostech výšky do 3,80 m</t>
  </si>
  <si>
    <t>186287610</t>
  </si>
  <si>
    <t>250</t>
  </si>
  <si>
    <t>784211107</t>
  </si>
  <si>
    <t>Malby z malířských směsí oděruvzdorných za mokra dvojnásobné, bílé za mokra oděruvzdorné výborně na schodišti o výšce podlaží do 3,80 m</t>
  </si>
  <si>
    <t>718512422</t>
  </si>
  <si>
    <t>2023/24-02 - Zdravotně-technické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</si>
  <si>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</si>
  <si>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</si>
  <si>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</si>
  <si>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</si>
  <si>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</si>
  <si>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734 - Ústřední vytápění - armatury</t>
  </si>
  <si>
    <t>132112331</t>
  </si>
  <si>
    <t>Hloubení nezapažených rýh šířky přes 800 do 2 000 mm ručně s urovnáním dna do předepsaného profilu a spádu v hornině třídy těžitelnosti I skupiny 1 a 2 soudržných</t>
  </si>
  <si>
    <t>496750662</t>
  </si>
  <si>
    <t>Rozšíření pro šachtu</t>
  </si>
  <si>
    <t>2,00*0,50*2*1,20</t>
  </si>
  <si>
    <t>132154101</t>
  </si>
  <si>
    <t>Hloubení zapažených rýh šířky do 800 mm strojně s urovnáním dna do předepsaného profilu a spádu v hornině třídy těžitelnosti I skupiny 1 a 2 do 20 m3</t>
  </si>
  <si>
    <t>-239162930</t>
  </si>
  <si>
    <t>Rýhy pro nové napojení do RŠ9</t>
  </si>
  <si>
    <t>16,50*1,00*1,20</t>
  </si>
  <si>
    <t>139711111</t>
  </si>
  <si>
    <t>Vykopávka v uzavřených prostorech ručně v hornině třídy těžitelnosti I skupiny 1 až 3</t>
  </si>
  <si>
    <t>-164962614</t>
  </si>
  <si>
    <t>Výkopy pro vedení nové kanalizace</t>
  </si>
  <si>
    <t>18,30*0,30</t>
  </si>
  <si>
    <t>151101101</t>
  </si>
  <si>
    <t>Zřízení pažení a rozepření stěn rýh pro podzemní vedení příložné pro jakoukoliv mezerovitost, hloubky do 2 m</t>
  </si>
  <si>
    <t>290494041</t>
  </si>
  <si>
    <t>Pažení výkopů</t>
  </si>
  <si>
    <t>16,30*1,50*2,00</t>
  </si>
  <si>
    <t>151101111</t>
  </si>
  <si>
    <t>Odstranění pažení a rozepření stěn rýh pro podzemní vedení s uložením materiálu na vzdálenost do 3 m od kraje výkopu příložné, hloubky do 2 m</t>
  </si>
  <si>
    <t>101426734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</si>
  <si>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</si>
  <si>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</si>
  <si>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1054136295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</si>
  <si>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</si>
  <si>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</si>
  <si>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-538147335</t>
  </si>
  <si>
    <t>-991657367</t>
  </si>
  <si>
    <t>171201221</t>
  </si>
  <si>
    <t>-746953227</t>
  </si>
  <si>
    <t>11,73*2</t>
  </si>
  <si>
    <t>174151101</t>
  </si>
  <si>
    <t>Zásyp sypaninou z jakékoliv horniny strojně s uložením výkopku ve vrstvách se zhutněním jam, šachet, rýh nebo kolem objektů v těchto vykopávkách</t>
  </si>
  <si>
    <t>427716718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</si>
  <si>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</si>
  <si>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</si>
  <si>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1923505342</t>
  </si>
  <si>
    <t>Obsyp potrubí</t>
  </si>
  <si>
    <t>Výkop pro venkovní vedení</t>
  </si>
  <si>
    <t>16,50*1,00*0,50</t>
  </si>
  <si>
    <t>58331200</t>
  </si>
  <si>
    <t>štěrkopísek netříděný</t>
  </si>
  <si>
    <t>-650925799</t>
  </si>
  <si>
    <t>8,25*2 'Přepočtené koeficientem množství</t>
  </si>
  <si>
    <t>850561611</t>
  </si>
  <si>
    <t xml:space="preserve">Podsyp pod novou podlahu </t>
  </si>
  <si>
    <t>451573111</t>
  </si>
  <si>
    <t>Lože pod potrubí, stoky a drobné objekty v otevřeném výkopu z písku a štěrkopísku do 63 mm</t>
  </si>
  <si>
    <t>1953144288</t>
  </si>
  <si>
    <t>Lože pod potrubí</t>
  </si>
  <si>
    <t>16,50*1,00*0,10</t>
  </si>
  <si>
    <t>18,30*0,10</t>
  </si>
  <si>
    <t>631311131</t>
  </si>
  <si>
    <t>Doplnění dosavadních mazanin prostým betonem s dodáním hmot, bez potěru, plochy jednotlivě do 1 m2 a tl. přes 80 mm</t>
  </si>
  <si>
    <t>466091509</t>
  </si>
  <si>
    <t>Doplnění mazani</t>
  </si>
  <si>
    <t>3,66</t>
  </si>
  <si>
    <t>Trubní vedení</t>
  </si>
  <si>
    <t>871350430</t>
  </si>
  <si>
    <t>Montáž kanalizačního potrubí z plastů z polypropylenu PP korugovaného nebo žebrovaného SN 16 DN 200</t>
  </si>
  <si>
    <t>164785620</t>
  </si>
  <si>
    <t>28617276</t>
  </si>
  <si>
    <t>trubka kanalizační PP korugovaná DN 200x6000mm SN16</t>
  </si>
  <si>
    <t>220759963</t>
  </si>
  <si>
    <t>16,3*1,015 'Přepočtené koeficientem množství</t>
  </si>
  <si>
    <t>877350310</t>
  </si>
  <si>
    <t>Montáž tvarovek na kanalizačním plastovém potrubí z polypropylenu PP nebo tvrdého PVC hladkého plnostěnného kolen, víček nebo hrdlových uzávěrů DN 200</t>
  </si>
  <si>
    <t>1033910980</t>
  </si>
  <si>
    <t>28617183</t>
  </si>
  <si>
    <t>koleno kanalizační PP SN16 45° DN 200</t>
  </si>
  <si>
    <t>1276538990</t>
  </si>
  <si>
    <t>894812315</t>
  </si>
  <si>
    <t>Revizní a čistící šachta z polypropylenu PP pro hladké trouby DN 600 šachtové dno (DN šachty / DN trubního vedení) DN 600/200 průtočné</t>
  </si>
  <si>
    <t>-443600775</t>
  </si>
  <si>
    <t>894812331</t>
  </si>
  <si>
    <t>Revizní a čistící šachta z polypropylenu PP pro hladké trouby DN 600 roura šachtová korugovaná, světlé hloubky 1 000 mm</t>
  </si>
  <si>
    <t>-59800457</t>
  </si>
  <si>
    <t>894812339</t>
  </si>
  <si>
    <t>Revizní a čistící šachta z polypropylenu PP pro hladké trouby DN 600 Příplatek k cenám 2331 - 2334 za uříznutí šachtové roury</t>
  </si>
  <si>
    <t>-1617424825</t>
  </si>
  <si>
    <t>894812356</t>
  </si>
  <si>
    <t>Revizní a čistící šachta z polypropylenu PP pro hladké trouby DN 600 poklop (mříž) litinový pro třídu zatížení B125 s betonovým prstencem</t>
  </si>
  <si>
    <t>-2119230434</t>
  </si>
  <si>
    <t>899721112</t>
  </si>
  <si>
    <t>Signalizační vodič na potrubí DN nad 150 mm</t>
  </si>
  <si>
    <t>-1732431905</t>
  </si>
  <si>
    <t>16,30</t>
  </si>
  <si>
    <t>899900001R</t>
  </si>
  <si>
    <t>Napojení kanalizace do původní šachty</t>
  </si>
  <si>
    <t>1059292207</t>
  </si>
  <si>
    <t>965043441</t>
  </si>
  <si>
    <t>Bourání mazanin betonových s potěrem nebo teracem tl. do 150 mm, plochy přes 4 m2</t>
  </si>
  <si>
    <t>192238054</t>
  </si>
  <si>
    <t>Bourání podlah pro nové vedení kanalizace</t>
  </si>
  <si>
    <t>18,30*0,20</t>
  </si>
  <si>
    <t>971042361</t>
  </si>
  <si>
    <t>Vybourání otvorů v betonových příčkách a zdech základových nebo nadzákladových plochy do 0,09 m2, tl. do 600 mm</t>
  </si>
  <si>
    <t>-1617206278</t>
  </si>
  <si>
    <t>1937403133</t>
  </si>
  <si>
    <t>-230671630</t>
  </si>
  <si>
    <t>8,290*20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</si>
  <si>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</si>
  <si>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</si>
  <si>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219311131</t>
  </si>
  <si>
    <t>-1462902987</t>
  </si>
  <si>
    <t>Izolace po doplnění mazaniny</t>
  </si>
  <si>
    <t>18,30</t>
  </si>
  <si>
    <t>173817182</t>
  </si>
  <si>
    <t>18,3*0,0003 'Přepočtené koeficientem množství</t>
  </si>
  <si>
    <t>-1906873379</t>
  </si>
  <si>
    <t>-919021383</t>
  </si>
  <si>
    <t>18,3*1,1655 'Přepočtené koeficientem množství</t>
  </si>
  <si>
    <t>-490244906</t>
  </si>
  <si>
    <t>-468411450</t>
  </si>
  <si>
    <t>Izolace doplněné podlahy</t>
  </si>
  <si>
    <t>2024112894</t>
  </si>
  <si>
    <t>18,3*1,05 'Přepočtené koeficientem množství</t>
  </si>
  <si>
    <t>-670523082</t>
  </si>
  <si>
    <t>721</t>
  </si>
  <si>
    <t>Zdravotechnika - vnitřní kanalizace</t>
  </si>
  <si>
    <t>721173401</t>
  </si>
  <si>
    <t>Potrubí z trub PVC SN4 svodné (ležaté) DN 110</t>
  </si>
  <si>
    <t>503889210</t>
  </si>
  <si>
    <t>721173402</t>
  </si>
  <si>
    <t>Potrubí z trub PVC SN4 svodné (ležaté) DN 125</t>
  </si>
  <si>
    <t>669891090</t>
  </si>
  <si>
    <t>721173403</t>
  </si>
  <si>
    <t>Potrubí z trub PVC SN4 svodné (ležaté) DN 160</t>
  </si>
  <si>
    <t>385887472</t>
  </si>
  <si>
    <t>721173404</t>
  </si>
  <si>
    <t>Potrubí z trub PVC SN4 svodné (ležaté) DN 200</t>
  </si>
  <si>
    <t>-1974176910</t>
  </si>
  <si>
    <t>721174025</t>
  </si>
  <si>
    <t>Potrubí z trub polypropylenových odpadní (svislé) DN 110</t>
  </si>
  <si>
    <t>-1319133585</t>
  </si>
  <si>
    <t>721174043</t>
  </si>
  <si>
    <t>Potrubí z trub polypropylenových připojovací DN 50</t>
  </si>
  <si>
    <t>-1051223244</t>
  </si>
  <si>
    <t>721174044</t>
  </si>
  <si>
    <t>Potrubí z trub polypropylenových připojovací DN 75</t>
  </si>
  <si>
    <t>-1913714026</t>
  </si>
  <si>
    <t>721174045</t>
  </si>
  <si>
    <t>Potrubí z trub polypropylenových připojovací DN 110</t>
  </si>
  <si>
    <t>1329917067</t>
  </si>
  <si>
    <t>721174063</t>
  </si>
  <si>
    <t>Potrubí z trub polypropylenových větrací DN 110</t>
  </si>
  <si>
    <t>-888716818</t>
  </si>
  <si>
    <t>721194105</t>
  </si>
  <si>
    <t>Vyměření přípojek na potrubí vyvedení a upevnění odpadních výpustek DN 50</t>
  </si>
  <si>
    <t>1536485408</t>
  </si>
  <si>
    <t>721194109</t>
  </si>
  <si>
    <t>Vyměření přípojek na potrubí vyvedení a upevnění odpadních výpustek DN 110</t>
  </si>
  <si>
    <t>-1007651990</t>
  </si>
  <si>
    <t>721274122</t>
  </si>
  <si>
    <t>Ventily přivzdušňovací odpadních potrubí vnitřní DN 70</t>
  </si>
  <si>
    <t>1363374940</t>
  </si>
  <si>
    <t>721290111</t>
  </si>
  <si>
    <t>Zkouška těsnosti kanalizace v objektech vodou do DN 125</t>
  </si>
  <si>
    <t>-257488315</t>
  </si>
  <si>
    <t>721290112</t>
  </si>
  <si>
    <t>Zkouška těsnosti kanalizace v objektech vodou DN 150 nebo DN 200</t>
  </si>
  <si>
    <t>-1928244818</t>
  </si>
  <si>
    <t>998721202</t>
  </si>
  <si>
    <t>Přesun hmot pro vnitřní kanalizace stanovený procentní sazbou (%) z ceny vodorovná dopravní vzdálenost do 50 m v objektech výšky přes 6 do 12 m</t>
  </si>
  <si>
    <t>2024036765</t>
  </si>
  <si>
    <t>722</t>
  </si>
  <si>
    <t>Zdravotechnika - vnitřní vodovod</t>
  </si>
  <si>
    <t>722130234</t>
  </si>
  <si>
    <t>Potrubí z ocelových trubek pozinkovaných závitových svařovaných běžných DN 32</t>
  </si>
  <si>
    <t>1476244998</t>
  </si>
  <si>
    <t>722130237</t>
  </si>
  <si>
    <t>Potrubí z ocelových trubek pozinkovaných závitových svařovaných běžných DN 65</t>
  </si>
  <si>
    <t>1309714641</t>
  </si>
  <si>
    <t>722174023</t>
  </si>
  <si>
    <t>Potrubí z plastových trubek z polypropylenu PPR svařovaných polyfúzně PN 20 (SDR 6) D 25 x 4,2</t>
  </si>
  <si>
    <t>1777744419</t>
  </si>
  <si>
    <t>722174024</t>
  </si>
  <si>
    <t>Potrubí z plastových trubek z polypropylenu PPR svařovaných polyfúzně PN 20 (SDR 6) D 32 x 5,4</t>
  </si>
  <si>
    <t>-1468704974</t>
  </si>
  <si>
    <t>722174025</t>
  </si>
  <si>
    <t>Potrubí z plastových trubek z polypropylenu PPR svařovaných polyfúzně PN 20 (SDR 6) D 40 x 6,7</t>
  </si>
  <si>
    <t>-1237119180</t>
  </si>
  <si>
    <t>722174026</t>
  </si>
  <si>
    <t>Potrubí z plastových trubek z polypropylenu PPR svařovaných polyfúzně PN 20 (SDR 6) D 50 x 8,3</t>
  </si>
  <si>
    <t>215775842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</si>
  <si>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</si>
  <si>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</si>
  <si>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-137095829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</si>
  <si>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</si>
  <si>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</si>
  <si>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1280570735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</si>
  <si>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</si>
  <si>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</si>
  <si>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-1294060987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</si>
  <si>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</si>
  <si>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</si>
  <si>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-867389745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</si>
  <si>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</si>
  <si>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</si>
  <si>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494995846</t>
  </si>
  <si>
    <t>722190401</t>
  </si>
  <si>
    <t>Zřízení přípojek na potrubí vyvedení a upevnění výpustek do DN 25</t>
  </si>
  <si>
    <t>1650752987</t>
  </si>
  <si>
    <t>722190402</t>
  </si>
  <si>
    <t>Zřízení přípojek na potrubí vyvedení a upevnění výpustek přes 25 do DN 50</t>
  </si>
  <si>
    <t>1058007742</t>
  </si>
  <si>
    <t>722212440</t>
  </si>
  <si>
    <t>Armatury přírubové šoupátka orientační štítky na zeď</t>
  </si>
  <si>
    <t>1382908937</t>
  </si>
  <si>
    <t>722220152</t>
  </si>
  <si>
    <t>Armatury s jedním závitem plastové (PPR) PN 20 (SDR 6) DN 20 x G 1/2"</t>
  </si>
  <si>
    <t>1791104134</t>
  </si>
  <si>
    <t>722220153</t>
  </si>
  <si>
    <t>Armatury s jedním závitem plastové (PPR) PN 20 (SDR 6) DN 25 x G 3/4"</t>
  </si>
  <si>
    <t>-197157528</t>
  </si>
  <si>
    <t>722232062</t>
  </si>
  <si>
    <t>Armatury se dvěma závity kulové kohouty PN 42 do 185 °C přímé vnitřní závit s vypouštěním G 3/4"</t>
  </si>
  <si>
    <t>-2026271712</t>
  </si>
  <si>
    <t>722232063</t>
  </si>
  <si>
    <t>Armatury se dvěma závity kulové kohouty PN 42 do 185 °C přímé vnitřní závit s vypouštěním G 1"</t>
  </si>
  <si>
    <t>24544809</t>
  </si>
  <si>
    <t>722232064</t>
  </si>
  <si>
    <t>Armatury se dvěma závity kulové kohouty PN 42 do 185 °C přímé vnitřní závit s vypouštěním G 5/4"</t>
  </si>
  <si>
    <t>-780381494</t>
  </si>
  <si>
    <t>722232065</t>
  </si>
  <si>
    <t>Armatury se dvěma závity kulové kohouty PN 42 do 185 °C přímé vnitřní závit s vypouštěním G 6/4"</t>
  </si>
  <si>
    <t>-1033889787</t>
  </si>
  <si>
    <t>722232066</t>
  </si>
  <si>
    <t>Armatury se dvěma závity kulové kohouty PN 42 do 185 °C přímé vnitřní závit s vypouštěním G 2"</t>
  </si>
  <si>
    <t>-1107592300</t>
  </si>
  <si>
    <t>722232072</t>
  </si>
  <si>
    <t>Armatury se dvěma závity kulové kohouty PN 42 do 185 °C přímé 2x vnější závit G 1/2"</t>
  </si>
  <si>
    <t>-714907531</t>
  </si>
  <si>
    <t>722250133</t>
  </si>
  <si>
    <t>Požární příslušenství a armatury hydrantový systém s tvarově stálou hadicí celoplechový D 25 x 30 m</t>
  </si>
  <si>
    <t>-292758419</t>
  </si>
  <si>
    <t>722290229</t>
  </si>
  <si>
    <t>Zkoušky, proplach a desinfekce vodovodního potrubí zkoušky těsnosti vodovodního potrubí závitového přes DN 50 do DN 100</t>
  </si>
  <si>
    <t>1038464266</t>
  </si>
  <si>
    <t>722290234</t>
  </si>
  <si>
    <t>Zkoušky, proplach a desinfekce vodovodního potrubí proplach a desinfekce vodovodního potrubí do DN 80</t>
  </si>
  <si>
    <t>-1886402145</t>
  </si>
  <si>
    <t>722290246</t>
  </si>
  <si>
    <t>Zkoušky, proplach a desinfekce vodovodního potrubí zkoušky těsnosti vodovodního potrubí plastového do DN 40</t>
  </si>
  <si>
    <t>1439059579</t>
  </si>
  <si>
    <t>722290249</t>
  </si>
  <si>
    <t>Zkoušky, proplach a desinfekce vodovodního potrubí zkoušky těsnosti vodovodního potrubí plastového přes DN 40 do DN 90</t>
  </si>
  <si>
    <t>-1871714529</t>
  </si>
  <si>
    <t>998722202</t>
  </si>
  <si>
    <t>Přesun hmot pro vnitřní vodovod stanovený procentní sazbou (%) z ceny vodorovná dopravní vzdálenost do 50 m v objektech výšky přes 6 do 12 m</t>
  </si>
  <si>
    <t>-1571274073</t>
  </si>
  <si>
    <t>725</t>
  </si>
  <si>
    <t>Zdravotechnika - zařizovací předměty</t>
  </si>
  <si>
    <t>725112002</t>
  </si>
  <si>
    <t>Zařízení záchodů klozety keramické standardní samostatně stojící s hlubokým splachováním odpad svislý</t>
  </si>
  <si>
    <t>451860660</t>
  </si>
  <si>
    <t>725112015</t>
  </si>
  <si>
    <t>Zařízení záchodů klozety keramické standardní samostatně stojící dětské s hlubokým splachováním odpad svislý</t>
  </si>
  <si>
    <t>1174071901</t>
  </si>
  <si>
    <t>725119122</t>
  </si>
  <si>
    <t>Zařízení záchodů montáž klozetových mís kombi</t>
  </si>
  <si>
    <t>1856304047</t>
  </si>
  <si>
    <t>64236051</t>
  </si>
  <si>
    <t>klozet keramický bílý závěsný hluboké splachování pro handicapované</t>
  </si>
  <si>
    <t>2055055934</t>
  </si>
  <si>
    <t>725211601</t>
  </si>
  <si>
    <t>Umyvadla keramická bílá bez výtokových armatur připevněná na stěnu šrouby bez sloupu nebo krytu na sifon, šířka umyvadla 500 mm</t>
  </si>
  <si>
    <t>1212839706</t>
  </si>
  <si>
    <t>725211703</t>
  </si>
  <si>
    <t>Umyvadla keramická bílá bez výtokových armatur připevněná na stěnu šrouby malá (umývátka) stěnová 450 mm</t>
  </si>
  <si>
    <t>1161753712</t>
  </si>
  <si>
    <t>725241223</t>
  </si>
  <si>
    <t>Sprchové vaničky z litého polymermramoru čtvrtkruhové 900x900 mm</t>
  </si>
  <si>
    <t>-557766411</t>
  </si>
  <si>
    <t>725244813</t>
  </si>
  <si>
    <t>Sprchové dveře a zástěny zástěny sprchové rohové čtvrtkruhové rámové se skleněnou výplní tl. 4 a 5 mm dveře posuvné dvoudílné, vstup z oblouku, na vaničku 900x900 mm</t>
  </si>
  <si>
    <t>-2027599868</t>
  </si>
  <si>
    <t>725291621</t>
  </si>
  <si>
    <t>Doplňky zařízení koupelen a záchodů nerezové zásobník toaletních papírů d=300 mm</t>
  </si>
  <si>
    <t>1155663760</t>
  </si>
  <si>
    <t>725291631</t>
  </si>
  <si>
    <t>Doplňky zařízení koupelen a záchodů nerezové zásobník papírových ručníků</t>
  </si>
  <si>
    <t>146968316</t>
  </si>
  <si>
    <t>725291711</t>
  </si>
  <si>
    <t>Doplňky zařízení koupelen a záchodů smaltované madla krakorcová, délky 550 mm</t>
  </si>
  <si>
    <t>635511865</t>
  </si>
  <si>
    <t>725291721</t>
  </si>
  <si>
    <t>Doplňky zařízení koupelen a záchodů smaltované madla krakorcová sklopná, délky 550 mm</t>
  </si>
  <si>
    <t>-416902530</t>
  </si>
  <si>
    <t>725331111</t>
  </si>
  <si>
    <t>Výlevky bez výtokových armatur a splachovací nádrže keramické se sklopnou plastovou mřížkou 425 mm</t>
  </si>
  <si>
    <t>1168063275</t>
  </si>
  <si>
    <t>725813111</t>
  </si>
  <si>
    <t>Ventily rohové bez připojovací trubičky nebo flexi hadičky G 1/2"</t>
  </si>
  <si>
    <t>-748787795</t>
  </si>
  <si>
    <t>725822611</t>
  </si>
  <si>
    <t>Baterie umyvadlové stojánkové pákové bez výpusti</t>
  </si>
  <si>
    <t>-1801243056</t>
  </si>
  <si>
    <t>725841312</t>
  </si>
  <si>
    <t>Baterie sprchové nástěnné pákové</t>
  </si>
  <si>
    <t>1968117933</t>
  </si>
  <si>
    <t>725861102</t>
  </si>
  <si>
    <t>Zápachové uzávěrky zařizovacích předmětů pro umyvadla DN 40</t>
  </si>
  <si>
    <t>1949313545</t>
  </si>
  <si>
    <t>725865312</t>
  </si>
  <si>
    <t>Zápachové uzávěrky zařizovacích předmětů pro vany sprchových koutů s kulovým kloubem na odtoku DN 40/50 a odpadním ventilem</t>
  </si>
  <si>
    <t>1515143729</t>
  </si>
  <si>
    <t>725865501</t>
  </si>
  <si>
    <t>Zápachové uzávěrky zařizovacích předmětů odpadní soupravy se zápachovou uzávěrkou DN 40/50</t>
  </si>
  <si>
    <t>846641681</t>
  </si>
  <si>
    <t>998725202</t>
  </si>
  <si>
    <t>Přesun hmot pro zařizovací předměty stanovený procentní sazbou (%) z ceny vodorovná dopravní vzdálenost do 50 m v objektech výšky přes 6 do 12 m</t>
  </si>
  <si>
    <t>1756543378</t>
  </si>
  <si>
    <t>732</t>
  </si>
  <si>
    <t>Ústřední vytápění - strojovny</t>
  </si>
  <si>
    <t>732211116</t>
  </si>
  <si>
    <t>Nepřímotopné zásobníkové ohřívače TUV stacionární s jedním teplosměnným výměníkem PN 0,6 MPa/1,0 MPa, t = 80°C/110°C objem zásobníku / v.pl. m2 výměníku 300 l / 1,50 m2</t>
  </si>
  <si>
    <t>1214889738</t>
  </si>
  <si>
    <t>998732202</t>
  </si>
  <si>
    <t>Přesun hmot pro strojovny stanovený procentní sazbou (%) z ceny vodorovná dopravní vzdálenost do 50 m v objektech výšky přes 6 do 12 m</t>
  </si>
  <si>
    <t>1408272934</t>
  </si>
  <si>
    <t>734</t>
  </si>
  <si>
    <t>Ústřední vytápění - armatury</t>
  </si>
  <si>
    <t>734295261</t>
  </si>
  <si>
    <t>Směšovací armatury solárních a otopných systémů nebo tepelných čerpadel pohony směšovacích ventilů ovládání s vlastní regulací na konstantní teplotu se dvěma čidly napětí 230 V/příkon 3,5 VA 6 Nm/120 sec</t>
  </si>
  <si>
    <t>1248433549</t>
  </si>
  <si>
    <t>998734202</t>
  </si>
  <si>
    <t>Přesun hmot pro armatury stanovený procentní sazbou (%) z ceny vodorovná dopravní vzdálenost do 50 m v objektech výšky přes 6 do 12 m</t>
  </si>
  <si>
    <t>486912413</t>
  </si>
  <si>
    <t>2023/24-03 - Ústřední vytápění</t>
  </si>
  <si>
    <t xml:space="preserve">    733 - Ústřední vytápění - rozvodné potrubí</t>
  </si>
  <si>
    <t xml:space="preserve">    735 - Ústřední vytápění - otopná tělesa</t>
  </si>
  <si>
    <t>733</t>
  </si>
  <si>
    <t>Ústřední vytápění - rozvodné potrubí</t>
  </si>
  <si>
    <t>733120815</t>
  </si>
  <si>
    <t>Demontáž potrubí z trubek ocelových hladkých Ø do 38</t>
  </si>
  <si>
    <t>-502634186</t>
  </si>
  <si>
    <t>Demontáž stávajícího potrubí</t>
  </si>
  <si>
    <t>Odhad</t>
  </si>
  <si>
    <t>25,00</t>
  </si>
  <si>
    <t>733193810</t>
  </si>
  <si>
    <t>Demontáž příslušenství potrubí rozřezání konzol, podpěr a výložníků pro potrubí z úhelníků L do 50x50x5 mm</t>
  </si>
  <si>
    <t>684720122</t>
  </si>
  <si>
    <t>733221102</t>
  </si>
  <si>
    <t>Potrubí z trubek měděných měkkých spojovaných měkkým pájením Ø 15/1</t>
  </si>
  <si>
    <t>1646728767</t>
  </si>
  <si>
    <t>733291101</t>
  </si>
  <si>
    <t>Zkoušky těsnosti potrubí z trubek měděných Ø do 35/1,5</t>
  </si>
  <si>
    <t>-877471910</t>
  </si>
  <si>
    <t>998733202</t>
  </si>
  <si>
    <t>Přesun hmot pro rozvody potrubí stanovený procentní sazbou z ceny vodorovná dopravní vzdálenost do 50 m v objektech výšky přes 6 do 12 m</t>
  </si>
  <si>
    <t>1882415282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</si>
  <si>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</si>
  <si>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</si>
  <si>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</si>
  <si>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</si>
  <si>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-1799417557</t>
  </si>
  <si>
    <t>735151822</t>
  </si>
  <si>
    <t>Demontáž otopných těles panelových dvouřadých stavební délky přes 1500 do 2820 mm</t>
  </si>
  <si>
    <t>1190944945</t>
  </si>
  <si>
    <t>Demontáž radiátoru pro přemístění</t>
  </si>
  <si>
    <t>735191901</t>
  </si>
  <si>
    <t>Ostatní opravy otopných těles vyzkoušení tlakem po opravě otopných těles ocelových</t>
  </si>
  <si>
    <t>-2108462348</t>
  </si>
  <si>
    <t>735191903</t>
  </si>
  <si>
    <t>Ostatní opravy otopných těles vyčištění propláchnutím vodou otopných těles ocelových nebo hliníkových</t>
  </si>
  <si>
    <t>-679497965</t>
  </si>
  <si>
    <t>735191905</t>
  </si>
  <si>
    <t>Ostatní opravy otopných těles odvzdušnění tělesa</t>
  </si>
  <si>
    <t>-224959501</t>
  </si>
  <si>
    <t>735191910</t>
  </si>
  <si>
    <t>Ostatní opravy otopných těles napuštění vody do otopného systému včetně potrubí (bez kotle a ohříváků) otopných těles</t>
  </si>
  <si>
    <t>1744741215</t>
  </si>
  <si>
    <t>735192924</t>
  </si>
  <si>
    <t>Ostatní opravy otopných těles zpětná montáž otopných těles panelových dvouřadých přes 1500 do 2820 mm</t>
  </si>
  <si>
    <t>-11143640</t>
  </si>
  <si>
    <t>998735202</t>
  </si>
  <si>
    <t>Přesun hmot pro otopná tělesa stanovený procentní sazbou (%) z ceny vodorovná dopravní vzdálenost do 50 m v objektech výšky přes 6 do 12 m</t>
  </si>
  <si>
    <t>457690476</t>
  </si>
  <si>
    <t>2023/24-04 - Elektroinstalace</t>
  </si>
  <si>
    <t xml:space="preserve"> </t>
  </si>
  <si>
    <t xml:space="preserve">01 - Krabice, svorky, nosný materiál </t>
  </si>
  <si>
    <t xml:space="preserve">    741 - Elektroinstalace - silnoproud</t>
  </si>
  <si>
    <t>02 - Vodiče, kabely</t>
  </si>
  <si>
    <t xml:space="preserve">03 - Ukončení vodičů </t>
  </si>
  <si>
    <t>04 - Spouštěcí, spínací, ovládací přístroje</t>
  </si>
  <si>
    <t>05 - Zásuvky</t>
  </si>
  <si>
    <t>06 - Rozvodnice oceloplech., plastové</t>
  </si>
  <si>
    <t>07 - Svítidla a osvětlovací zařízení</t>
  </si>
  <si>
    <t>08 - Datový rozvod</t>
  </si>
  <si>
    <t>09 - ROZVOD VIDEOTELEFON</t>
  </si>
  <si>
    <t>10 - Demontáž stávající elektroinstalace, vč. nepředvítatelných prací</t>
  </si>
  <si>
    <t>11 - Pomocný materiáol 3% z materiálu</t>
  </si>
  <si>
    <t>12 - PPV 6 % z montáží</t>
  </si>
  <si>
    <t>13 - Revize</t>
  </si>
  <si>
    <t>14 - Požárně bezpečnostní přepážky</t>
  </si>
  <si>
    <t>01</t>
  </si>
  <si>
    <t xml:space="preserve">Krabice, svorky, nosný materiál </t>
  </si>
  <si>
    <t>741112061</t>
  </si>
  <si>
    <t>Krabice přístrojová KU 68/2 pod omítku</t>
  </si>
  <si>
    <t>Mat.</t>
  </si>
  <si>
    <t>741112071</t>
  </si>
  <si>
    <t>Krabice přístrojová LK 80x28 2T</t>
  </si>
  <si>
    <t>Mat..1</t>
  </si>
  <si>
    <t>741112101</t>
  </si>
  <si>
    <t>Krabice rozbočná KR 68-1903 pod om.</t>
  </si>
  <si>
    <t>Mat..2</t>
  </si>
  <si>
    <t>741</t>
  </si>
  <si>
    <t>Elektroinstalace - silnoproud</t>
  </si>
  <si>
    <t>02</t>
  </si>
  <si>
    <t>Vodiče, kabely</t>
  </si>
  <si>
    <t>741122011</t>
  </si>
  <si>
    <t>CYKY 2Ox1.5</t>
  </si>
  <si>
    <t>Mat..3</t>
  </si>
  <si>
    <t>741122011.1</t>
  </si>
  <si>
    <t>CYKY 3Ox1,5</t>
  </si>
  <si>
    <t>Mat..4</t>
  </si>
  <si>
    <t>741122011.2</t>
  </si>
  <si>
    <t>CYKY 3Jx1,5</t>
  </si>
  <si>
    <t>Mat..5</t>
  </si>
  <si>
    <t>741122011.3</t>
  </si>
  <si>
    <t>CYKY 3Jx2.5</t>
  </si>
  <si>
    <t>Mat..6</t>
  </si>
  <si>
    <t>741122011.4</t>
  </si>
  <si>
    <t>CYKY 4Jx1,5</t>
  </si>
  <si>
    <t>Mat..7</t>
  </si>
  <si>
    <t>741122024</t>
  </si>
  <si>
    <t>CYKY 5Jx10</t>
  </si>
  <si>
    <t>Mat..8</t>
  </si>
  <si>
    <t>741120001</t>
  </si>
  <si>
    <t>CYA - 6 ZŽL.</t>
  </si>
  <si>
    <t>Mat..9</t>
  </si>
  <si>
    <t>741120003</t>
  </si>
  <si>
    <t>CYA - 16 ZŽL.</t>
  </si>
  <si>
    <t>Mat..10</t>
  </si>
  <si>
    <t>03</t>
  </si>
  <si>
    <t xml:space="preserve">Ukončení vodičů </t>
  </si>
  <si>
    <t>741130001</t>
  </si>
  <si>
    <t>Do 2,5 mm2</t>
  </si>
  <si>
    <t>741130004</t>
  </si>
  <si>
    <t>Do 6 mm2</t>
  </si>
  <si>
    <t>741130006</t>
  </si>
  <si>
    <t>Do 16 mm2</t>
  </si>
  <si>
    <t>Pol2</t>
  </si>
  <si>
    <t>Označovací štítky na kabely</t>
  </si>
  <si>
    <t>Mat..11</t>
  </si>
  <si>
    <t>256</t>
  </si>
  <si>
    <t>04</t>
  </si>
  <si>
    <t>Spouštěcí, spínací, ovládací přístroje</t>
  </si>
  <si>
    <t>741310001</t>
  </si>
  <si>
    <t xml:space="preserve">JEDNOPÓLOVÝ VYPÍNAĆ ŘAZ. 1  3559 - A01345, IP 20</t>
  </si>
  <si>
    <t>Pol3</t>
  </si>
  <si>
    <t>KRYT 3558 A - A 651 B</t>
  </si>
  <si>
    <t>Pol4</t>
  </si>
  <si>
    <t>RÁMEČEK 3901A - B10B</t>
  </si>
  <si>
    <t>Mat..12</t>
  </si>
  <si>
    <t>Pol5</t>
  </si>
  <si>
    <t>Pol6</t>
  </si>
  <si>
    <t>741310011</t>
  </si>
  <si>
    <t xml:space="preserve">JEDNOPÓLOVÝ VYPÍNAĆ ŘAZ. 1/0SO  3559-A01345, IP20</t>
  </si>
  <si>
    <t>Pol7</t>
  </si>
  <si>
    <t>KRYT 3558A - A651B, IP20</t>
  </si>
  <si>
    <t>Mat..13</t>
  </si>
  <si>
    <t>Pol8</t>
  </si>
  <si>
    <t>741310024</t>
  </si>
  <si>
    <t xml:space="preserve">STŘÍDAVÝ VYPÍNAĆ ŘAZ. 6+6  3559 - A52345, IP 20</t>
  </si>
  <si>
    <t>Inf.cena</t>
  </si>
  <si>
    <t>KRYT 3558 A - A 652 B</t>
  </si>
  <si>
    <t>Inf.cena.1</t>
  </si>
  <si>
    <t>RÁMEČEK 3901A - B20B</t>
  </si>
  <si>
    <t>Mat..14</t>
  </si>
  <si>
    <t>Mat..15</t>
  </si>
  <si>
    <t>Mat..16</t>
  </si>
  <si>
    <t>741310025</t>
  </si>
  <si>
    <t xml:space="preserve">KŘÍŽOVÝ VYPÍNAĆ ŘAZ. 7  3559 - A07345,  IP 20</t>
  </si>
  <si>
    <t>Inf.cena.2</t>
  </si>
  <si>
    <t>Inf.cena.3</t>
  </si>
  <si>
    <t>Mat..17</t>
  </si>
  <si>
    <t>Mat..18</t>
  </si>
  <si>
    <t>Mat..19</t>
  </si>
  <si>
    <t>05</t>
  </si>
  <si>
    <t>Zásuvky</t>
  </si>
  <si>
    <t>741313001</t>
  </si>
  <si>
    <t>JEDNODUCHÁ ZÁSUVKA 5518A-A2349B pod omítkou</t>
  </si>
  <si>
    <t>Rámeček pro přístroj 3901A-B10</t>
  </si>
  <si>
    <t>741322151</t>
  </si>
  <si>
    <t xml:space="preserve">Modul přepěťové ochrany  ÚSM-A</t>
  </si>
  <si>
    <t>741112071.1</t>
  </si>
  <si>
    <t>Krabice přístrojová LK 80x28T</t>
  </si>
  <si>
    <t>Mat..20</t>
  </si>
  <si>
    <t>Mat..21</t>
  </si>
  <si>
    <t>Mat..22</t>
  </si>
  <si>
    <t>Mat..23</t>
  </si>
  <si>
    <t>Inf.cena.4</t>
  </si>
  <si>
    <t>RÁMEČEK 3901A - B40B</t>
  </si>
  <si>
    <t>Mat..24</t>
  </si>
  <si>
    <t>Inf.cena.5</t>
  </si>
  <si>
    <t>Ekvipotenciální sběrnice EP1 - PA, s krytem</t>
  </si>
  <si>
    <t>Mat..25</t>
  </si>
  <si>
    <t>06</t>
  </si>
  <si>
    <t>Rozvodnice oceloplech., plastové</t>
  </si>
  <si>
    <t>741210003</t>
  </si>
  <si>
    <t>Skříňový rozvaděč BF-U-3/72-C, vč. svorek PE,N</t>
  </si>
  <si>
    <t>Mat..26</t>
  </si>
  <si>
    <t>Skříňový rozvaděč BF-0-3/72-C, vč. svorek PE,N</t>
  </si>
  <si>
    <t>741322021</t>
  </si>
  <si>
    <t>Svodič přepětí FLP B+C MAXI V/4</t>
  </si>
  <si>
    <t>Mat..27</t>
  </si>
  <si>
    <t>741310403</t>
  </si>
  <si>
    <t>Hlavní vypínač 40A/3</t>
  </si>
  <si>
    <t>Mat..28</t>
  </si>
  <si>
    <t>741321001</t>
  </si>
  <si>
    <t>Proudový chránič 10A/1N/B/0,03A</t>
  </si>
  <si>
    <t>Mat..29</t>
  </si>
  <si>
    <t>741321001.1</t>
  </si>
  <si>
    <t>Proudový chránič 16A/1N/B/0,03A</t>
  </si>
  <si>
    <t>Mat..30</t>
  </si>
  <si>
    <t>741321001.2</t>
  </si>
  <si>
    <t>Proudový chránič 10A/1N/C/0,03A</t>
  </si>
  <si>
    <t>Mat..31</t>
  </si>
  <si>
    <t>741320101</t>
  </si>
  <si>
    <t>Jistič 10A/1/B</t>
  </si>
  <si>
    <t>Mat..32</t>
  </si>
  <si>
    <t>741320101.1</t>
  </si>
  <si>
    <t>Jistič 20A/3/C</t>
  </si>
  <si>
    <t>Mat..33</t>
  </si>
  <si>
    <t>741320101.2</t>
  </si>
  <si>
    <t>Jistič 32A/3/C</t>
  </si>
  <si>
    <t>Mat..34</t>
  </si>
  <si>
    <t>741330602</t>
  </si>
  <si>
    <t>Časové relé - 1w</t>
  </si>
  <si>
    <t>Mat..35</t>
  </si>
  <si>
    <t>Inf.cena.6</t>
  </si>
  <si>
    <t>Výroba rozvaděče, vč. podružného materiálu</t>
  </si>
  <si>
    <t>Mat..36</t>
  </si>
  <si>
    <t>741310403.1</t>
  </si>
  <si>
    <t>Hlavní vypínač 32A/3</t>
  </si>
  <si>
    <t>Mat..37</t>
  </si>
  <si>
    <t>07</t>
  </si>
  <si>
    <t>Svítidla a osvětlovací zařízení</t>
  </si>
  <si>
    <t>741372022</t>
  </si>
  <si>
    <t>A - LED, 4000K, CRI&gt;=80, 33W, 4000lm</t>
  </si>
  <si>
    <t>Mat..38</t>
  </si>
  <si>
    <t>741372022.1</t>
  </si>
  <si>
    <t>B - LED, 4000K, CRI&gt;=80, 42W, 2000lm</t>
  </si>
  <si>
    <t>Mat..39</t>
  </si>
  <si>
    <t>741372022.2</t>
  </si>
  <si>
    <t>C - LED, 4000K, CRI&gt;=80, 36W, 4000lm</t>
  </si>
  <si>
    <t>Mat..40</t>
  </si>
  <si>
    <t>741372111-S</t>
  </si>
  <si>
    <t>N - LED PIK, nouzové nástěnné, IP20, tř.II, vč. piktogramu, 1 W/1 hod. baterie</t>
  </si>
  <si>
    <t>Mat..41</t>
  </si>
  <si>
    <t>741372111-S.1</t>
  </si>
  <si>
    <t>N1 - LED nouzové antipanik, IP20, 3 W/1 hod. baterie</t>
  </si>
  <si>
    <t>Mat..42</t>
  </si>
  <si>
    <t>741372111-S.2</t>
  </si>
  <si>
    <t>N2 - LED nouzové svítidlo, pro nízké teploty okolí -15°C, IP65, tř.II, 2W/3 hod. baterie</t>
  </si>
  <si>
    <t>Mat..43</t>
  </si>
  <si>
    <t>08</t>
  </si>
  <si>
    <t>Datový rozvod</t>
  </si>
  <si>
    <t>742121001</t>
  </si>
  <si>
    <t>Stíněný kabel cat. 6A, plášť LSOH, ANSI/TIA/EIA-568-B.2-10, NVP min 65%, měděné žíly, venkovní</t>
  </si>
  <si>
    <t>Mat..44</t>
  </si>
  <si>
    <t>742330101</t>
  </si>
  <si>
    <t>Certifikační měření kabelů UTP přímou metodou</t>
  </si>
  <si>
    <t>742330044</t>
  </si>
  <si>
    <t>Datová zásuvka 2xRJ45, Modular Jack RJ45-6A cat., komponentová, pod omítku, kompletní</t>
  </si>
  <si>
    <t>Mat..45</t>
  </si>
  <si>
    <t>252</t>
  </si>
  <si>
    <t>742124005</t>
  </si>
  <si>
    <t>Ukončení kabelu UTP na zásuvce</t>
  </si>
  <si>
    <t>254</t>
  </si>
  <si>
    <t>742124005.1</t>
  </si>
  <si>
    <t>Ukončení kabelu UTP na patch panelu</t>
  </si>
  <si>
    <t>741110001</t>
  </si>
  <si>
    <t>Trubka MONOFLEX 20</t>
  </si>
  <si>
    <t>258</t>
  </si>
  <si>
    <t>Mat..46</t>
  </si>
  <si>
    <t>260</t>
  </si>
  <si>
    <t>742230003</t>
  </si>
  <si>
    <t>WIFI</t>
  </si>
  <si>
    <t>262</t>
  </si>
  <si>
    <t>Mat..47</t>
  </si>
  <si>
    <t>264</t>
  </si>
  <si>
    <t>742330102</t>
  </si>
  <si>
    <t>Měřící protokol</t>
  </si>
  <si>
    <t>266</t>
  </si>
  <si>
    <t>742190002</t>
  </si>
  <si>
    <t>Značení trasy</t>
  </si>
  <si>
    <t>268</t>
  </si>
  <si>
    <t>742190001</t>
  </si>
  <si>
    <t>Vyhledání vývodu pro datový rozvod</t>
  </si>
  <si>
    <t>270</t>
  </si>
  <si>
    <t>09</t>
  </si>
  <si>
    <t>ROZVOD VIDEOTELEFON</t>
  </si>
  <si>
    <t>742121001.1</t>
  </si>
  <si>
    <t>Datový kabel UTP cat. 6A, měděné žíly</t>
  </si>
  <si>
    <t>272</t>
  </si>
  <si>
    <t>Mat..48</t>
  </si>
  <si>
    <t>Datový kabel UTP cat. 6, měděné žíly</t>
  </si>
  <si>
    <t>274</t>
  </si>
  <si>
    <t>276</t>
  </si>
  <si>
    <t>741110001.1</t>
  </si>
  <si>
    <t>Trubka MONOFLEX 16</t>
  </si>
  <si>
    <t>278</t>
  </si>
  <si>
    <t>Mat..49</t>
  </si>
  <si>
    <t>280</t>
  </si>
  <si>
    <t>742310002</t>
  </si>
  <si>
    <t>Audio/video modul pro systém 2VOICE (1083), DDA</t>
  </si>
  <si>
    <t>282</t>
  </si>
  <si>
    <t>Mat..50</t>
  </si>
  <si>
    <t>284</t>
  </si>
  <si>
    <t>742310003</t>
  </si>
  <si>
    <t>Kryt audio/video modulu s 1 tlačítkem, DDA, černý</t>
  </si>
  <si>
    <t>286</t>
  </si>
  <si>
    <t>Mat..51</t>
  </si>
  <si>
    <t>288</t>
  </si>
  <si>
    <t>742310005</t>
  </si>
  <si>
    <t>Modul se 4 tlačítky pro systém 2VOICE (1083)</t>
  </si>
  <si>
    <t>290</t>
  </si>
  <si>
    <t>Mat..52</t>
  </si>
  <si>
    <t>292</t>
  </si>
  <si>
    <t>742310003.1</t>
  </si>
  <si>
    <t>Kryt se 4 tlačítky, černý</t>
  </si>
  <si>
    <t>294</t>
  </si>
  <si>
    <t>Mat..53</t>
  </si>
  <si>
    <t>296</t>
  </si>
  <si>
    <t>Pol9</t>
  </si>
  <si>
    <t>Upevňovací rámeček, 2 moduly</t>
  </si>
  <si>
    <t>298</t>
  </si>
  <si>
    <t>Mat..54</t>
  </si>
  <si>
    <t>300</t>
  </si>
  <si>
    <t>742310001</t>
  </si>
  <si>
    <t>Zdroj pro systém 1083, 10 DIN, modulů (náhrada za 1083/20)</t>
  </si>
  <si>
    <t>302</t>
  </si>
  <si>
    <t>Mat..55</t>
  </si>
  <si>
    <t>304</t>
  </si>
  <si>
    <t>742310004</t>
  </si>
  <si>
    <t>Instalační krabice pro panel 1148 (1145), 2 moduly</t>
  </si>
  <si>
    <t>306</t>
  </si>
  <si>
    <t>Mat..56</t>
  </si>
  <si>
    <t>308</t>
  </si>
  <si>
    <t>742310002.1</t>
  </si>
  <si>
    <t>Interface pro 2 vstupy a 4 stoupačky, 10 DIN modulů</t>
  </si>
  <si>
    <t>310</t>
  </si>
  <si>
    <t>Mat..57</t>
  </si>
  <si>
    <t>312</t>
  </si>
  <si>
    <t>742310005.1</t>
  </si>
  <si>
    <t>Distributor pro 4 účastníky</t>
  </si>
  <si>
    <t>314</t>
  </si>
  <si>
    <t>Mat..58</t>
  </si>
  <si>
    <t>316</t>
  </si>
  <si>
    <t>742310006</t>
  </si>
  <si>
    <t>Komfortní domovní videotelefon MIRO pro systém 1083, 3 servisní tlač., 4,3" displej</t>
  </si>
  <si>
    <t>318</t>
  </si>
  <si>
    <t>Mat..59</t>
  </si>
  <si>
    <t>320</t>
  </si>
  <si>
    <t>742320001</t>
  </si>
  <si>
    <t>Montáž elektrozámku</t>
  </si>
  <si>
    <t>322</t>
  </si>
  <si>
    <t>Pol10</t>
  </si>
  <si>
    <t>Elektrozámk do dveří, vč. příslušenství</t>
  </si>
  <si>
    <t>324</t>
  </si>
  <si>
    <t>326</t>
  </si>
  <si>
    <t>328</t>
  </si>
  <si>
    <t>330</t>
  </si>
  <si>
    <t>332</t>
  </si>
  <si>
    <t>334</t>
  </si>
  <si>
    <t>336</t>
  </si>
  <si>
    <t>Pol11</t>
  </si>
  <si>
    <t>Programování videotelefonu</t>
  </si>
  <si>
    <t>kpl</t>
  </si>
  <si>
    <t>338</t>
  </si>
  <si>
    <t>340</t>
  </si>
  <si>
    <t>742190001.1</t>
  </si>
  <si>
    <t>Vyhledání vývodu pro video rozvod</t>
  </si>
  <si>
    <t>342</t>
  </si>
  <si>
    <t>Demontáž stávající elektroinstalace, vč. nepředvítatelných prací</t>
  </si>
  <si>
    <t>741371823</t>
  </si>
  <si>
    <t>Demontáž stávajícíh svítidel</t>
  </si>
  <si>
    <t>344</t>
  </si>
  <si>
    <t>741121861</t>
  </si>
  <si>
    <t>Demontáž kabelů</t>
  </si>
  <si>
    <t>346</t>
  </si>
  <si>
    <t>741311805</t>
  </si>
  <si>
    <t>Demontáž vypínačů a zásuvek</t>
  </si>
  <si>
    <t>348</t>
  </si>
  <si>
    <t>Pol12</t>
  </si>
  <si>
    <t>Nepředvídatelné práce</t>
  </si>
  <si>
    <t>h</t>
  </si>
  <si>
    <t>350</t>
  </si>
  <si>
    <t>Pol13</t>
  </si>
  <si>
    <t>Demontáž stávajících rozvaděčů</t>
  </si>
  <si>
    <t>352</t>
  </si>
  <si>
    <t>Pomocný materiáol 3% z materiálu</t>
  </si>
  <si>
    <t>11.1</t>
  </si>
  <si>
    <t>Revize</t>
  </si>
  <si>
    <t>-500716640</t>
  </si>
  <si>
    <t>PPV 6 % z montáží</t>
  </si>
  <si>
    <t>12.1</t>
  </si>
  <si>
    <t>Měření osvětlení</t>
  </si>
  <si>
    <t>-790562617</t>
  </si>
  <si>
    <t>13.1</t>
  </si>
  <si>
    <t>59026557</t>
  </si>
  <si>
    <t>Požárně bezpečnostní přepážky</t>
  </si>
  <si>
    <t>741920245</t>
  </si>
  <si>
    <t>Protipožární ucpávky samostatných kabelů prostup stěnou, tloušťky do 100 mm tmelem požární odolnost EI 90, průměr kabelu do 21 mm</t>
  </si>
  <si>
    <t>831273384</t>
  </si>
  <si>
    <t>741920251</t>
  </si>
  <si>
    <t>Protipožární ucpávky samostatných kabelů prostup stropem, tloušťky do 150 mm tmelem požární odolnost EI 90, průměr kabelu do 21 mm</t>
  </si>
  <si>
    <t>-1021037493</t>
  </si>
  <si>
    <t>741920361</t>
  </si>
  <si>
    <t>Protipožární ucpávky svazků kabelů prostup stěnou tloušťky 150 mm pěnou, požární odolnost EI 60 při 10% zaplnění prostupu kabely průměr prostupu 90 mm</t>
  </si>
  <si>
    <t>102448960</t>
  </si>
  <si>
    <t>741920401</t>
  </si>
  <si>
    <t>Protipožární ucpávky svazků kabelů prostup stropem tloušťky 100 mm povlakem, požární odolnost EI 60 při 10-20% zaplnění prostupu kabely plochy otvoru 0,1 m2</t>
  </si>
  <si>
    <t>921604742</t>
  </si>
  <si>
    <t>2023/24-05 - Specifikace VZT</t>
  </si>
  <si>
    <t xml:space="preserve">    751 - Vzduchotechnika</t>
  </si>
  <si>
    <t>751</t>
  </si>
  <si>
    <t>Vzduchotechnika</t>
  </si>
  <si>
    <t>1.15.2</t>
  </si>
  <si>
    <t>Ohebná zvukově izolovaná VZT hadiceSONOFLEX MO D250</t>
  </si>
  <si>
    <t>205278194</t>
  </si>
  <si>
    <t>2.10.2.</t>
  </si>
  <si>
    <t>Kruhové potrubí SPIRO SAFE D160 - 80% tvarovek</t>
  </si>
  <si>
    <t>1309513774</t>
  </si>
  <si>
    <t>2.10.3.</t>
  </si>
  <si>
    <t>Kruhové potrubí SPIRO SAFE D125 - 100% tvarovek</t>
  </si>
  <si>
    <t>1205356298</t>
  </si>
  <si>
    <t>2.12.</t>
  </si>
  <si>
    <t>Ohebná zvukově izolovaná VZT hadiceSONOFLEX MOD125</t>
  </si>
  <si>
    <t>813608472</t>
  </si>
  <si>
    <t>3.3.1.</t>
  </si>
  <si>
    <t>Kruhové potrubí SPIRO SAFE D160 - 10% tvarovek</t>
  </si>
  <si>
    <t>2055191719</t>
  </si>
  <si>
    <t>3.3.2.</t>
  </si>
  <si>
    <t>Kruhové potrubí SPIRO SAFE D125 - 70% tvarovek</t>
  </si>
  <si>
    <t>677044132</t>
  </si>
  <si>
    <t>4.3.1.</t>
  </si>
  <si>
    <t>Kruhové potrubí SPIRO SAFE D160 30% tvarovek</t>
  </si>
  <si>
    <t>1036609494</t>
  </si>
  <si>
    <t>4.3.2.</t>
  </si>
  <si>
    <t>Kruhové potrubí SPIRO SAFE D100 10% tvarovek</t>
  </si>
  <si>
    <t>1485085970</t>
  </si>
  <si>
    <t>Pol14</t>
  </si>
  <si>
    <t>Podstropní větrací rekuperační jednotka včetně MaR</t>
  </si>
  <si>
    <t>P</t>
  </si>
  <si>
    <t xml:space="preserve">Poznámka k položce:_x000d_
Vp=360 m3/h, Dpp=200 Pa, Vo=360 m3/h, Dpo=200 Pa_x000d_
Pel=2x85 W, U=230 V, vestavěný el. předehřev 1,0 kW  _x000d_
ELEKTRODESIGN typ EHR 300 NA Ekonovent</t>
  </si>
  <si>
    <t>Pol15</t>
  </si>
  <si>
    <t>Řídící jednotka MaR k větrací jednotce EHR</t>
  </si>
  <si>
    <t>Pol16</t>
  </si>
  <si>
    <t>Protidešťová žaluzie 250x250</t>
  </si>
  <si>
    <t>Poznámka k položce:_x000d_
ELEKTRODESIGN typ TWG 250</t>
  </si>
  <si>
    <t>Pol17</t>
  </si>
  <si>
    <t>Tlumič hluku kruhový pro SPIRO DN 160, L=600</t>
  </si>
  <si>
    <t>Poznámka k položce:_x000d_
ELEKTRODESIGN typ MAA 160/600</t>
  </si>
  <si>
    <t>Pol18</t>
  </si>
  <si>
    <t>Uzavírací klapka těsná DN 160 se servopohonem 230 V</t>
  </si>
  <si>
    <t>Poznámka k položce:_x000d_
ELEKTRODESIGN typ MSKTG 160+SERVO 230 V</t>
  </si>
  <si>
    <t>Pol18.1</t>
  </si>
  <si>
    <t>Nástěnný axiální ventilátor sel. zpětnou klapkou a čas. doběhem DN 125</t>
  </si>
  <si>
    <t>1308661828</t>
  </si>
  <si>
    <t>Poznámka k položce:_x000d_
V=80 m3/h, Pc=20 Pa, Pel=25 W, U=230 V_x000d_
ELEKTRODESIGN typ HEF 120 PT</t>
  </si>
  <si>
    <t>Pol19</t>
  </si>
  <si>
    <t>Přetlaková samočinná zpětná klapka DN 160</t>
  </si>
  <si>
    <t>Poznámka k položce:_x000d_
ELEKTRODESIGN typ RSK 160</t>
  </si>
  <si>
    <t>Pol20</t>
  </si>
  <si>
    <t>Pružné spojka se sponou DN 160</t>
  </si>
  <si>
    <t>Poznámka k položce:_x000d_
ELEKTRODESIGN typ KAA 160_x000d_
ELEKTRODESIGN typ KI 160</t>
  </si>
  <si>
    <t>Pol22.1</t>
  </si>
  <si>
    <t>Plastové spádované potrubí kondenzátu DN 25 včetně tvarovek</t>
  </si>
  <si>
    <t>bm</t>
  </si>
  <si>
    <t>551090199</t>
  </si>
  <si>
    <t>Pol22.2</t>
  </si>
  <si>
    <t>-65038145</t>
  </si>
  <si>
    <t>Talířový ventil přívodní regulovatelný DN 160</t>
  </si>
  <si>
    <t>171743766</t>
  </si>
  <si>
    <t>Poznámka k položce:_x000d_
ELEKTRODESIGN typ KI 160</t>
  </si>
  <si>
    <t>Pol21</t>
  </si>
  <si>
    <t>Talířový ventil odvodní regulovatelný DN 160</t>
  </si>
  <si>
    <t>Poznámka k položce:_x000d_
ELEKTRODESIGN typ VEF 160_x000d_
Čtyřhranné VZT potrubí sk. I z pozink. plechu_x000d_
Kruhové potrubí SPIRO SAFE s gumovým těsněním včetně tvarovek_x000d_
Ohebná zvukově izolovaná VZT hadiceSONOFLEX MO</t>
  </si>
  <si>
    <t>Pol22</t>
  </si>
  <si>
    <t>Pol23</t>
  </si>
  <si>
    <t>Potrubní radiální ventilátor dvouotáčkový &amp;125</t>
  </si>
  <si>
    <t>Poznámka k položce:_x000d_
V=120/180 m3/h, Pc=70 Pa, Pel=25 W, U=230 V_x000d_
ELEKTRODESIGN typ MIXVENT-TD 350/125</t>
  </si>
  <si>
    <t>Pol24</t>
  </si>
  <si>
    <t>Dvoupolohový přepínač otáček k ventilátoru MIXVENT</t>
  </si>
  <si>
    <t>Poznámka k položce:_x000d_
ELEKTRODESIGN typ REGUL 2</t>
  </si>
  <si>
    <t>Pol25</t>
  </si>
  <si>
    <t>Protiešťová žaluzie &amp;160</t>
  </si>
  <si>
    <t>Poznámka k položce:_x000d_
ELEKTRODESIGN typ PRG 160</t>
  </si>
  <si>
    <t>Pol26</t>
  </si>
  <si>
    <t>Tlumič hluku kruhový pro SPIRO DN 125, L=1000</t>
  </si>
  <si>
    <t>Poznámka k položce:_x000d_
ELEKTRODESIGN typ MTS 125</t>
  </si>
  <si>
    <t>Pol27</t>
  </si>
  <si>
    <t>Zpětná přetlaková samočinná klapka DN 125</t>
  </si>
  <si>
    <t>Poznámka k položce:_x000d_
ELEKTRODESIGN typ RSK 125</t>
  </si>
  <si>
    <t>Pol28</t>
  </si>
  <si>
    <t>Pružné spojka se sponou DN 125</t>
  </si>
  <si>
    <t>Poznámka k položce:_x000d_
ELEKTRODESIGN typ KAA 125</t>
  </si>
  <si>
    <t>Pol29</t>
  </si>
  <si>
    <t>Vyústka komfortní jednořadá pro kruhové potrubí s regulací 200x75</t>
  </si>
  <si>
    <t>Poznámka k položce:_x000d_
ELEKTRODESIGN typ KVK 1-H-1.0 200x75 + R1 200x75</t>
  </si>
  <si>
    <t>Pol31</t>
  </si>
  <si>
    <t>Žaluziová klapka samotížná DN 160</t>
  </si>
  <si>
    <t>Poznámka k položce:_x000d_
ELEKTRODESIGN typ PER 160</t>
  </si>
  <si>
    <t>Pol20.1</t>
  </si>
  <si>
    <t>Venkovní kondenzační jednotka MINI VRF</t>
  </si>
  <si>
    <t>-1581714655</t>
  </si>
  <si>
    <t>Poznámka k položce:_x000d_
Qch=33,6 kW, Qt=37,5 kW, Pel=14,3 kW, U=400 v, jištění C/30 A</t>
  </si>
  <si>
    <t>Pol33</t>
  </si>
  <si>
    <t>Vnitřní podstropní jednotka</t>
  </si>
  <si>
    <t xml:space="preserve">Poznámka k položce:_x000d_
Qch=11,2 kW, Qt=12,5 kW, Pel=92 W, U=230 V  _x000d_
SAMSUNG typ DVM-AM112JNCDKH/EU</t>
  </si>
  <si>
    <t>Pol34</t>
  </si>
  <si>
    <t>Vnitřní nástěnná jednotka</t>
  </si>
  <si>
    <t xml:space="preserve">Poznámka k položce:_x000d_
Qch=2,8 kW, Qt=3,2 kW, Pel=30 W, U=230 V  _x000d_
SAMSUNG typ DVM-AM028TNVDKH/EU</t>
  </si>
  <si>
    <t>Pol35</t>
  </si>
  <si>
    <t>Ocelový pozinkovaný rám pod venkovní jednotku</t>
  </si>
  <si>
    <t>Poznámka k položce:_x000d_
určí zhotovitel</t>
  </si>
  <si>
    <t>Pol36</t>
  </si>
  <si>
    <t>Kabelový ovladač dotykový ACC-MWR-SH11N</t>
  </si>
  <si>
    <t>Pol37</t>
  </si>
  <si>
    <t>Čerpadlo kondenzátu MINI BLUE k vnitřní jednotce</t>
  </si>
  <si>
    <t>Pol38</t>
  </si>
  <si>
    <t>Rozbočovače na Cu potrubí SAMSUNG (viz schéma)</t>
  </si>
  <si>
    <t>Pol39</t>
  </si>
  <si>
    <t>MXJ-YA1509M</t>
  </si>
  <si>
    <t>Pol40</t>
  </si>
  <si>
    <t>MXJ-YA2512M</t>
  </si>
  <si>
    <t>Pol41</t>
  </si>
  <si>
    <t>Cu izolované propojovací potrubí chladiva (viz schéma)</t>
  </si>
  <si>
    <t>Pol42</t>
  </si>
  <si>
    <t>Komunikační kabel mezi venkovní a vnitřní jednotkou</t>
  </si>
  <si>
    <t>Zaregulování</t>
  </si>
  <si>
    <t>2048943535</t>
  </si>
  <si>
    <t>Doprava</t>
  </si>
  <si>
    <t>1306480072</t>
  </si>
  <si>
    <t>Montážní práce</t>
  </si>
  <si>
    <t>304323123</t>
  </si>
  <si>
    <t>2023/24-06 - Vedlejší rozpočtové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</si>
  <si>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</si>
  <si>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</si>
  <si>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</si>
  <si>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</si>
  <si>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</si>
  <si>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</si>
  <si>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VRN3</t>
  </si>
  <si>
    <t>Zařízení staveniště</t>
  </si>
  <si>
    <t>030001000</t>
  </si>
  <si>
    <t>1024</t>
  </si>
  <si>
    <t>-1527805489</t>
  </si>
  <si>
    <t>VRN6</t>
  </si>
  <si>
    <t>Územní vlivy</t>
  </si>
  <si>
    <t>060001000</t>
  </si>
  <si>
    <t>1558175169</t>
  </si>
  <si>
    <t>VRN7</t>
  </si>
  <si>
    <t>Provozní vlivy</t>
  </si>
  <si>
    <t>070001000</t>
  </si>
  <si>
    <t>-1024578551</t>
  </si>
  <si>
    <t>VRN9</t>
  </si>
  <si>
    <t>Ostatní náklady</t>
  </si>
  <si>
    <t>090001000</t>
  </si>
  <si>
    <t>-991914097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</si>
</sst>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2023/24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Změna stavby ZŠ Liběšice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Liběšice, č.p.170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28. 6. 2023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Liběšice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PK Polerecký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Roman Šácha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24.7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'2023-24-01 - Změna stavby...'!J30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'2023-24-01 - Změna stavby...'!P142</f>
        <v>0</v>
      </c>
      <c r="AV95" s="129">
        <f>'2023-24-01 - Změna stavby...'!J33</f>
        <v>0</v>
      </c>
      <c r="AW95" s="129">
        <f>'2023-24-01 - Změna stavby...'!J34</f>
        <v>0</v>
      </c>
      <c r="AX95" s="129">
        <f>'2023-24-01 - Změna stavby...'!J35</f>
        <v>0</v>
      </c>
      <c r="AY95" s="129">
        <f>'2023-24-01 - Změna stavby...'!J36</f>
        <v>0</v>
      </c>
      <c r="AZ95" s="129">
        <f>'2023-24-01 - Změna stavby...'!F33</f>
        <v>0</v>
      </c>
      <c r="BA95" s="129">
        <f>'2023-24-01 - Změna stavby...'!F34</f>
        <v>0</v>
      </c>
      <c r="BB95" s="129">
        <f>'2023-24-01 - Změna stavby...'!F35</f>
        <v>0</v>
      </c>
      <c r="BC95" s="129">
        <f>'2023-24-01 - Změna stavby...'!F36</f>
        <v>0</v>
      </c>
      <c r="BD95" s="131">
        <f>'2023-24-01 - Změna stavby...'!F37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24.7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'2023-24-02 - Zdravotně-te...'!J30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'2023-24-02 - Zdravotně-te...'!P133</f>
        <v>0</v>
      </c>
      <c r="AV96" s="129">
        <f>'2023-24-02 - Zdravotně-te...'!J33</f>
        <v>0</v>
      </c>
      <c r="AW96" s="129">
        <f>'2023-24-02 - Zdravotně-te...'!J34</f>
        <v>0</v>
      </c>
      <c r="AX96" s="129">
        <f>'2023-24-02 - Zdravotně-te...'!J35</f>
        <v>0</v>
      </c>
      <c r="AY96" s="129">
        <f>'2023-24-02 - Zdravotně-te...'!J36</f>
        <v>0</v>
      </c>
      <c r="AZ96" s="129">
        <f>'2023-24-02 - Zdravotně-te...'!F33</f>
        <v>0</v>
      </c>
      <c r="BA96" s="129">
        <f>'2023-24-02 - Zdravotně-te...'!F34</f>
        <v>0</v>
      </c>
      <c r="BB96" s="129">
        <f>'2023-24-02 - Zdravotně-te...'!F35</f>
        <v>0</v>
      </c>
      <c r="BC96" s="129">
        <f>'2023-24-02 - Zdravotně-te...'!F36</f>
        <v>0</v>
      </c>
      <c r="BD96" s="131">
        <f>'2023-24-02 - Zdravotně-te...'!F37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24.7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'2023-24-03 - Ústřední vyt...'!J30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'2023-24-03 - Ústřední vyt...'!P119</f>
        <v>0</v>
      </c>
      <c r="AV97" s="129">
        <f>'2023-24-03 - Ústřední vyt...'!J33</f>
        <v>0</v>
      </c>
      <c r="AW97" s="129">
        <f>'2023-24-03 - Ústřední vyt...'!J34</f>
        <v>0</v>
      </c>
      <c r="AX97" s="129">
        <f>'2023-24-03 - Ústřední vyt...'!J35</f>
        <v>0</v>
      </c>
      <c r="AY97" s="129">
        <f>'2023-24-03 - Ústřední vyt...'!J36</f>
        <v>0</v>
      </c>
      <c r="AZ97" s="129">
        <f>'2023-24-03 - Ústřední vyt...'!F33</f>
        <v>0</v>
      </c>
      <c r="BA97" s="129">
        <f>'2023-24-03 - Ústřední vyt...'!F34</f>
        <v>0</v>
      </c>
      <c r="BB97" s="129">
        <f>'2023-24-03 - Ústřední vyt...'!F35</f>
        <v>0</v>
      </c>
      <c r="BC97" s="129">
        <f>'2023-24-03 - Ústřední vyt...'!F36</f>
        <v>0</v>
      </c>
      <c r="BD97" s="131">
        <f>'2023-24-03 - Ústřední vyt...'!F37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7" customFormat="1" ht="24.75" customHeight="1">
      <c r="A98" s="120" t="s">
        <v>82</v>
      </c>
      <c r="B98" s="121"/>
      <c r="C98" s="122"/>
      <c r="D98" s="123" t="s">
        <v>95</v>
      </c>
      <c r="E98" s="123"/>
      <c r="F98" s="123"/>
      <c r="G98" s="123"/>
      <c r="H98" s="123"/>
      <c r="I98" s="124"/>
      <c r="J98" s="123" t="s">
        <v>96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'2023-24-04 - Elektroinsta...'!J30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85</v>
      </c>
      <c r="AR98" s="127"/>
      <c r="AS98" s="128">
        <v>0</v>
      </c>
      <c r="AT98" s="129">
        <f>ROUND(SUM(AV98:AW98),2)</f>
        <v>0</v>
      </c>
      <c r="AU98" s="130">
        <f>'2023-24-04 - Elektroinsta...'!P132</f>
        <v>0</v>
      </c>
      <c r="AV98" s="129">
        <f>'2023-24-04 - Elektroinsta...'!J33</f>
        <v>0</v>
      </c>
      <c r="AW98" s="129">
        <f>'2023-24-04 - Elektroinsta...'!J34</f>
        <v>0</v>
      </c>
      <c r="AX98" s="129">
        <f>'2023-24-04 - Elektroinsta...'!J35</f>
        <v>0</v>
      </c>
      <c r="AY98" s="129">
        <f>'2023-24-04 - Elektroinsta...'!J36</f>
        <v>0</v>
      </c>
      <c r="AZ98" s="129">
        <f>'2023-24-04 - Elektroinsta...'!F33</f>
        <v>0</v>
      </c>
      <c r="BA98" s="129">
        <f>'2023-24-04 - Elektroinsta...'!F34</f>
        <v>0</v>
      </c>
      <c r="BB98" s="129">
        <f>'2023-24-04 - Elektroinsta...'!F35</f>
        <v>0</v>
      </c>
      <c r="BC98" s="129">
        <f>'2023-24-04 - Elektroinsta...'!F36</f>
        <v>0</v>
      </c>
      <c r="BD98" s="131">
        <f>'2023-24-04 - Elektroinsta...'!F37</f>
        <v>0</v>
      </c>
      <c r="BE98" s="7"/>
      <c r="BT98" s="132" t="s">
        <v>86</v>
      </c>
      <c r="BV98" s="132" t="s">
        <v>80</v>
      </c>
      <c r="BW98" s="132" t="s">
        <v>97</v>
      </c>
      <c r="BX98" s="132" t="s">
        <v>5</v>
      </c>
      <c r="CL98" s="132" t="s">
        <v>1</v>
      </c>
      <c r="CM98" s="132" t="s">
        <v>88</v>
      </c>
    </row>
    <row r="99" s="7" customFormat="1" ht="24.75" customHeight="1">
      <c r="A99" s="120" t="s">
        <v>82</v>
      </c>
      <c r="B99" s="121"/>
      <c r="C99" s="122"/>
      <c r="D99" s="123" t="s">
        <v>98</v>
      </c>
      <c r="E99" s="123"/>
      <c r="F99" s="123"/>
      <c r="G99" s="123"/>
      <c r="H99" s="123"/>
      <c r="I99" s="124"/>
      <c r="J99" s="123" t="s">
        <v>99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'2023-24-05 - Specifikace VZT'!J30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85</v>
      </c>
      <c r="AR99" s="127"/>
      <c r="AS99" s="128">
        <v>0</v>
      </c>
      <c r="AT99" s="129">
        <f>ROUND(SUM(AV99:AW99),2)</f>
        <v>0</v>
      </c>
      <c r="AU99" s="130">
        <f>'2023-24-05 - Specifikace VZT'!P118</f>
        <v>0</v>
      </c>
      <c r="AV99" s="129">
        <f>'2023-24-05 - Specifikace VZT'!J33</f>
        <v>0</v>
      </c>
      <c r="AW99" s="129">
        <f>'2023-24-05 - Specifikace VZT'!J34</f>
        <v>0</v>
      </c>
      <c r="AX99" s="129">
        <f>'2023-24-05 - Specifikace VZT'!J35</f>
        <v>0</v>
      </c>
      <c r="AY99" s="129">
        <f>'2023-24-05 - Specifikace VZT'!J36</f>
        <v>0</v>
      </c>
      <c r="AZ99" s="129">
        <f>'2023-24-05 - Specifikace VZT'!F33</f>
        <v>0</v>
      </c>
      <c r="BA99" s="129">
        <f>'2023-24-05 - Specifikace VZT'!F34</f>
        <v>0</v>
      </c>
      <c r="BB99" s="129">
        <f>'2023-24-05 - Specifikace VZT'!F35</f>
        <v>0</v>
      </c>
      <c r="BC99" s="129">
        <f>'2023-24-05 - Specifikace VZT'!F36</f>
        <v>0</v>
      </c>
      <c r="BD99" s="131">
        <f>'2023-24-05 - Specifikace VZT'!F37</f>
        <v>0</v>
      </c>
      <c r="BE99" s="7"/>
      <c r="BT99" s="132" t="s">
        <v>86</v>
      </c>
      <c r="BV99" s="132" t="s">
        <v>80</v>
      </c>
      <c r="BW99" s="132" t="s">
        <v>100</v>
      </c>
      <c r="BX99" s="132" t="s">
        <v>5</v>
      </c>
      <c r="CL99" s="132" t="s">
        <v>1</v>
      </c>
      <c r="CM99" s="132" t="s">
        <v>88</v>
      </c>
    </row>
    <row r="100" s="7" customFormat="1" ht="24.75" customHeight="1">
      <c r="A100" s="120" t="s">
        <v>82</v>
      </c>
      <c r="B100" s="121"/>
      <c r="C100" s="122"/>
      <c r="D100" s="123" t="s">
        <v>101</v>
      </c>
      <c r="E100" s="123"/>
      <c r="F100" s="123"/>
      <c r="G100" s="123"/>
      <c r="H100" s="123"/>
      <c r="I100" s="124"/>
      <c r="J100" s="123" t="s">
        <v>102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'2023-24-06 - Vedlejší roz...'!J30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85</v>
      </c>
      <c r="AR100" s="127"/>
      <c r="AS100" s="133">
        <v>0</v>
      </c>
      <c r="AT100" s="134">
        <f>ROUND(SUM(AV100:AW100),2)</f>
        <v>0</v>
      </c>
      <c r="AU100" s="135">
        <f>'2023-24-06 - Vedlejší roz...'!P121</f>
        <v>0</v>
      </c>
      <c r="AV100" s="134">
        <f>'2023-24-06 - Vedlejší roz...'!J33</f>
        <v>0</v>
      </c>
      <c r="AW100" s="134">
        <f>'2023-24-06 - Vedlejší roz...'!J34</f>
        <v>0</v>
      </c>
      <c r="AX100" s="134">
        <f>'2023-24-06 - Vedlejší roz...'!J35</f>
        <v>0</v>
      </c>
      <c r="AY100" s="134">
        <f>'2023-24-06 - Vedlejší roz...'!J36</f>
        <v>0</v>
      </c>
      <c r="AZ100" s="134">
        <f>'2023-24-06 - Vedlejší roz...'!F33</f>
        <v>0</v>
      </c>
      <c r="BA100" s="134">
        <f>'2023-24-06 - Vedlejší roz...'!F34</f>
        <v>0</v>
      </c>
      <c r="BB100" s="134">
        <f>'2023-24-06 - Vedlejší roz...'!F35</f>
        <v>0</v>
      </c>
      <c r="BC100" s="134">
        <f>'2023-24-06 - Vedlejší roz...'!F36</f>
        <v>0</v>
      </c>
      <c r="BD100" s="136">
        <f>'2023-24-06 - Vedlejší roz...'!F37</f>
        <v>0</v>
      </c>
      <c r="BE100" s="7"/>
      <c r="BT100" s="132" t="s">
        <v>86</v>
      </c>
      <c r="BV100" s="132" t="s">
        <v>80</v>
      </c>
      <c r="BW100" s="132" t="s">
        <v>103</v>
      </c>
      <c r="BX100" s="132" t="s">
        <v>5</v>
      </c>
      <c r="CL100" s="132" t="s">
        <v>1</v>
      </c>
      <c r="CM100" s="132" t="s">
        <v>88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9sjwcm6rG2OLEWIquYOFqJO+RITKDDEviW9jTwz87zBUGOvXDOYjK6Aai251rBgxDpV0xwRnLicl3yAGRTezMQ==" hashValue="tfKneFHNbrwEHWGpQsGL4Ii4rtkwoH6MkWz0JMCYKc6jrZM9knQ5ValOA6tkPSu3t7kNph7y29aAC6N/WYg0aA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3-24-01 - Změna stavby...'!C2" display="/"/>
    <hyperlink ref="A96" location="'2023-24-02 - Zdravotně-te...'!C2" display="/"/>
    <hyperlink ref="A97" location="'2023-24-03 - Ústřední vyt...'!C2" display="/"/>
    <hyperlink ref="A98" location="'2023-24-04 - Elektroinsta...'!C2" display="/"/>
    <hyperlink ref="A99" location="'2023-24-05 - Specifikace VZT'!C2" display="/"/>
    <hyperlink ref="A100" location="'2023-24-06 - Vedlejší ro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36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ROUND(J142,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ROUND((SUM(BE142:BE1719)),  2)</f>
        <v>0</v>
      </c>
      <c r="G33" s="39"/>
      <c r="H33" s="39"/>
      <c r="I33" s="156">
        <v>0.20999999999999999</v>
      </c>
      <c r="J33" s="155">
        <f>ROUND(((SUM(BE142:BE1719))*I33),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ROUND((SUM(BF142:BF1719)),  2)</f>
        <v>0</v>
      </c>
      <c r="G34" s="39"/>
      <c r="H34" s="39"/>
      <c r="I34" s="156">
        <v>0.14999999999999999</v>
      </c>
      <c r="J34" s="155">
        <f>ROUND(((SUM(BF142:BF1719))*I34),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ROUND((SUM(BG142:BG1719)),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ROUND((SUM(BH142:BH1719)),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ROUND((SUM(BI142:BI1719)),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2023/24-01 - Změna stavby ZŠ Liběšice - ASŘ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Liběšice, č.p.170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J142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J143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J144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J176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</v>
      </c>
      <c r="E100" s="189"/>
      <c r="F100" s="189"/>
      <c r="G100" s="189"/>
      <c r="H100" s="189"/>
      <c r="I100" s="189"/>
      <c r="J100" s="190">
        <f>J232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6"/>
      <c r="C101" s="187"/>
      <c r="D101" s="188" t="s">
        <v>116</v>
      </c>
      <c r="E101" s="189"/>
      <c r="F101" s="189"/>
      <c r="G101" s="189"/>
      <c r="H101" s="189"/>
      <c r="I101" s="189"/>
      <c r="J101" s="190">
        <f>J319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117</v>
      </c>
      <c r="E102" s="189"/>
      <c r="F102" s="189"/>
      <c r="G102" s="189"/>
      <c r="H102" s="189"/>
      <c r="I102" s="189"/>
      <c r="J102" s="190">
        <f>J337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6"/>
      <c r="C103" s="187"/>
      <c r="D103" s="188" t="s">
        <v>118</v>
      </c>
      <c r="E103" s="189"/>
      <c r="F103" s="189"/>
      <c r="G103" s="189"/>
      <c r="H103" s="189"/>
      <c r="I103" s="189"/>
      <c r="J103" s="190">
        <f>J413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119</v>
      </c>
      <c r="E104" s="189"/>
      <c r="F104" s="189"/>
      <c r="G104" s="189"/>
      <c r="H104" s="189"/>
      <c r="I104" s="189"/>
      <c r="J104" s="190">
        <f>J440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120</v>
      </c>
      <c r="E105" s="189"/>
      <c r="F105" s="189"/>
      <c r="G105" s="189"/>
      <c r="H105" s="189"/>
      <c r="I105" s="189"/>
      <c r="J105" s="190">
        <f>J864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121</v>
      </c>
      <c r="E106" s="189"/>
      <c r="F106" s="189"/>
      <c r="G106" s="189"/>
      <c r="H106" s="189"/>
      <c r="I106" s="189"/>
      <c r="J106" s="190">
        <f>J981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122</v>
      </c>
      <c r="E107" s="189"/>
      <c r="F107" s="189"/>
      <c r="G107" s="189"/>
      <c r="H107" s="189"/>
      <c r="I107" s="189"/>
      <c r="J107" s="190">
        <f>J990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123</v>
      </c>
      <c r="E108" s="183"/>
      <c r="F108" s="183"/>
      <c r="G108" s="183"/>
      <c r="H108" s="183"/>
      <c r="I108" s="183"/>
      <c r="J108" s="184">
        <f>J992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124</v>
      </c>
      <c r="E109" s="189"/>
      <c r="F109" s="189"/>
      <c r="G109" s="189"/>
      <c r="H109" s="189"/>
      <c r="I109" s="189"/>
      <c r="J109" s="190">
        <f>J993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125</v>
      </c>
      <c r="E110" s="189"/>
      <c r="F110" s="189"/>
      <c r="G110" s="189"/>
      <c r="H110" s="189"/>
      <c r="I110" s="189"/>
      <c r="J110" s="190">
        <f>J1009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126</v>
      </c>
      <c r="E111" s="189"/>
      <c r="F111" s="189"/>
      <c r="G111" s="189"/>
      <c r="H111" s="189"/>
      <c r="I111" s="189"/>
      <c r="J111" s="190">
        <f>J1065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127</v>
      </c>
      <c r="E112" s="189"/>
      <c r="F112" s="189"/>
      <c r="G112" s="189"/>
      <c r="H112" s="189"/>
      <c r="I112" s="189"/>
      <c r="J112" s="190">
        <f>J1106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128</v>
      </c>
      <c r="E113" s="189"/>
      <c r="F113" s="189"/>
      <c r="G113" s="189"/>
      <c r="H113" s="189"/>
      <c r="I113" s="189"/>
      <c r="J113" s="190">
        <f>J1113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129</v>
      </c>
      <c r="E114" s="189"/>
      <c r="F114" s="189"/>
      <c r="G114" s="189"/>
      <c r="H114" s="189"/>
      <c r="I114" s="189"/>
      <c r="J114" s="190">
        <f>J1120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130</v>
      </c>
      <c r="E115" s="189"/>
      <c r="F115" s="189"/>
      <c r="G115" s="189"/>
      <c r="H115" s="189"/>
      <c r="I115" s="189"/>
      <c r="J115" s="190">
        <f>J1180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131</v>
      </c>
      <c r="E116" s="189"/>
      <c r="F116" s="189"/>
      <c r="G116" s="189"/>
      <c r="H116" s="189"/>
      <c r="I116" s="189"/>
      <c r="J116" s="190">
        <f>J1198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132</v>
      </c>
      <c r="E117" s="189"/>
      <c r="F117" s="189"/>
      <c r="G117" s="189"/>
      <c r="H117" s="189"/>
      <c r="I117" s="189"/>
      <c r="J117" s="190">
        <f>J1243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133</v>
      </c>
      <c r="E118" s="189"/>
      <c r="F118" s="189"/>
      <c r="G118" s="189"/>
      <c r="H118" s="189"/>
      <c r="I118" s="189"/>
      <c r="J118" s="190">
        <f>J1263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134</v>
      </c>
      <c r="E119" s="189"/>
      <c r="F119" s="189"/>
      <c r="G119" s="189"/>
      <c r="H119" s="189"/>
      <c r="I119" s="189"/>
      <c r="J119" s="190">
        <f>J1387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135</v>
      </c>
      <c r="E120" s="189"/>
      <c r="F120" s="189"/>
      <c r="G120" s="189"/>
      <c r="H120" s="189"/>
      <c r="I120" s="189"/>
      <c r="J120" s="190">
        <f>J1483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136</v>
      </c>
      <c r="E121" s="189"/>
      <c r="F121" s="189"/>
      <c r="G121" s="189"/>
      <c r="H121" s="189"/>
      <c r="I121" s="189"/>
      <c r="J121" s="190">
        <f>J1597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137</v>
      </c>
      <c r="E122" s="189"/>
      <c r="F122" s="189"/>
      <c r="G122" s="189"/>
      <c r="H122" s="189"/>
      <c r="I122" s="189"/>
      <c r="J122" s="190">
        <f>J1606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8" s="2" customFormat="1" ht="6.96" customHeight="1">
      <c r="A128" s="39"/>
      <c r="B128" s="69"/>
      <c r="C128" s="70"/>
      <c r="D128" s="70"/>
      <c r="E128" s="70"/>
      <c r="F128" s="70"/>
      <c r="G128" s="70"/>
      <c r="H128" s="70"/>
      <c r="I128" s="70"/>
      <c r="J128" s="70"/>
      <c r="K128" s="70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96" customHeight="1">
      <c r="A129" s="39"/>
      <c r="B129" s="40"/>
      <c r="C129" s="24" t="s">
        <v>138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16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175" t="str">
        <f>E7</f>
        <v>Změna stavby ZŠ Liběšice</v>
      </c>
      <c r="F132" s="33"/>
      <c r="G132" s="33"/>
      <c r="H132" s="33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105</v>
      </c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6.5" customHeight="1">
      <c r="A134" s="39"/>
      <c r="B134" s="40"/>
      <c r="C134" s="41"/>
      <c r="D134" s="41"/>
      <c r="E134" s="77" t="str">
        <f>E9</f>
        <v>2023/24-01 - Změna stavby ZŠ Liběšice - ASŘ</v>
      </c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20</v>
      </c>
      <c r="D136" s="41"/>
      <c r="E136" s="41"/>
      <c r="F136" s="28" t="str">
        <f>F12</f>
        <v>Liběšice, č.p.170</v>
      </c>
      <c r="G136" s="41"/>
      <c r="H136" s="41"/>
      <c r="I136" s="33" t="s">
        <v>22</v>
      </c>
      <c r="J136" s="80" t="str">
        <f>IF(J12="","",J12)</f>
        <v>28. 6. 2023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6.96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24</v>
      </c>
      <c r="D138" s="41"/>
      <c r="E138" s="41"/>
      <c r="F138" s="28" t="str">
        <f>E15</f>
        <v>Obec Liběšice</v>
      </c>
      <c r="G138" s="41"/>
      <c r="H138" s="41"/>
      <c r="I138" s="33" t="s">
        <v>30</v>
      </c>
      <c r="J138" s="37" t="str">
        <f>E21</f>
        <v>PK Polerecký s.r.o.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3" t="s">
        <v>28</v>
      </c>
      <c r="D139" s="41"/>
      <c r="E139" s="41"/>
      <c r="F139" s="28" t="str">
        <f>IF(E18="","",E18)</f>
        <v>Vyplň údaj</v>
      </c>
      <c r="G139" s="41"/>
      <c r="H139" s="41"/>
      <c r="I139" s="33" t="s">
        <v>33</v>
      </c>
      <c r="J139" s="37" t="str">
        <f>E24</f>
        <v>Roman Šácha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0.32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11" customFormat="1" ht="29.28" customHeight="1">
      <c r="A141" s="192"/>
      <c r="B141" s="193"/>
      <c r="C141" s="194" t="s">
        <v>139</v>
      </c>
      <c r="D141" s="195" t="s">
        <v>63</v>
      </c>
      <c r="E141" s="195" t="s">
        <v>59</v>
      </c>
      <c r="F141" s="195" t="s">
        <v>60</v>
      </c>
      <c r="G141" s="195" t="s">
        <v>140</v>
      </c>
      <c r="H141" s="195" t="s">
        <v>141</v>
      </c>
      <c r="I141" s="195" t="s">
        <v>142</v>
      </c>
      <c r="J141" s="196" t="s">
        <v>109</v>
      </c>
      <c r="K141" s="197" t="s">
        <v>143</v>
      </c>
      <c r="L141" s="198"/>
      <c r="M141" s="101" t="s">
        <v>1</v>
      </c>
      <c r="N141" s="102" t="s">
        <v>42</v>
      </c>
      <c r="O141" s="102" t="s">
        <v>144</v>
      </c>
      <c r="P141" s="102" t="s">
        <v>145</v>
      </c>
      <c r="Q141" s="102" t="s">
        <v>146</v>
      </c>
      <c r="R141" s="102" t="s">
        <v>147</v>
      </c>
      <c r="S141" s="102" t="s">
        <v>148</v>
      </c>
      <c r="T141" s="103" t="s">
        <v>149</v>
      </c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</row>
    <row r="142" s="2" customFormat="1" ht="22.8" customHeight="1">
      <c r="A142" s="39"/>
      <c r="B142" s="40"/>
      <c r="C142" s="108" t="s">
        <v>150</v>
      </c>
      <c r="D142" s="41"/>
      <c r="E142" s="41"/>
      <c r="F142" s="41"/>
      <c r="G142" s="41"/>
      <c r="H142" s="41"/>
      <c r="I142" s="41"/>
      <c r="J142" s="199">
        <f>BK142</f>
        <v>0</v>
      </c>
      <c r="K142" s="41"/>
      <c r="L142" s="45"/>
      <c r="M142" s="104"/>
      <c r="N142" s="200"/>
      <c r="O142" s="105"/>
      <c r="P142" s="201">
        <f>P143+P992</f>
        <v>0</v>
      </c>
      <c r="Q142" s="105"/>
      <c r="R142" s="201">
        <f>R143+R992</f>
        <v>153.0687959956</v>
      </c>
      <c r="S142" s="105"/>
      <c r="T142" s="202">
        <f>T143+T992</f>
        <v>8.5968941999999977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77</v>
      </c>
      <c r="AU142" s="18" t="s">
        <v>111</v>
      </c>
      <c r="BK142" s="203">
        <f>BK143+BK992</f>
        <v>0</v>
      </c>
    </row>
    <row r="143" s="12" customFormat="1" ht="25.92" customHeight="1">
      <c r="A143" s="12"/>
      <c r="B143" s="204"/>
      <c r="C143" s="205"/>
      <c r="D143" s="206" t="s">
        <v>77</v>
      </c>
      <c r="E143" s="207" t="s">
        <v>151</v>
      </c>
      <c r="F143" s="207" t="s">
        <v>152</v>
      </c>
      <c r="G143" s="205"/>
      <c r="H143" s="205"/>
      <c r="I143" s="208"/>
      <c r="J143" s="209">
        <f>BK143</f>
        <v>0</v>
      </c>
      <c r="K143" s="205"/>
      <c r="L143" s="210"/>
      <c r="M143" s="211"/>
      <c r="N143" s="212"/>
      <c r="O143" s="212"/>
      <c r="P143" s="213">
        <f>P144+P176+P232+P337+P440+P864+P981+P990</f>
        <v>0</v>
      </c>
      <c r="Q143" s="212"/>
      <c r="R143" s="213">
        <f>R144+R176+R232+R337+R440+R864+R981+R990</f>
        <v>136.0468737356</v>
      </c>
      <c r="S143" s="212"/>
      <c r="T143" s="214">
        <f>T144+T176+T232+T337+T440+T864+T981+T990</f>
        <v>6.5276419999999984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86</v>
      </c>
      <c r="AT143" s="216" t="s">
        <v>77</v>
      </c>
      <c r="AU143" s="216" t="s">
        <v>78</v>
      </c>
      <c r="AY143" s="215" t="s">
        <v>153</v>
      </c>
      <c r="BK143" s="217">
        <f>BK144+BK176+BK232+BK337+BK440+BK864+BK981+BK990</f>
        <v>0</v>
      </c>
    </row>
    <row r="144" s="12" customFormat="1" ht="22.8" customHeight="1">
      <c r="A144" s="12"/>
      <c r="B144" s="204"/>
      <c r="C144" s="205"/>
      <c r="D144" s="206" t="s">
        <v>77</v>
      </c>
      <c r="E144" s="218" t="s">
        <v>86</v>
      </c>
      <c r="F144" s="218" t="s">
        <v>154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SUM(P145:P175)</f>
        <v>0</v>
      </c>
      <c r="Q144" s="212"/>
      <c r="R144" s="213">
        <f>SUM(R145:R175)</f>
        <v>0</v>
      </c>
      <c r="S144" s="212"/>
      <c r="T144" s="214">
        <f>SUM(T145:T175)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86</v>
      </c>
      <c r="AT144" s="216" t="s">
        <v>77</v>
      </c>
      <c r="AU144" s="216" t="s">
        <v>86</v>
      </c>
      <c r="AY144" s="215" t="s">
        <v>153</v>
      </c>
      <c r="BK144" s="217">
        <f>SUM(BK145:BK175)</f>
        <v>0</v>
      </c>
    </row>
    <row r="145" s="2" customFormat="1" ht="33" customHeight="1">
      <c r="A145" s="39"/>
      <c r="B145" s="40"/>
      <c r="C145" s="220" t="s">
        <v>86</v>
      </c>
      <c r="D145" s="220" t="s">
        <v>155</v>
      </c>
      <c r="E145" s="221" t="s">
        <v>156</v>
      </c>
      <c r="F145" s="222" t="s">
        <v>157</v>
      </c>
      <c r="G145" s="223" t="s">
        <v>158</v>
      </c>
      <c r="H145" s="224">
        <v>6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43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159</v>
      </c>
      <c r="AT145" s="232" t="s">
        <v>155</v>
      </c>
      <c r="AU145" s="232" t="s">
        <v>88</v>
      </c>
      <c r="AY145" s="18" t="s">
        <v>153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86</v>
      </c>
      <c r="BK145" s="233">
        <f>ROUND(I145*H145,2)</f>
        <v>0</v>
      </c>
      <c r="BL145" s="18" t="s">
        <v>159</v>
      </c>
      <c r="BM145" s="232" t="s">
        <v>160</v>
      </c>
    </row>
    <row r="146" s="13" customFormat="1">
      <c r="A146" s="13"/>
      <c r="B146" s="234"/>
      <c r="C146" s="235"/>
      <c r="D146" s="236" t="s">
        <v>161</v>
      </c>
      <c r="E146" s="237" t="s">
        <v>1</v>
      </c>
      <c r="F146" s="238" t="s">
        <v>162</v>
      </c>
      <c r="G146" s="235"/>
      <c r="H146" s="237" t="s">
        <v>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161</v>
      </c>
      <c r="AU146" s="244" t="s">
        <v>88</v>
      </c>
      <c r="AV146" s="13" t="s">
        <v>86</v>
      </c>
      <c r="AW146" s="13" t="s">
        <v>32</v>
      </c>
      <c r="AX146" s="13" t="s">
        <v>78</v>
      </c>
      <c r="AY146" s="244" t="s">
        <v>153</v>
      </c>
    </row>
    <row r="147" s="14" customFormat="1">
      <c r="A147" s="14"/>
      <c r="B147" s="245"/>
      <c r="C147" s="246"/>
      <c r="D147" s="236" t="s">
        <v>161</v>
      </c>
      <c r="E147" s="247" t="s">
        <v>1</v>
      </c>
      <c r="F147" s="248" t="s">
        <v>163</v>
      </c>
      <c r="G147" s="246"/>
      <c r="H147" s="249">
        <v>6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161</v>
      </c>
      <c r="AU147" s="255" t="s">
        <v>88</v>
      </c>
      <c r="AV147" s="14" t="s">
        <v>88</v>
      </c>
      <c r="AW147" s="14" t="s">
        <v>32</v>
      </c>
      <c r="AX147" s="14" t="s">
        <v>78</v>
      </c>
      <c r="AY147" s="255" t="s">
        <v>153</v>
      </c>
    </row>
    <row r="148" s="15" customFormat="1">
      <c r="A148" s="15"/>
      <c r="B148" s="256"/>
      <c r="C148" s="257"/>
      <c r="D148" s="236" t="s">
        <v>161</v>
      </c>
      <c r="E148" s="258" t="s">
        <v>1</v>
      </c>
      <c r="F148" s="259" t="s">
        <v>164</v>
      </c>
      <c r="G148" s="257"/>
      <c r="H148" s="260">
        <v>6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6" t="s">
        <v>161</v>
      </c>
      <c r="AU148" s="266" t="s">
        <v>88</v>
      </c>
      <c r="AV148" s="15" t="s">
        <v>165</v>
      </c>
      <c r="AW148" s="15" t="s">
        <v>32</v>
      </c>
      <c r="AX148" s="15" t="s">
        <v>78</v>
      </c>
      <c r="AY148" s="266" t="s">
        <v>153</v>
      </c>
    </row>
    <row r="149" s="16" customFormat="1">
      <c r="A149" s="16"/>
      <c r="B149" s="267"/>
      <c r="C149" s="268"/>
      <c r="D149" s="236" t="s">
        <v>161</v>
      </c>
      <c r="E149" s="269" t="s">
        <v>1</v>
      </c>
      <c r="F149" s="270" t="s">
        <v>166</v>
      </c>
      <c r="G149" s="268"/>
      <c r="H149" s="271">
        <v>6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77" t="s">
        <v>161</v>
      </c>
      <c r="AU149" s="277" t="s">
        <v>88</v>
      </c>
      <c r="AV149" s="16" t="s">
        <v>159</v>
      </c>
      <c r="AW149" s="16" t="s">
        <v>32</v>
      </c>
      <c r="AX149" s="16" t="s">
        <v>86</v>
      </c>
      <c r="AY149" s="277" t="s">
        <v>153</v>
      </c>
    </row>
    <row r="150" s="2" customFormat="1" ht="44.25" customHeight="1">
      <c r="A150" s="39"/>
      <c r="B150" s="40"/>
      <c r="C150" s="220" t="s">
        <v>88</v>
      </c>
      <c r="D150" s="220" t="s">
        <v>155</v>
      </c>
      <c r="E150" s="221" t="s">
        <v>167</v>
      </c>
      <c r="F150" s="222" t="s">
        <v>168</v>
      </c>
      <c r="G150" s="223" t="s">
        <v>158</v>
      </c>
      <c r="H150" s="224">
        <v>3.3969999999999998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43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159</v>
      </c>
      <c r="AT150" s="232" t="s">
        <v>155</v>
      </c>
      <c r="AU150" s="232" t="s">
        <v>88</v>
      </c>
      <c r="AY150" s="18" t="s">
        <v>153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86</v>
      </c>
      <c r="BK150" s="233">
        <f>ROUND(I150*H150,2)</f>
        <v>0</v>
      </c>
      <c r="BL150" s="18" t="s">
        <v>159</v>
      </c>
      <c r="BM150" s="232" t="s">
        <v>169</v>
      </c>
    </row>
    <row r="151" s="13" customFormat="1">
      <c r="A151" s="13"/>
      <c r="B151" s="234"/>
      <c r="C151" s="235"/>
      <c r="D151" s="236" t="s">
        <v>161</v>
      </c>
      <c r="E151" s="237" t="s">
        <v>1</v>
      </c>
      <c r="F151" s="238" t="s">
        <v>170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161</v>
      </c>
      <c r="AU151" s="244" t="s">
        <v>88</v>
      </c>
      <c r="AV151" s="13" t="s">
        <v>86</v>
      </c>
      <c r="AW151" s="13" t="s">
        <v>32</v>
      </c>
      <c r="AX151" s="13" t="s">
        <v>78</v>
      </c>
      <c r="AY151" s="244" t="s">
        <v>153</v>
      </c>
    </row>
    <row r="152" s="13" customFormat="1">
      <c r="A152" s="13"/>
      <c r="B152" s="234"/>
      <c r="C152" s="235"/>
      <c r="D152" s="236" t="s">
        <v>161</v>
      </c>
      <c r="E152" s="237" t="s">
        <v>1</v>
      </c>
      <c r="F152" s="238" t="s">
        <v>171</v>
      </c>
      <c r="G152" s="235"/>
      <c r="H152" s="237" t="s">
        <v>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161</v>
      </c>
      <c r="AU152" s="244" t="s">
        <v>88</v>
      </c>
      <c r="AV152" s="13" t="s">
        <v>86</v>
      </c>
      <c r="AW152" s="13" t="s">
        <v>32</v>
      </c>
      <c r="AX152" s="13" t="s">
        <v>78</v>
      </c>
      <c r="AY152" s="244" t="s">
        <v>153</v>
      </c>
    </row>
    <row r="153" s="14" customFormat="1">
      <c r="A153" s="14"/>
      <c r="B153" s="245"/>
      <c r="C153" s="246"/>
      <c r="D153" s="236" t="s">
        <v>161</v>
      </c>
      <c r="E153" s="247" t="s">
        <v>1</v>
      </c>
      <c r="F153" s="248" t="s">
        <v>172</v>
      </c>
      <c r="G153" s="246"/>
      <c r="H153" s="249">
        <v>3.3969999999999998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161</v>
      </c>
      <c r="AU153" s="255" t="s">
        <v>88</v>
      </c>
      <c r="AV153" s="14" t="s">
        <v>88</v>
      </c>
      <c r="AW153" s="14" t="s">
        <v>32</v>
      </c>
      <c r="AX153" s="14" t="s">
        <v>78</v>
      </c>
      <c r="AY153" s="255" t="s">
        <v>153</v>
      </c>
    </row>
    <row r="154" s="15" customFormat="1">
      <c r="A154" s="15"/>
      <c r="B154" s="256"/>
      <c r="C154" s="257"/>
      <c r="D154" s="236" t="s">
        <v>161</v>
      </c>
      <c r="E154" s="258" t="s">
        <v>1</v>
      </c>
      <c r="F154" s="259" t="s">
        <v>164</v>
      </c>
      <c r="G154" s="257"/>
      <c r="H154" s="260">
        <v>3.3969999999999998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6" t="s">
        <v>161</v>
      </c>
      <c r="AU154" s="266" t="s">
        <v>88</v>
      </c>
      <c r="AV154" s="15" t="s">
        <v>165</v>
      </c>
      <c r="AW154" s="15" t="s">
        <v>32</v>
      </c>
      <c r="AX154" s="15" t="s">
        <v>78</v>
      </c>
      <c r="AY154" s="266" t="s">
        <v>153</v>
      </c>
    </row>
    <row r="155" s="16" customFormat="1">
      <c r="A155" s="16"/>
      <c r="B155" s="267"/>
      <c r="C155" s="268"/>
      <c r="D155" s="236" t="s">
        <v>161</v>
      </c>
      <c r="E155" s="269" t="s">
        <v>1</v>
      </c>
      <c r="F155" s="270" t="s">
        <v>166</v>
      </c>
      <c r="G155" s="268"/>
      <c r="H155" s="271">
        <v>3.3969999999999998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7" t="s">
        <v>161</v>
      </c>
      <c r="AU155" s="277" t="s">
        <v>88</v>
      </c>
      <c r="AV155" s="16" t="s">
        <v>159</v>
      </c>
      <c r="AW155" s="16" t="s">
        <v>32</v>
      </c>
      <c r="AX155" s="16" t="s">
        <v>86</v>
      </c>
      <c r="AY155" s="277" t="s">
        <v>153</v>
      </c>
    </row>
    <row r="156" s="2" customFormat="1" ht="49.05" customHeight="1">
      <c r="A156" s="39"/>
      <c r="B156" s="40"/>
      <c r="C156" s="220" t="s">
        <v>165</v>
      </c>
      <c r="D156" s="220" t="s">
        <v>155</v>
      </c>
      <c r="E156" s="221" t="s">
        <v>173</v>
      </c>
      <c r="F156" s="222" t="s">
        <v>174</v>
      </c>
      <c r="G156" s="223" t="s">
        <v>158</v>
      </c>
      <c r="H156" s="224">
        <v>30.574000000000002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43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159</v>
      </c>
      <c r="AT156" s="232" t="s">
        <v>155</v>
      </c>
      <c r="AU156" s="232" t="s">
        <v>88</v>
      </c>
      <c r="AY156" s="18" t="s">
        <v>153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86</v>
      </c>
      <c r="BK156" s="233">
        <f>ROUND(I156*H156,2)</f>
        <v>0</v>
      </c>
      <c r="BL156" s="18" t="s">
        <v>159</v>
      </c>
      <c r="BM156" s="232" t="s">
        <v>175</v>
      </c>
    </row>
    <row r="157" s="13" customFormat="1">
      <c r="A157" s="13"/>
      <c r="B157" s="234"/>
      <c r="C157" s="235"/>
      <c r="D157" s="236" t="s">
        <v>161</v>
      </c>
      <c r="E157" s="237" t="s">
        <v>1</v>
      </c>
      <c r="F157" s="238" t="s">
        <v>176</v>
      </c>
      <c r="G157" s="235"/>
      <c r="H157" s="237" t="s">
        <v>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161</v>
      </c>
      <c r="AU157" s="244" t="s">
        <v>88</v>
      </c>
      <c r="AV157" s="13" t="s">
        <v>86</v>
      </c>
      <c r="AW157" s="13" t="s">
        <v>32</v>
      </c>
      <c r="AX157" s="13" t="s">
        <v>78</v>
      </c>
      <c r="AY157" s="244" t="s">
        <v>153</v>
      </c>
    </row>
    <row r="158" s="13" customFormat="1">
      <c r="A158" s="13"/>
      <c r="B158" s="234"/>
      <c r="C158" s="235"/>
      <c r="D158" s="236" t="s">
        <v>161</v>
      </c>
      <c r="E158" s="237" t="s">
        <v>1</v>
      </c>
      <c r="F158" s="238" t="s">
        <v>171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161</v>
      </c>
      <c r="AU158" s="244" t="s">
        <v>88</v>
      </c>
      <c r="AV158" s="13" t="s">
        <v>86</v>
      </c>
      <c r="AW158" s="13" t="s">
        <v>32</v>
      </c>
      <c r="AX158" s="13" t="s">
        <v>78</v>
      </c>
      <c r="AY158" s="244" t="s">
        <v>153</v>
      </c>
    </row>
    <row r="159" s="14" customFormat="1">
      <c r="A159" s="14"/>
      <c r="B159" s="245"/>
      <c r="C159" s="246"/>
      <c r="D159" s="236" t="s">
        <v>161</v>
      </c>
      <c r="E159" s="247" t="s">
        <v>1</v>
      </c>
      <c r="F159" s="248" t="s">
        <v>177</v>
      </c>
      <c r="G159" s="246"/>
      <c r="H159" s="249">
        <v>30.574000000000002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161</v>
      </c>
      <c r="AU159" s="255" t="s">
        <v>88</v>
      </c>
      <c r="AV159" s="14" t="s">
        <v>88</v>
      </c>
      <c r="AW159" s="14" t="s">
        <v>32</v>
      </c>
      <c r="AX159" s="14" t="s">
        <v>78</v>
      </c>
      <c r="AY159" s="255" t="s">
        <v>153</v>
      </c>
    </row>
    <row r="160" s="15" customFormat="1">
      <c r="A160" s="15"/>
      <c r="B160" s="256"/>
      <c r="C160" s="257"/>
      <c r="D160" s="236" t="s">
        <v>161</v>
      </c>
      <c r="E160" s="258" t="s">
        <v>1</v>
      </c>
      <c r="F160" s="259" t="s">
        <v>164</v>
      </c>
      <c r="G160" s="257"/>
      <c r="H160" s="260">
        <v>30.574000000000002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161</v>
      </c>
      <c r="AU160" s="266" t="s">
        <v>88</v>
      </c>
      <c r="AV160" s="15" t="s">
        <v>165</v>
      </c>
      <c r="AW160" s="15" t="s">
        <v>32</v>
      </c>
      <c r="AX160" s="15" t="s">
        <v>78</v>
      </c>
      <c r="AY160" s="266" t="s">
        <v>153</v>
      </c>
    </row>
    <row r="161" s="16" customFormat="1">
      <c r="A161" s="16"/>
      <c r="B161" s="267"/>
      <c r="C161" s="268"/>
      <c r="D161" s="236" t="s">
        <v>161</v>
      </c>
      <c r="E161" s="269" t="s">
        <v>1</v>
      </c>
      <c r="F161" s="270" t="s">
        <v>166</v>
      </c>
      <c r="G161" s="268"/>
      <c r="H161" s="271">
        <v>30.574000000000002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7" t="s">
        <v>161</v>
      </c>
      <c r="AU161" s="277" t="s">
        <v>88</v>
      </c>
      <c r="AV161" s="16" t="s">
        <v>159</v>
      </c>
      <c r="AW161" s="16" t="s">
        <v>32</v>
      </c>
      <c r="AX161" s="16" t="s">
        <v>86</v>
      </c>
      <c r="AY161" s="277" t="s">
        <v>153</v>
      </c>
    </row>
    <row r="162" s="2" customFormat="1" ht="44.25" customHeight="1">
      <c r="A162" s="39"/>
      <c r="B162" s="40"/>
      <c r="C162" s="220" t="s">
        <v>159</v>
      </c>
      <c r="D162" s="220" t="s">
        <v>155</v>
      </c>
      <c r="E162" s="221" t="s">
        <v>178</v>
      </c>
      <c r="F162" s="222" t="s">
        <v>179</v>
      </c>
      <c r="G162" s="223" t="s">
        <v>158</v>
      </c>
      <c r="H162" s="224">
        <v>6.673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43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159</v>
      </c>
      <c r="AT162" s="232" t="s">
        <v>155</v>
      </c>
      <c r="AU162" s="232" t="s">
        <v>88</v>
      </c>
      <c r="AY162" s="18" t="s">
        <v>153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86</v>
      </c>
      <c r="BK162" s="233">
        <f>ROUND(I162*H162,2)</f>
        <v>0</v>
      </c>
      <c r="BL162" s="18" t="s">
        <v>159</v>
      </c>
      <c r="BM162" s="232" t="s">
        <v>180</v>
      </c>
    </row>
    <row r="163" s="13" customFormat="1">
      <c r="A163" s="13"/>
      <c r="B163" s="234"/>
      <c r="C163" s="235"/>
      <c r="D163" s="236" t="s">
        <v>161</v>
      </c>
      <c r="E163" s="237" t="s">
        <v>1</v>
      </c>
      <c r="F163" s="238" t="s">
        <v>181</v>
      </c>
      <c r="G163" s="235"/>
      <c r="H163" s="237" t="s">
        <v>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161</v>
      </c>
      <c r="AU163" s="244" t="s">
        <v>88</v>
      </c>
      <c r="AV163" s="13" t="s">
        <v>86</v>
      </c>
      <c r="AW163" s="13" t="s">
        <v>32</v>
      </c>
      <c r="AX163" s="13" t="s">
        <v>78</v>
      </c>
      <c r="AY163" s="244" t="s">
        <v>153</v>
      </c>
    </row>
    <row r="164" s="14" customFormat="1">
      <c r="A164" s="14"/>
      <c r="B164" s="245"/>
      <c r="C164" s="246"/>
      <c r="D164" s="236" t="s">
        <v>161</v>
      </c>
      <c r="E164" s="247" t="s">
        <v>1</v>
      </c>
      <c r="F164" s="248" t="s">
        <v>182</v>
      </c>
      <c r="G164" s="246"/>
      <c r="H164" s="249">
        <v>4.0410000000000004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161</v>
      </c>
      <c r="AU164" s="255" t="s">
        <v>88</v>
      </c>
      <c r="AV164" s="14" t="s">
        <v>88</v>
      </c>
      <c r="AW164" s="14" t="s">
        <v>32</v>
      </c>
      <c r="AX164" s="14" t="s">
        <v>78</v>
      </c>
      <c r="AY164" s="255" t="s">
        <v>153</v>
      </c>
    </row>
    <row r="165" s="14" customFormat="1">
      <c r="A165" s="14"/>
      <c r="B165" s="245"/>
      <c r="C165" s="246"/>
      <c r="D165" s="236" t="s">
        <v>161</v>
      </c>
      <c r="E165" s="247" t="s">
        <v>1</v>
      </c>
      <c r="F165" s="248" t="s">
        <v>183</v>
      </c>
      <c r="G165" s="246"/>
      <c r="H165" s="249">
        <v>0.20999999999999999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161</v>
      </c>
      <c r="AU165" s="255" t="s">
        <v>88</v>
      </c>
      <c r="AV165" s="14" t="s">
        <v>88</v>
      </c>
      <c r="AW165" s="14" t="s">
        <v>32</v>
      </c>
      <c r="AX165" s="14" t="s">
        <v>78</v>
      </c>
      <c r="AY165" s="255" t="s">
        <v>153</v>
      </c>
    </row>
    <row r="166" s="15" customFormat="1">
      <c r="A166" s="15"/>
      <c r="B166" s="256"/>
      <c r="C166" s="257"/>
      <c r="D166" s="236" t="s">
        <v>161</v>
      </c>
      <c r="E166" s="258" t="s">
        <v>1</v>
      </c>
      <c r="F166" s="259" t="s">
        <v>164</v>
      </c>
      <c r="G166" s="257"/>
      <c r="H166" s="260">
        <v>4.2510000000000003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6" t="s">
        <v>161</v>
      </c>
      <c r="AU166" s="266" t="s">
        <v>88</v>
      </c>
      <c r="AV166" s="15" t="s">
        <v>165</v>
      </c>
      <c r="AW166" s="15" t="s">
        <v>32</v>
      </c>
      <c r="AX166" s="15" t="s">
        <v>78</v>
      </c>
      <c r="AY166" s="266" t="s">
        <v>153</v>
      </c>
    </row>
    <row r="167" s="13" customFormat="1">
      <c r="A167" s="13"/>
      <c r="B167" s="234"/>
      <c r="C167" s="235"/>
      <c r="D167" s="236" t="s">
        <v>161</v>
      </c>
      <c r="E167" s="237" t="s">
        <v>1</v>
      </c>
      <c r="F167" s="238" t="s">
        <v>184</v>
      </c>
      <c r="G167" s="235"/>
      <c r="H167" s="237" t="s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161</v>
      </c>
      <c r="AU167" s="244" t="s">
        <v>88</v>
      </c>
      <c r="AV167" s="13" t="s">
        <v>86</v>
      </c>
      <c r="AW167" s="13" t="s">
        <v>32</v>
      </c>
      <c r="AX167" s="13" t="s">
        <v>78</v>
      </c>
      <c r="AY167" s="244" t="s">
        <v>153</v>
      </c>
    </row>
    <row r="168" s="14" customFormat="1">
      <c r="A168" s="14"/>
      <c r="B168" s="245"/>
      <c r="C168" s="246"/>
      <c r="D168" s="236" t="s">
        <v>161</v>
      </c>
      <c r="E168" s="247" t="s">
        <v>1</v>
      </c>
      <c r="F168" s="248" t="s">
        <v>185</v>
      </c>
      <c r="G168" s="246"/>
      <c r="H168" s="249">
        <v>0.504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161</v>
      </c>
      <c r="AU168" s="255" t="s">
        <v>88</v>
      </c>
      <c r="AV168" s="14" t="s">
        <v>88</v>
      </c>
      <c r="AW168" s="14" t="s">
        <v>32</v>
      </c>
      <c r="AX168" s="14" t="s">
        <v>78</v>
      </c>
      <c r="AY168" s="255" t="s">
        <v>153</v>
      </c>
    </row>
    <row r="169" s="15" customFormat="1">
      <c r="A169" s="15"/>
      <c r="B169" s="256"/>
      <c r="C169" s="257"/>
      <c r="D169" s="236" t="s">
        <v>161</v>
      </c>
      <c r="E169" s="258" t="s">
        <v>1</v>
      </c>
      <c r="F169" s="259" t="s">
        <v>164</v>
      </c>
      <c r="G169" s="257"/>
      <c r="H169" s="260">
        <v>0.504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6" t="s">
        <v>161</v>
      </c>
      <c r="AU169" s="266" t="s">
        <v>88</v>
      </c>
      <c r="AV169" s="15" t="s">
        <v>165</v>
      </c>
      <c r="AW169" s="15" t="s">
        <v>32</v>
      </c>
      <c r="AX169" s="15" t="s">
        <v>78</v>
      </c>
      <c r="AY169" s="266" t="s">
        <v>153</v>
      </c>
    </row>
    <row r="170" s="13" customFormat="1">
      <c r="A170" s="13"/>
      <c r="B170" s="234"/>
      <c r="C170" s="235"/>
      <c r="D170" s="236" t="s">
        <v>161</v>
      </c>
      <c r="E170" s="237" t="s">
        <v>1</v>
      </c>
      <c r="F170" s="238" t="s">
        <v>186</v>
      </c>
      <c r="G170" s="235"/>
      <c r="H170" s="237" t="s">
        <v>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161</v>
      </c>
      <c r="AU170" s="244" t="s">
        <v>88</v>
      </c>
      <c r="AV170" s="13" t="s">
        <v>86</v>
      </c>
      <c r="AW170" s="13" t="s">
        <v>32</v>
      </c>
      <c r="AX170" s="13" t="s">
        <v>78</v>
      </c>
      <c r="AY170" s="244" t="s">
        <v>153</v>
      </c>
    </row>
    <row r="171" s="14" customFormat="1">
      <c r="A171" s="14"/>
      <c r="B171" s="245"/>
      <c r="C171" s="246"/>
      <c r="D171" s="236" t="s">
        <v>161</v>
      </c>
      <c r="E171" s="247" t="s">
        <v>1</v>
      </c>
      <c r="F171" s="248" t="s">
        <v>187</v>
      </c>
      <c r="G171" s="246"/>
      <c r="H171" s="249">
        <v>1.9179999999999999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161</v>
      </c>
      <c r="AU171" s="255" t="s">
        <v>88</v>
      </c>
      <c r="AV171" s="14" t="s">
        <v>88</v>
      </c>
      <c r="AW171" s="14" t="s">
        <v>32</v>
      </c>
      <c r="AX171" s="14" t="s">
        <v>78</v>
      </c>
      <c r="AY171" s="255" t="s">
        <v>153</v>
      </c>
    </row>
    <row r="172" s="15" customFormat="1">
      <c r="A172" s="15"/>
      <c r="B172" s="256"/>
      <c r="C172" s="257"/>
      <c r="D172" s="236" t="s">
        <v>161</v>
      </c>
      <c r="E172" s="258" t="s">
        <v>1</v>
      </c>
      <c r="F172" s="259" t="s">
        <v>164</v>
      </c>
      <c r="G172" s="257"/>
      <c r="H172" s="260">
        <v>1.9179999999999999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6" t="s">
        <v>161</v>
      </c>
      <c r="AU172" s="266" t="s">
        <v>88</v>
      </c>
      <c r="AV172" s="15" t="s">
        <v>165</v>
      </c>
      <c r="AW172" s="15" t="s">
        <v>32</v>
      </c>
      <c r="AX172" s="15" t="s">
        <v>78</v>
      </c>
      <c r="AY172" s="266" t="s">
        <v>153</v>
      </c>
    </row>
    <row r="173" s="16" customFormat="1">
      <c r="A173" s="16"/>
      <c r="B173" s="267"/>
      <c r="C173" s="268"/>
      <c r="D173" s="236" t="s">
        <v>161</v>
      </c>
      <c r="E173" s="269" t="s">
        <v>1</v>
      </c>
      <c r="F173" s="270" t="s">
        <v>166</v>
      </c>
      <c r="G173" s="268"/>
      <c r="H173" s="271">
        <v>6.673</v>
      </c>
      <c r="I173" s="272"/>
      <c r="J173" s="268"/>
      <c r="K173" s="268"/>
      <c r="L173" s="273"/>
      <c r="M173" s="274"/>
      <c r="N173" s="275"/>
      <c r="O173" s="275"/>
      <c r="P173" s="275"/>
      <c r="Q173" s="275"/>
      <c r="R173" s="275"/>
      <c r="S173" s="275"/>
      <c r="T173" s="27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7" t="s">
        <v>161</v>
      </c>
      <c r="AU173" s="277" t="s">
        <v>88</v>
      </c>
      <c r="AV173" s="16" t="s">
        <v>159</v>
      </c>
      <c r="AW173" s="16" t="s">
        <v>32</v>
      </c>
      <c r="AX173" s="16" t="s">
        <v>86</v>
      </c>
      <c r="AY173" s="277" t="s">
        <v>153</v>
      </c>
    </row>
    <row r="174" s="2" customFormat="1" ht="62.7" customHeight="1">
      <c r="A174" s="39"/>
      <c r="B174" s="40"/>
      <c r="C174" s="220" t="s">
        <v>188</v>
      </c>
      <c r="D174" s="220" t="s">
        <v>155</v>
      </c>
      <c r="E174" s="221" t="s">
        <v>189</v>
      </c>
      <c r="F174" s="222" t="s">
        <v>190</v>
      </c>
      <c r="G174" s="223" t="s">
        <v>158</v>
      </c>
      <c r="H174" s="224">
        <v>32.143999999999998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43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159</v>
      </c>
      <c r="AT174" s="232" t="s">
        <v>155</v>
      </c>
      <c r="AU174" s="232" t="s">
        <v>88</v>
      </c>
      <c r="AY174" s="18" t="s">
        <v>153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86</v>
      </c>
      <c r="BK174" s="233">
        <f>ROUND(I174*H174,2)</f>
        <v>0</v>
      </c>
      <c r="BL174" s="18" t="s">
        <v>159</v>
      </c>
      <c r="BM174" s="232" t="s">
        <v>191</v>
      </c>
    </row>
    <row r="175" s="2" customFormat="1" ht="44.25" customHeight="1">
      <c r="A175" s="39"/>
      <c r="B175" s="40"/>
      <c r="C175" s="220" t="s">
        <v>192</v>
      </c>
      <c r="D175" s="220" t="s">
        <v>155</v>
      </c>
      <c r="E175" s="221" t="s">
        <v>193</v>
      </c>
      <c r="F175" s="222" t="s">
        <v>194</v>
      </c>
      <c r="G175" s="223" t="s">
        <v>158</v>
      </c>
      <c r="H175" s="224">
        <v>14.5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43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159</v>
      </c>
      <c r="AT175" s="232" t="s">
        <v>155</v>
      </c>
      <c r="AU175" s="232" t="s">
        <v>88</v>
      </c>
      <c r="AY175" s="18" t="s">
        <v>153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86</v>
      </c>
      <c r="BK175" s="233">
        <f>ROUND(I175*H175,2)</f>
        <v>0</v>
      </c>
      <c r="BL175" s="18" t="s">
        <v>159</v>
      </c>
      <c r="BM175" s="232" t="s">
        <v>195</v>
      </c>
    </row>
    <row r="176" s="12" customFormat="1" ht="22.8" customHeight="1">
      <c r="A176" s="12"/>
      <c r="B176" s="204"/>
      <c r="C176" s="205"/>
      <c r="D176" s="206" t="s">
        <v>77</v>
      </c>
      <c r="E176" s="218" t="s">
        <v>88</v>
      </c>
      <c r="F176" s="218" t="s">
        <v>196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SUM(P177:P231)</f>
        <v>0</v>
      </c>
      <c r="Q176" s="212"/>
      <c r="R176" s="213">
        <f>SUM(R177:R231)</f>
        <v>44.185711229999995</v>
      </c>
      <c r="S176" s="212"/>
      <c r="T176" s="214">
        <f>SUM(T177:T231)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86</v>
      </c>
      <c r="AT176" s="216" t="s">
        <v>77</v>
      </c>
      <c r="AU176" s="216" t="s">
        <v>86</v>
      </c>
      <c r="AY176" s="215" t="s">
        <v>153</v>
      </c>
      <c r="BK176" s="217">
        <f>SUM(BK177:BK231)</f>
        <v>0</v>
      </c>
    </row>
    <row r="177" s="2" customFormat="1" ht="24.15" customHeight="1">
      <c r="A177" s="39"/>
      <c r="B177" s="40"/>
      <c r="C177" s="220" t="s">
        <v>197</v>
      </c>
      <c r="D177" s="220" t="s">
        <v>155</v>
      </c>
      <c r="E177" s="221" t="s">
        <v>198</v>
      </c>
      <c r="F177" s="222" t="s">
        <v>199</v>
      </c>
      <c r="G177" s="223" t="s">
        <v>158</v>
      </c>
      <c r="H177" s="224">
        <v>1.008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43</v>
      </c>
      <c r="O177" s="92"/>
      <c r="P177" s="230">
        <f>O177*H177</f>
        <v>0</v>
      </c>
      <c r="Q177" s="230">
        <v>1.98</v>
      </c>
      <c r="R177" s="230">
        <f>Q177*H177</f>
        <v>1.9958400000000001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159</v>
      </c>
      <c r="AT177" s="232" t="s">
        <v>155</v>
      </c>
      <c r="AU177" s="232" t="s">
        <v>88</v>
      </c>
      <c r="AY177" s="18" t="s">
        <v>153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86</v>
      </c>
      <c r="BK177" s="233">
        <f>ROUND(I177*H177,2)</f>
        <v>0</v>
      </c>
      <c r="BL177" s="18" t="s">
        <v>159</v>
      </c>
      <c r="BM177" s="232" t="s">
        <v>200</v>
      </c>
    </row>
    <row r="178" s="13" customFormat="1">
      <c r="A178" s="13"/>
      <c r="B178" s="234"/>
      <c r="C178" s="235"/>
      <c r="D178" s="236" t="s">
        <v>161</v>
      </c>
      <c r="E178" s="237" t="s">
        <v>1</v>
      </c>
      <c r="F178" s="238" t="s">
        <v>201</v>
      </c>
      <c r="G178" s="235"/>
      <c r="H178" s="237" t="s">
        <v>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161</v>
      </c>
      <c r="AU178" s="244" t="s">
        <v>88</v>
      </c>
      <c r="AV178" s="13" t="s">
        <v>86</v>
      </c>
      <c r="AW178" s="13" t="s">
        <v>32</v>
      </c>
      <c r="AX178" s="13" t="s">
        <v>78</v>
      </c>
      <c r="AY178" s="244" t="s">
        <v>153</v>
      </c>
    </row>
    <row r="179" s="14" customFormat="1">
      <c r="A179" s="14"/>
      <c r="B179" s="245"/>
      <c r="C179" s="246"/>
      <c r="D179" s="236" t="s">
        <v>161</v>
      </c>
      <c r="E179" s="247" t="s">
        <v>1</v>
      </c>
      <c r="F179" s="248" t="s">
        <v>202</v>
      </c>
      <c r="G179" s="246"/>
      <c r="H179" s="249">
        <v>0.084000000000000005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161</v>
      </c>
      <c r="AU179" s="255" t="s">
        <v>88</v>
      </c>
      <c r="AV179" s="14" t="s">
        <v>88</v>
      </c>
      <c r="AW179" s="14" t="s">
        <v>32</v>
      </c>
      <c r="AX179" s="14" t="s">
        <v>78</v>
      </c>
      <c r="AY179" s="255" t="s">
        <v>153</v>
      </c>
    </row>
    <row r="180" s="15" customFormat="1">
      <c r="A180" s="15"/>
      <c r="B180" s="256"/>
      <c r="C180" s="257"/>
      <c r="D180" s="236" t="s">
        <v>161</v>
      </c>
      <c r="E180" s="258" t="s">
        <v>1</v>
      </c>
      <c r="F180" s="259" t="s">
        <v>164</v>
      </c>
      <c r="G180" s="257"/>
      <c r="H180" s="260">
        <v>0.084000000000000005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6" t="s">
        <v>161</v>
      </c>
      <c r="AU180" s="266" t="s">
        <v>88</v>
      </c>
      <c r="AV180" s="15" t="s">
        <v>165</v>
      </c>
      <c r="AW180" s="15" t="s">
        <v>32</v>
      </c>
      <c r="AX180" s="15" t="s">
        <v>78</v>
      </c>
      <c r="AY180" s="266" t="s">
        <v>153</v>
      </c>
    </row>
    <row r="181" s="13" customFormat="1">
      <c r="A181" s="13"/>
      <c r="B181" s="234"/>
      <c r="C181" s="235"/>
      <c r="D181" s="236" t="s">
        <v>161</v>
      </c>
      <c r="E181" s="237" t="s">
        <v>1</v>
      </c>
      <c r="F181" s="238" t="s">
        <v>203</v>
      </c>
      <c r="G181" s="235"/>
      <c r="H181" s="237" t="s">
        <v>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161</v>
      </c>
      <c r="AU181" s="244" t="s">
        <v>88</v>
      </c>
      <c r="AV181" s="13" t="s">
        <v>86</v>
      </c>
      <c r="AW181" s="13" t="s">
        <v>32</v>
      </c>
      <c r="AX181" s="13" t="s">
        <v>78</v>
      </c>
      <c r="AY181" s="244" t="s">
        <v>153</v>
      </c>
    </row>
    <row r="182" s="14" customFormat="1">
      <c r="A182" s="14"/>
      <c r="B182" s="245"/>
      <c r="C182" s="246"/>
      <c r="D182" s="236" t="s">
        <v>161</v>
      </c>
      <c r="E182" s="247" t="s">
        <v>1</v>
      </c>
      <c r="F182" s="248" t="s">
        <v>204</v>
      </c>
      <c r="G182" s="246"/>
      <c r="H182" s="249">
        <v>0.27400000000000002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161</v>
      </c>
      <c r="AU182" s="255" t="s">
        <v>88</v>
      </c>
      <c r="AV182" s="14" t="s">
        <v>88</v>
      </c>
      <c r="AW182" s="14" t="s">
        <v>32</v>
      </c>
      <c r="AX182" s="14" t="s">
        <v>78</v>
      </c>
      <c r="AY182" s="255" t="s">
        <v>153</v>
      </c>
    </row>
    <row r="183" s="15" customFormat="1">
      <c r="A183" s="15"/>
      <c r="B183" s="256"/>
      <c r="C183" s="257"/>
      <c r="D183" s="236" t="s">
        <v>161</v>
      </c>
      <c r="E183" s="258" t="s">
        <v>1</v>
      </c>
      <c r="F183" s="259" t="s">
        <v>164</v>
      </c>
      <c r="G183" s="257"/>
      <c r="H183" s="260">
        <v>0.27400000000000002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6" t="s">
        <v>161</v>
      </c>
      <c r="AU183" s="266" t="s">
        <v>88</v>
      </c>
      <c r="AV183" s="15" t="s">
        <v>165</v>
      </c>
      <c r="AW183" s="15" t="s">
        <v>32</v>
      </c>
      <c r="AX183" s="15" t="s">
        <v>78</v>
      </c>
      <c r="AY183" s="266" t="s">
        <v>153</v>
      </c>
    </row>
    <row r="184" s="13" customFormat="1">
      <c r="A184" s="13"/>
      <c r="B184" s="234"/>
      <c r="C184" s="235"/>
      <c r="D184" s="236" t="s">
        <v>161</v>
      </c>
      <c r="E184" s="237" t="s">
        <v>1</v>
      </c>
      <c r="F184" s="238" t="s">
        <v>205</v>
      </c>
      <c r="G184" s="235"/>
      <c r="H184" s="237" t="s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161</v>
      </c>
      <c r="AU184" s="244" t="s">
        <v>88</v>
      </c>
      <c r="AV184" s="13" t="s">
        <v>86</v>
      </c>
      <c r="AW184" s="13" t="s">
        <v>32</v>
      </c>
      <c r="AX184" s="13" t="s">
        <v>78</v>
      </c>
      <c r="AY184" s="244" t="s">
        <v>153</v>
      </c>
    </row>
    <row r="185" s="14" customFormat="1">
      <c r="A185" s="14"/>
      <c r="B185" s="245"/>
      <c r="C185" s="246"/>
      <c r="D185" s="236" t="s">
        <v>161</v>
      </c>
      <c r="E185" s="247" t="s">
        <v>1</v>
      </c>
      <c r="F185" s="248" t="s">
        <v>206</v>
      </c>
      <c r="G185" s="246"/>
      <c r="H185" s="249">
        <v>0.65000000000000002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161</v>
      </c>
      <c r="AU185" s="255" t="s">
        <v>88</v>
      </c>
      <c r="AV185" s="14" t="s">
        <v>88</v>
      </c>
      <c r="AW185" s="14" t="s">
        <v>32</v>
      </c>
      <c r="AX185" s="14" t="s">
        <v>78</v>
      </c>
      <c r="AY185" s="255" t="s">
        <v>153</v>
      </c>
    </row>
    <row r="186" s="15" customFormat="1">
      <c r="A186" s="15"/>
      <c r="B186" s="256"/>
      <c r="C186" s="257"/>
      <c r="D186" s="236" t="s">
        <v>161</v>
      </c>
      <c r="E186" s="258" t="s">
        <v>1</v>
      </c>
      <c r="F186" s="259" t="s">
        <v>164</v>
      </c>
      <c r="G186" s="257"/>
      <c r="H186" s="260">
        <v>0.65000000000000002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6" t="s">
        <v>161</v>
      </c>
      <c r="AU186" s="266" t="s">
        <v>88</v>
      </c>
      <c r="AV186" s="15" t="s">
        <v>165</v>
      </c>
      <c r="AW186" s="15" t="s">
        <v>32</v>
      </c>
      <c r="AX186" s="15" t="s">
        <v>78</v>
      </c>
      <c r="AY186" s="266" t="s">
        <v>153</v>
      </c>
    </row>
    <row r="187" s="16" customFormat="1">
      <c r="A187" s="16"/>
      <c r="B187" s="267"/>
      <c r="C187" s="268"/>
      <c r="D187" s="236" t="s">
        <v>161</v>
      </c>
      <c r="E187" s="269" t="s">
        <v>1</v>
      </c>
      <c r="F187" s="270" t="s">
        <v>166</v>
      </c>
      <c r="G187" s="268"/>
      <c r="H187" s="271">
        <v>1.008</v>
      </c>
      <c r="I187" s="272"/>
      <c r="J187" s="268"/>
      <c r="K187" s="268"/>
      <c r="L187" s="273"/>
      <c r="M187" s="274"/>
      <c r="N187" s="275"/>
      <c r="O187" s="275"/>
      <c r="P187" s="275"/>
      <c r="Q187" s="275"/>
      <c r="R187" s="275"/>
      <c r="S187" s="275"/>
      <c r="T187" s="27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7" t="s">
        <v>161</v>
      </c>
      <c r="AU187" s="277" t="s">
        <v>88</v>
      </c>
      <c r="AV187" s="16" t="s">
        <v>159</v>
      </c>
      <c r="AW187" s="16" t="s">
        <v>32</v>
      </c>
      <c r="AX187" s="16" t="s">
        <v>86</v>
      </c>
      <c r="AY187" s="277" t="s">
        <v>153</v>
      </c>
    </row>
    <row r="188" s="2" customFormat="1" ht="33" customHeight="1">
      <c r="A188" s="39"/>
      <c r="B188" s="40"/>
      <c r="C188" s="220" t="s">
        <v>207</v>
      </c>
      <c r="D188" s="220" t="s">
        <v>155</v>
      </c>
      <c r="E188" s="221" t="s">
        <v>208</v>
      </c>
      <c r="F188" s="222" t="s">
        <v>209</v>
      </c>
      <c r="G188" s="223" t="s">
        <v>158</v>
      </c>
      <c r="H188" s="224">
        <v>2.972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43</v>
      </c>
      <c r="O188" s="92"/>
      <c r="P188" s="230">
        <f>O188*H188</f>
        <v>0</v>
      </c>
      <c r="Q188" s="230">
        <v>2.5018699999999998</v>
      </c>
      <c r="R188" s="230">
        <f>Q188*H188</f>
        <v>7.435557639999999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159</v>
      </c>
      <c r="AT188" s="232" t="s">
        <v>155</v>
      </c>
      <c r="AU188" s="232" t="s">
        <v>88</v>
      </c>
      <c r="AY188" s="18" t="s">
        <v>153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86</v>
      </c>
      <c r="BK188" s="233">
        <f>ROUND(I188*H188,2)</f>
        <v>0</v>
      </c>
      <c r="BL188" s="18" t="s">
        <v>159</v>
      </c>
      <c r="BM188" s="232" t="s">
        <v>210</v>
      </c>
    </row>
    <row r="189" s="13" customFormat="1">
      <c r="A189" s="13"/>
      <c r="B189" s="234"/>
      <c r="C189" s="235"/>
      <c r="D189" s="236" t="s">
        <v>161</v>
      </c>
      <c r="E189" s="237" t="s">
        <v>1</v>
      </c>
      <c r="F189" s="238" t="s">
        <v>211</v>
      </c>
      <c r="G189" s="235"/>
      <c r="H189" s="237" t="s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161</v>
      </c>
      <c r="AU189" s="244" t="s">
        <v>88</v>
      </c>
      <c r="AV189" s="13" t="s">
        <v>86</v>
      </c>
      <c r="AW189" s="13" t="s">
        <v>32</v>
      </c>
      <c r="AX189" s="13" t="s">
        <v>78</v>
      </c>
      <c r="AY189" s="244" t="s">
        <v>153</v>
      </c>
    </row>
    <row r="190" s="14" customFormat="1">
      <c r="A190" s="14"/>
      <c r="B190" s="245"/>
      <c r="C190" s="246"/>
      <c r="D190" s="236" t="s">
        <v>161</v>
      </c>
      <c r="E190" s="247" t="s">
        <v>1</v>
      </c>
      <c r="F190" s="248" t="s">
        <v>212</v>
      </c>
      <c r="G190" s="246"/>
      <c r="H190" s="249">
        <v>2.972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161</v>
      </c>
      <c r="AU190" s="255" t="s">
        <v>88</v>
      </c>
      <c r="AV190" s="14" t="s">
        <v>88</v>
      </c>
      <c r="AW190" s="14" t="s">
        <v>32</v>
      </c>
      <c r="AX190" s="14" t="s">
        <v>78</v>
      </c>
      <c r="AY190" s="255" t="s">
        <v>153</v>
      </c>
    </row>
    <row r="191" s="15" customFormat="1">
      <c r="A191" s="15"/>
      <c r="B191" s="256"/>
      <c r="C191" s="257"/>
      <c r="D191" s="236" t="s">
        <v>161</v>
      </c>
      <c r="E191" s="258" t="s">
        <v>1</v>
      </c>
      <c r="F191" s="259" t="s">
        <v>164</v>
      </c>
      <c r="G191" s="257"/>
      <c r="H191" s="260">
        <v>2.972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6" t="s">
        <v>161</v>
      </c>
      <c r="AU191" s="266" t="s">
        <v>88</v>
      </c>
      <c r="AV191" s="15" t="s">
        <v>165</v>
      </c>
      <c r="AW191" s="15" t="s">
        <v>32</v>
      </c>
      <c r="AX191" s="15" t="s">
        <v>78</v>
      </c>
      <c r="AY191" s="266" t="s">
        <v>153</v>
      </c>
    </row>
    <row r="192" s="16" customFormat="1">
      <c r="A192" s="16"/>
      <c r="B192" s="267"/>
      <c r="C192" s="268"/>
      <c r="D192" s="236" t="s">
        <v>161</v>
      </c>
      <c r="E192" s="269" t="s">
        <v>1</v>
      </c>
      <c r="F192" s="270" t="s">
        <v>166</v>
      </c>
      <c r="G192" s="268"/>
      <c r="H192" s="271">
        <v>2.972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77" t="s">
        <v>161</v>
      </c>
      <c r="AU192" s="277" t="s">
        <v>88</v>
      </c>
      <c r="AV192" s="16" t="s">
        <v>159</v>
      </c>
      <c r="AW192" s="16" t="s">
        <v>32</v>
      </c>
      <c r="AX192" s="16" t="s">
        <v>86</v>
      </c>
      <c r="AY192" s="277" t="s">
        <v>153</v>
      </c>
    </row>
    <row r="193" s="2" customFormat="1" ht="16.5" customHeight="1">
      <c r="A193" s="39"/>
      <c r="B193" s="40"/>
      <c r="C193" s="220" t="s">
        <v>213</v>
      </c>
      <c r="D193" s="220" t="s">
        <v>155</v>
      </c>
      <c r="E193" s="221" t="s">
        <v>214</v>
      </c>
      <c r="F193" s="222" t="s">
        <v>215</v>
      </c>
      <c r="G193" s="223" t="s">
        <v>216</v>
      </c>
      <c r="H193" s="224">
        <v>1.77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43</v>
      </c>
      <c r="O193" s="92"/>
      <c r="P193" s="230">
        <f>O193*H193</f>
        <v>0</v>
      </c>
      <c r="Q193" s="230">
        <v>0.00247</v>
      </c>
      <c r="R193" s="230">
        <f>Q193*H193</f>
        <v>0.0043718999999999997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159</v>
      </c>
      <c r="AT193" s="232" t="s">
        <v>155</v>
      </c>
      <c r="AU193" s="232" t="s">
        <v>88</v>
      </c>
      <c r="AY193" s="18" t="s">
        <v>153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86</v>
      </c>
      <c r="BK193" s="233">
        <f>ROUND(I193*H193,2)</f>
        <v>0</v>
      </c>
      <c r="BL193" s="18" t="s">
        <v>159</v>
      </c>
      <c r="BM193" s="232" t="s">
        <v>217</v>
      </c>
    </row>
    <row r="194" s="13" customFormat="1">
      <c r="A194" s="13"/>
      <c r="B194" s="234"/>
      <c r="C194" s="235"/>
      <c r="D194" s="236" t="s">
        <v>161</v>
      </c>
      <c r="E194" s="237" t="s">
        <v>1</v>
      </c>
      <c r="F194" s="238" t="s">
        <v>218</v>
      </c>
      <c r="G194" s="235"/>
      <c r="H194" s="237" t="s">
        <v>1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161</v>
      </c>
      <c r="AU194" s="244" t="s">
        <v>88</v>
      </c>
      <c r="AV194" s="13" t="s">
        <v>86</v>
      </c>
      <c r="AW194" s="13" t="s">
        <v>32</v>
      </c>
      <c r="AX194" s="13" t="s">
        <v>78</v>
      </c>
      <c r="AY194" s="244" t="s">
        <v>153</v>
      </c>
    </row>
    <row r="195" s="14" customFormat="1">
      <c r="A195" s="14"/>
      <c r="B195" s="245"/>
      <c r="C195" s="246"/>
      <c r="D195" s="236" t="s">
        <v>161</v>
      </c>
      <c r="E195" s="247" t="s">
        <v>1</v>
      </c>
      <c r="F195" s="248" t="s">
        <v>219</v>
      </c>
      <c r="G195" s="246"/>
      <c r="H195" s="249">
        <v>1.77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161</v>
      </c>
      <c r="AU195" s="255" t="s">
        <v>88</v>
      </c>
      <c r="AV195" s="14" t="s">
        <v>88</v>
      </c>
      <c r="AW195" s="14" t="s">
        <v>32</v>
      </c>
      <c r="AX195" s="14" t="s">
        <v>78</v>
      </c>
      <c r="AY195" s="255" t="s">
        <v>153</v>
      </c>
    </row>
    <row r="196" s="15" customFormat="1">
      <c r="A196" s="15"/>
      <c r="B196" s="256"/>
      <c r="C196" s="257"/>
      <c r="D196" s="236" t="s">
        <v>161</v>
      </c>
      <c r="E196" s="258" t="s">
        <v>1</v>
      </c>
      <c r="F196" s="259" t="s">
        <v>164</v>
      </c>
      <c r="G196" s="257"/>
      <c r="H196" s="260">
        <v>1.77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6" t="s">
        <v>161</v>
      </c>
      <c r="AU196" s="266" t="s">
        <v>88</v>
      </c>
      <c r="AV196" s="15" t="s">
        <v>165</v>
      </c>
      <c r="AW196" s="15" t="s">
        <v>32</v>
      </c>
      <c r="AX196" s="15" t="s">
        <v>78</v>
      </c>
      <c r="AY196" s="266" t="s">
        <v>153</v>
      </c>
    </row>
    <row r="197" s="16" customFormat="1">
      <c r="A197" s="16"/>
      <c r="B197" s="267"/>
      <c r="C197" s="268"/>
      <c r="D197" s="236" t="s">
        <v>161</v>
      </c>
      <c r="E197" s="269" t="s">
        <v>1</v>
      </c>
      <c r="F197" s="270" t="s">
        <v>166</v>
      </c>
      <c r="G197" s="268"/>
      <c r="H197" s="271">
        <v>1.77</v>
      </c>
      <c r="I197" s="272"/>
      <c r="J197" s="268"/>
      <c r="K197" s="268"/>
      <c r="L197" s="273"/>
      <c r="M197" s="274"/>
      <c r="N197" s="275"/>
      <c r="O197" s="275"/>
      <c r="P197" s="275"/>
      <c r="Q197" s="275"/>
      <c r="R197" s="275"/>
      <c r="S197" s="275"/>
      <c r="T197" s="27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7" t="s">
        <v>161</v>
      </c>
      <c r="AU197" s="277" t="s">
        <v>88</v>
      </c>
      <c r="AV197" s="16" t="s">
        <v>159</v>
      </c>
      <c r="AW197" s="16" t="s">
        <v>32</v>
      </c>
      <c r="AX197" s="16" t="s">
        <v>86</v>
      </c>
      <c r="AY197" s="277" t="s">
        <v>153</v>
      </c>
    </row>
    <row r="198" s="2" customFormat="1" ht="16.5" customHeight="1">
      <c r="A198" s="39"/>
      <c r="B198" s="40"/>
      <c r="C198" s="220" t="s">
        <v>220</v>
      </c>
      <c r="D198" s="220" t="s">
        <v>155</v>
      </c>
      <c r="E198" s="221" t="s">
        <v>221</v>
      </c>
      <c r="F198" s="222" t="s">
        <v>222</v>
      </c>
      <c r="G198" s="223" t="s">
        <v>216</v>
      </c>
      <c r="H198" s="224">
        <v>1.77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43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159</v>
      </c>
      <c r="AT198" s="232" t="s">
        <v>155</v>
      </c>
      <c r="AU198" s="232" t="s">
        <v>88</v>
      </c>
      <c r="AY198" s="18" t="s">
        <v>153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86</v>
      </c>
      <c r="BK198" s="233">
        <f>ROUND(I198*H198,2)</f>
        <v>0</v>
      </c>
      <c r="BL198" s="18" t="s">
        <v>159</v>
      </c>
      <c r="BM198" s="232" t="s">
        <v>223</v>
      </c>
    </row>
    <row r="199" s="13" customFormat="1">
      <c r="A199" s="13"/>
      <c r="B199" s="234"/>
      <c r="C199" s="235"/>
      <c r="D199" s="236" t="s">
        <v>161</v>
      </c>
      <c r="E199" s="237" t="s">
        <v>1</v>
      </c>
      <c r="F199" s="238" t="s">
        <v>218</v>
      </c>
      <c r="G199" s="235"/>
      <c r="H199" s="237" t="s">
        <v>1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161</v>
      </c>
      <c r="AU199" s="244" t="s">
        <v>88</v>
      </c>
      <c r="AV199" s="13" t="s">
        <v>86</v>
      </c>
      <c r="AW199" s="13" t="s">
        <v>32</v>
      </c>
      <c r="AX199" s="13" t="s">
        <v>78</v>
      </c>
      <c r="AY199" s="244" t="s">
        <v>153</v>
      </c>
    </row>
    <row r="200" s="14" customFormat="1">
      <c r="A200" s="14"/>
      <c r="B200" s="245"/>
      <c r="C200" s="246"/>
      <c r="D200" s="236" t="s">
        <v>161</v>
      </c>
      <c r="E200" s="247" t="s">
        <v>1</v>
      </c>
      <c r="F200" s="248" t="s">
        <v>219</v>
      </c>
      <c r="G200" s="246"/>
      <c r="H200" s="249">
        <v>1.77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161</v>
      </c>
      <c r="AU200" s="255" t="s">
        <v>88</v>
      </c>
      <c r="AV200" s="14" t="s">
        <v>88</v>
      </c>
      <c r="AW200" s="14" t="s">
        <v>32</v>
      </c>
      <c r="AX200" s="14" t="s">
        <v>78</v>
      </c>
      <c r="AY200" s="255" t="s">
        <v>153</v>
      </c>
    </row>
    <row r="201" s="15" customFormat="1">
      <c r="A201" s="15"/>
      <c r="B201" s="256"/>
      <c r="C201" s="257"/>
      <c r="D201" s="236" t="s">
        <v>161</v>
      </c>
      <c r="E201" s="258" t="s">
        <v>1</v>
      </c>
      <c r="F201" s="259" t="s">
        <v>164</v>
      </c>
      <c r="G201" s="257"/>
      <c r="H201" s="260">
        <v>1.77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6" t="s">
        <v>161</v>
      </c>
      <c r="AU201" s="266" t="s">
        <v>88</v>
      </c>
      <c r="AV201" s="15" t="s">
        <v>165</v>
      </c>
      <c r="AW201" s="15" t="s">
        <v>32</v>
      </c>
      <c r="AX201" s="15" t="s">
        <v>78</v>
      </c>
      <c r="AY201" s="266" t="s">
        <v>153</v>
      </c>
    </row>
    <row r="202" s="16" customFormat="1">
      <c r="A202" s="16"/>
      <c r="B202" s="267"/>
      <c r="C202" s="268"/>
      <c r="D202" s="236" t="s">
        <v>161</v>
      </c>
      <c r="E202" s="269" t="s">
        <v>1</v>
      </c>
      <c r="F202" s="270" t="s">
        <v>166</v>
      </c>
      <c r="G202" s="268"/>
      <c r="H202" s="271">
        <v>1.77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7" t="s">
        <v>161</v>
      </c>
      <c r="AU202" s="277" t="s">
        <v>88</v>
      </c>
      <c r="AV202" s="16" t="s">
        <v>159</v>
      </c>
      <c r="AW202" s="16" t="s">
        <v>32</v>
      </c>
      <c r="AX202" s="16" t="s">
        <v>86</v>
      </c>
      <c r="AY202" s="277" t="s">
        <v>153</v>
      </c>
    </row>
    <row r="203" s="2" customFormat="1" ht="24.15" customHeight="1">
      <c r="A203" s="39"/>
      <c r="B203" s="40"/>
      <c r="C203" s="220" t="s">
        <v>224</v>
      </c>
      <c r="D203" s="220" t="s">
        <v>155</v>
      </c>
      <c r="E203" s="221" t="s">
        <v>225</v>
      </c>
      <c r="F203" s="222" t="s">
        <v>226</v>
      </c>
      <c r="G203" s="223" t="s">
        <v>227</v>
      </c>
      <c r="H203" s="224">
        <v>0.18099999999999999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43</v>
      </c>
      <c r="O203" s="92"/>
      <c r="P203" s="230">
        <f>O203*H203</f>
        <v>0</v>
      </c>
      <c r="Q203" s="230">
        <v>1.06277</v>
      </c>
      <c r="R203" s="230">
        <f>Q203*H203</f>
        <v>0.19236137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159</v>
      </c>
      <c r="AT203" s="232" t="s">
        <v>155</v>
      </c>
      <c r="AU203" s="232" t="s">
        <v>88</v>
      </c>
      <c r="AY203" s="18" t="s">
        <v>153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86</v>
      </c>
      <c r="BK203" s="233">
        <f>ROUND(I203*H203,2)</f>
        <v>0</v>
      </c>
      <c r="BL203" s="18" t="s">
        <v>159</v>
      </c>
      <c r="BM203" s="232" t="s">
        <v>228</v>
      </c>
    </row>
    <row r="204" s="13" customFormat="1">
      <c r="A204" s="13"/>
      <c r="B204" s="234"/>
      <c r="C204" s="235"/>
      <c r="D204" s="236" t="s">
        <v>161</v>
      </c>
      <c r="E204" s="237" t="s">
        <v>1</v>
      </c>
      <c r="F204" s="238" t="s">
        <v>229</v>
      </c>
      <c r="G204" s="235"/>
      <c r="H204" s="237" t="s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161</v>
      </c>
      <c r="AU204" s="244" t="s">
        <v>88</v>
      </c>
      <c r="AV204" s="13" t="s">
        <v>86</v>
      </c>
      <c r="AW204" s="13" t="s">
        <v>32</v>
      </c>
      <c r="AX204" s="13" t="s">
        <v>78</v>
      </c>
      <c r="AY204" s="244" t="s">
        <v>153</v>
      </c>
    </row>
    <row r="205" s="13" customFormat="1">
      <c r="A205" s="13"/>
      <c r="B205" s="234"/>
      <c r="C205" s="235"/>
      <c r="D205" s="236" t="s">
        <v>161</v>
      </c>
      <c r="E205" s="237" t="s">
        <v>1</v>
      </c>
      <c r="F205" s="238" t="s">
        <v>230</v>
      </c>
      <c r="G205" s="235"/>
      <c r="H205" s="237" t="s">
        <v>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161</v>
      </c>
      <c r="AU205" s="244" t="s">
        <v>88</v>
      </c>
      <c r="AV205" s="13" t="s">
        <v>86</v>
      </c>
      <c r="AW205" s="13" t="s">
        <v>32</v>
      </c>
      <c r="AX205" s="13" t="s">
        <v>78</v>
      </c>
      <c r="AY205" s="244" t="s">
        <v>153</v>
      </c>
    </row>
    <row r="206" s="14" customFormat="1">
      <c r="A206" s="14"/>
      <c r="B206" s="245"/>
      <c r="C206" s="246"/>
      <c r="D206" s="236" t="s">
        <v>161</v>
      </c>
      <c r="E206" s="247" t="s">
        <v>1</v>
      </c>
      <c r="F206" s="248" t="s">
        <v>231</v>
      </c>
      <c r="G206" s="246"/>
      <c r="H206" s="249">
        <v>0.066000000000000003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161</v>
      </c>
      <c r="AU206" s="255" t="s">
        <v>88</v>
      </c>
      <c r="AV206" s="14" t="s">
        <v>88</v>
      </c>
      <c r="AW206" s="14" t="s">
        <v>32</v>
      </c>
      <c r="AX206" s="14" t="s">
        <v>78</v>
      </c>
      <c r="AY206" s="255" t="s">
        <v>153</v>
      </c>
    </row>
    <row r="207" s="13" customFormat="1">
      <c r="A207" s="13"/>
      <c r="B207" s="234"/>
      <c r="C207" s="235"/>
      <c r="D207" s="236" t="s">
        <v>161</v>
      </c>
      <c r="E207" s="237" t="s">
        <v>1</v>
      </c>
      <c r="F207" s="238" t="s">
        <v>232</v>
      </c>
      <c r="G207" s="235"/>
      <c r="H207" s="237" t="s">
        <v>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161</v>
      </c>
      <c r="AU207" s="244" t="s">
        <v>88</v>
      </c>
      <c r="AV207" s="13" t="s">
        <v>86</v>
      </c>
      <c r="AW207" s="13" t="s">
        <v>32</v>
      </c>
      <c r="AX207" s="13" t="s">
        <v>78</v>
      </c>
      <c r="AY207" s="244" t="s">
        <v>153</v>
      </c>
    </row>
    <row r="208" s="14" customFormat="1">
      <c r="A208" s="14"/>
      <c r="B208" s="245"/>
      <c r="C208" s="246"/>
      <c r="D208" s="236" t="s">
        <v>161</v>
      </c>
      <c r="E208" s="247" t="s">
        <v>1</v>
      </c>
      <c r="F208" s="248" t="s">
        <v>233</v>
      </c>
      <c r="G208" s="246"/>
      <c r="H208" s="249">
        <v>0.11500000000000001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161</v>
      </c>
      <c r="AU208" s="255" t="s">
        <v>88</v>
      </c>
      <c r="AV208" s="14" t="s">
        <v>88</v>
      </c>
      <c r="AW208" s="14" t="s">
        <v>32</v>
      </c>
      <c r="AX208" s="14" t="s">
        <v>78</v>
      </c>
      <c r="AY208" s="255" t="s">
        <v>153</v>
      </c>
    </row>
    <row r="209" s="15" customFormat="1">
      <c r="A209" s="15"/>
      <c r="B209" s="256"/>
      <c r="C209" s="257"/>
      <c r="D209" s="236" t="s">
        <v>161</v>
      </c>
      <c r="E209" s="258" t="s">
        <v>1</v>
      </c>
      <c r="F209" s="259" t="s">
        <v>164</v>
      </c>
      <c r="G209" s="257"/>
      <c r="H209" s="260">
        <v>0.18099999999999999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161</v>
      </c>
      <c r="AU209" s="266" t="s">
        <v>88</v>
      </c>
      <c r="AV209" s="15" t="s">
        <v>165</v>
      </c>
      <c r="AW209" s="15" t="s">
        <v>32</v>
      </c>
      <c r="AX209" s="15" t="s">
        <v>78</v>
      </c>
      <c r="AY209" s="266" t="s">
        <v>153</v>
      </c>
    </row>
    <row r="210" s="16" customFormat="1">
      <c r="A210" s="16"/>
      <c r="B210" s="267"/>
      <c r="C210" s="268"/>
      <c r="D210" s="236" t="s">
        <v>161</v>
      </c>
      <c r="E210" s="269" t="s">
        <v>1</v>
      </c>
      <c r="F210" s="270" t="s">
        <v>166</v>
      </c>
      <c r="G210" s="268"/>
      <c r="H210" s="271">
        <v>0.18099999999999999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7" t="s">
        <v>161</v>
      </c>
      <c r="AU210" s="277" t="s">
        <v>88</v>
      </c>
      <c r="AV210" s="16" t="s">
        <v>159</v>
      </c>
      <c r="AW210" s="16" t="s">
        <v>32</v>
      </c>
      <c r="AX210" s="16" t="s">
        <v>86</v>
      </c>
      <c r="AY210" s="277" t="s">
        <v>153</v>
      </c>
    </row>
    <row r="211" s="2" customFormat="1" ht="24.15" customHeight="1">
      <c r="A211" s="39"/>
      <c r="B211" s="40"/>
      <c r="C211" s="220" t="s">
        <v>234</v>
      </c>
      <c r="D211" s="220" t="s">
        <v>155</v>
      </c>
      <c r="E211" s="221" t="s">
        <v>235</v>
      </c>
      <c r="F211" s="222" t="s">
        <v>236</v>
      </c>
      <c r="G211" s="223" t="s">
        <v>158</v>
      </c>
      <c r="H211" s="224">
        <v>6.101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43</v>
      </c>
      <c r="O211" s="92"/>
      <c r="P211" s="230">
        <f>O211*H211</f>
        <v>0</v>
      </c>
      <c r="Q211" s="230">
        <v>2.3010199999999998</v>
      </c>
      <c r="R211" s="230">
        <f>Q211*H211</f>
        <v>14.03852302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159</v>
      </c>
      <c r="AT211" s="232" t="s">
        <v>155</v>
      </c>
      <c r="AU211" s="232" t="s">
        <v>88</v>
      </c>
      <c r="AY211" s="18" t="s">
        <v>153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86</v>
      </c>
      <c r="BK211" s="233">
        <f>ROUND(I211*H211,2)</f>
        <v>0</v>
      </c>
      <c r="BL211" s="18" t="s">
        <v>159</v>
      </c>
      <c r="BM211" s="232" t="s">
        <v>237</v>
      </c>
    </row>
    <row r="212" s="13" customFormat="1">
      <c r="A212" s="13"/>
      <c r="B212" s="234"/>
      <c r="C212" s="235"/>
      <c r="D212" s="236" t="s">
        <v>161</v>
      </c>
      <c r="E212" s="237" t="s">
        <v>1</v>
      </c>
      <c r="F212" s="238" t="s">
        <v>238</v>
      </c>
      <c r="G212" s="235"/>
      <c r="H212" s="237" t="s">
        <v>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161</v>
      </c>
      <c r="AU212" s="244" t="s">
        <v>88</v>
      </c>
      <c r="AV212" s="13" t="s">
        <v>86</v>
      </c>
      <c r="AW212" s="13" t="s">
        <v>32</v>
      </c>
      <c r="AX212" s="13" t="s">
        <v>78</v>
      </c>
      <c r="AY212" s="244" t="s">
        <v>153</v>
      </c>
    </row>
    <row r="213" s="14" customFormat="1">
      <c r="A213" s="14"/>
      <c r="B213" s="245"/>
      <c r="C213" s="246"/>
      <c r="D213" s="236" t="s">
        <v>161</v>
      </c>
      <c r="E213" s="247" t="s">
        <v>1</v>
      </c>
      <c r="F213" s="248" t="s">
        <v>239</v>
      </c>
      <c r="G213" s="246"/>
      <c r="H213" s="249">
        <v>4.1820000000000004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161</v>
      </c>
      <c r="AU213" s="255" t="s">
        <v>88</v>
      </c>
      <c r="AV213" s="14" t="s">
        <v>88</v>
      </c>
      <c r="AW213" s="14" t="s">
        <v>32</v>
      </c>
      <c r="AX213" s="14" t="s">
        <v>78</v>
      </c>
      <c r="AY213" s="255" t="s">
        <v>153</v>
      </c>
    </row>
    <row r="214" s="14" customFormat="1">
      <c r="A214" s="14"/>
      <c r="B214" s="245"/>
      <c r="C214" s="246"/>
      <c r="D214" s="236" t="s">
        <v>161</v>
      </c>
      <c r="E214" s="247" t="s">
        <v>1</v>
      </c>
      <c r="F214" s="248" t="s">
        <v>240</v>
      </c>
      <c r="G214" s="246"/>
      <c r="H214" s="249">
        <v>0.217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161</v>
      </c>
      <c r="AU214" s="255" t="s">
        <v>88</v>
      </c>
      <c r="AV214" s="14" t="s">
        <v>88</v>
      </c>
      <c r="AW214" s="14" t="s">
        <v>32</v>
      </c>
      <c r="AX214" s="14" t="s">
        <v>78</v>
      </c>
      <c r="AY214" s="255" t="s">
        <v>153</v>
      </c>
    </row>
    <row r="215" s="15" customFormat="1">
      <c r="A215" s="15"/>
      <c r="B215" s="256"/>
      <c r="C215" s="257"/>
      <c r="D215" s="236" t="s">
        <v>161</v>
      </c>
      <c r="E215" s="258" t="s">
        <v>1</v>
      </c>
      <c r="F215" s="259" t="s">
        <v>164</v>
      </c>
      <c r="G215" s="257"/>
      <c r="H215" s="260">
        <v>4.399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6" t="s">
        <v>161</v>
      </c>
      <c r="AU215" s="266" t="s">
        <v>88</v>
      </c>
      <c r="AV215" s="15" t="s">
        <v>165</v>
      </c>
      <c r="AW215" s="15" t="s">
        <v>32</v>
      </c>
      <c r="AX215" s="15" t="s">
        <v>78</v>
      </c>
      <c r="AY215" s="266" t="s">
        <v>153</v>
      </c>
    </row>
    <row r="216" s="13" customFormat="1">
      <c r="A216" s="13"/>
      <c r="B216" s="234"/>
      <c r="C216" s="235"/>
      <c r="D216" s="236" t="s">
        <v>161</v>
      </c>
      <c r="E216" s="237" t="s">
        <v>1</v>
      </c>
      <c r="F216" s="238" t="s">
        <v>241</v>
      </c>
      <c r="G216" s="235"/>
      <c r="H216" s="237" t="s">
        <v>1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161</v>
      </c>
      <c r="AU216" s="244" t="s">
        <v>88</v>
      </c>
      <c r="AV216" s="13" t="s">
        <v>86</v>
      </c>
      <c r="AW216" s="13" t="s">
        <v>32</v>
      </c>
      <c r="AX216" s="13" t="s">
        <v>78</v>
      </c>
      <c r="AY216" s="244" t="s">
        <v>153</v>
      </c>
    </row>
    <row r="217" s="14" customFormat="1">
      <c r="A217" s="14"/>
      <c r="B217" s="245"/>
      <c r="C217" s="246"/>
      <c r="D217" s="236" t="s">
        <v>161</v>
      </c>
      <c r="E217" s="247" t="s">
        <v>1</v>
      </c>
      <c r="F217" s="248" t="s">
        <v>242</v>
      </c>
      <c r="G217" s="246"/>
      <c r="H217" s="249">
        <v>1.702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161</v>
      </c>
      <c r="AU217" s="255" t="s">
        <v>88</v>
      </c>
      <c r="AV217" s="14" t="s">
        <v>88</v>
      </c>
      <c r="AW217" s="14" t="s">
        <v>32</v>
      </c>
      <c r="AX217" s="14" t="s">
        <v>78</v>
      </c>
      <c r="AY217" s="255" t="s">
        <v>153</v>
      </c>
    </row>
    <row r="218" s="15" customFormat="1">
      <c r="A218" s="15"/>
      <c r="B218" s="256"/>
      <c r="C218" s="257"/>
      <c r="D218" s="236" t="s">
        <v>161</v>
      </c>
      <c r="E218" s="258" t="s">
        <v>1</v>
      </c>
      <c r="F218" s="259" t="s">
        <v>164</v>
      </c>
      <c r="G218" s="257"/>
      <c r="H218" s="260">
        <v>1.702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6" t="s">
        <v>161</v>
      </c>
      <c r="AU218" s="266" t="s">
        <v>88</v>
      </c>
      <c r="AV218" s="15" t="s">
        <v>165</v>
      </c>
      <c r="AW218" s="15" t="s">
        <v>32</v>
      </c>
      <c r="AX218" s="15" t="s">
        <v>78</v>
      </c>
      <c r="AY218" s="266" t="s">
        <v>153</v>
      </c>
    </row>
    <row r="219" s="16" customFormat="1">
      <c r="A219" s="16"/>
      <c r="B219" s="267"/>
      <c r="C219" s="268"/>
      <c r="D219" s="236" t="s">
        <v>161</v>
      </c>
      <c r="E219" s="269" t="s">
        <v>1</v>
      </c>
      <c r="F219" s="270" t="s">
        <v>166</v>
      </c>
      <c r="G219" s="268"/>
      <c r="H219" s="271">
        <v>6.101</v>
      </c>
      <c r="I219" s="272"/>
      <c r="J219" s="268"/>
      <c r="K219" s="268"/>
      <c r="L219" s="273"/>
      <c r="M219" s="274"/>
      <c r="N219" s="275"/>
      <c r="O219" s="275"/>
      <c r="P219" s="275"/>
      <c r="Q219" s="275"/>
      <c r="R219" s="275"/>
      <c r="S219" s="275"/>
      <c r="T219" s="27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7" t="s">
        <v>161</v>
      </c>
      <c r="AU219" s="277" t="s">
        <v>88</v>
      </c>
      <c r="AV219" s="16" t="s">
        <v>159</v>
      </c>
      <c r="AW219" s="16" t="s">
        <v>32</v>
      </c>
      <c r="AX219" s="16" t="s">
        <v>86</v>
      </c>
      <c r="AY219" s="277" t="s">
        <v>153</v>
      </c>
    </row>
    <row r="220" s="2" customFormat="1" ht="44.25" customHeight="1">
      <c r="A220" s="39"/>
      <c r="B220" s="40"/>
      <c r="C220" s="220" t="s">
        <v>243</v>
      </c>
      <c r="D220" s="220" t="s">
        <v>155</v>
      </c>
      <c r="E220" s="221" t="s">
        <v>244</v>
      </c>
      <c r="F220" s="222" t="s">
        <v>245</v>
      </c>
      <c r="G220" s="223" t="s">
        <v>216</v>
      </c>
      <c r="H220" s="224">
        <v>20.954999999999998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43</v>
      </c>
      <c r="O220" s="92"/>
      <c r="P220" s="230">
        <f>O220*H220</f>
        <v>0</v>
      </c>
      <c r="Q220" s="230">
        <v>0.96226</v>
      </c>
      <c r="R220" s="230">
        <f>Q220*H220</f>
        <v>20.164158299999997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159</v>
      </c>
      <c r="AT220" s="232" t="s">
        <v>155</v>
      </c>
      <c r="AU220" s="232" t="s">
        <v>88</v>
      </c>
      <c r="AY220" s="18" t="s">
        <v>153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86</v>
      </c>
      <c r="BK220" s="233">
        <f>ROUND(I220*H220,2)</f>
        <v>0</v>
      </c>
      <c r="BL220" s="18" t="s">
        <v>159</v>
      </c>
      <c r="BM220" s="232" t="s">
        <v>246</v>
      </c>
    </row>
    <row r="221" s="13" customFormat="1">
      <c r="A221" s="13"/>
      <c r="B221" s="234"/>
      <c r="C221" s="235"/>
      <c r="D221" s="236" t="s">
        <v>161</v>
      </c>
      <c r="E221" s="237" t="s">
        <v>1</v>
      </c>
      <c r="F221" s="238" t="s">
        <v>247</v>
      </c>
      <c r="G221" s="235"/>
      <c r="H221" s="237" t="s">
        <v>1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161</v>
      </c>
      <c r="AU221" s="244" t="s">
        <v>88</v>
      </c>
      <c r="AV221" s="13" t="s">
        <v>86</v>
      </c>
      <c r="AW221" s="13" t="s">
        <v>32</v>
      </c>
      <c r="AX221" s="13" t="s">
        <v>78</v>
      </c>
      <c r="AY221" s="244" t="s">
        <v>153</v>
      </c>
    </row>
    <row r="222" s="14" customFormat="1">
      <c r="A222" s="14"/>
      <c r="B222" s="245"/>
      <c r="C222" s="246"/>
      <c r="D222" s="236" t="s">
        <v>161</v>
      </c>
      <c r="E222" s="247" t="s">
        <v>1</v>
      </c>
      <c r="F222" s="248" t="s">
        <v>248</v>
      </c>
      <c r="G222" s="246"/>
      <c r="H222" s="249">
        <v>20.204999999999998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161</v>
      </c>
      <c r="AU222" s="255" t="s">
        <v>88</v>
      </c>
      <c r="AV222" s="14" t="s">
        <v>88</v>
      </c>
      <c r="AW222" s="14" t="s">
        <v>32</v>
      </c>
      <c r="AX222" s="14" t="s">
        <v>78</v>
      </c>
      <c r="AY222" s="255" t="s">
        <v>153</v>
      </c>
    </row>
    <row r="223" s="14" customFormat="1">
      <c r="A223" s="14"/>
      <c r="B223" s="245"/>
      <c r="C223" s="246"/>
      <c r="D223" s="236" t="s">
        <v>161</v>
      </c>
      <c r="E223" s="247" t="s">
        <v>1</v>
      </c>
      <c r="F223" s="248" t="s">
        <v>249</v>
      </c>
      <c r="G223" s="246"/>
      <c r="H223" s="249">
        <v>0.75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161</v>
      </c>
      <c r="AU223" s="255" t="s">
        <v>88</v>
      </c>
      <c r="AV223" s="14" t="s">
        <v>88</v>
      </c>
      <c r="AW223" s="14" t="s">
        <v>32</v>
      </c>
      <c r="AX223" s="14" t="s">
        <v>78</v>
      </c>
      <c r="AY223" s="255" t="s">
        <v>153</v>
      </c>
    </row>
    <row r="224" s="15" customFormat="1">
      <c r="A224" s="15"/>
      <c r="B224" s="256"/>
      <c r="C224" s="257"/>
      <c r="D224" s="236" t="s">
        <v>161</v>
      </c>
      <c r="E224" s="258" t="s">
        <v>1</v>
      </c>
      <c r="F224" s="259" t="s">
        <v>164</v>
      </c>
      <c r="G224" s="257"/>
      <c r="H224" s="260">
        <v>20.954999999999998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6" t="s">
        <v>161</v>
      </c>
      <c r="AU224" s="266" t="s">
        <v>88</v>
      </c>
      <c r="AV224" s="15" t="s">
        <v>165</v>
      </c>
      <c r="AW224" s="15" t="s">
        <v>32</v>
      </c>
      <c r="AX224" s="15" t="s">
        <v>78</v>
      </c>
      <c r="AY224" s="266" t="s">
        <v>153</v>
      </c>
    </row>
    <row r="225" s="16" customFormat="1">
      <c r="A225" s="16"/>
      <c r="B225" s="267"/>
      <c r="C225" s="268"/>
      <c r="D225" s="236" t="s">
        <v>161</v>
      </c>
      <c r="E225" s="269" t="s">
        <v>1</v>
      </c>
      <c r="F225" s="270" t="s">
        <v>166</v>
      </c>
      <c r="G225" s="268"/>
      <c r="H225" s="271">
        <v>20.954999999999998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7" t="s">
        <v>161</v>
      </c>
      <c r="AU225" s="277" t="s">
        <v>88</v>
      </c>
      <c r="AV225" s="16" t="s">
        <v>159</v>
      </c>
      <c r="AW225" s="16" t="s">
        <v>32</v>
      </c>
      <c r="AX225" s="16" t="s">
        <v>86</v>
      </c>
      <c r="AY225" s="277" t="s">
        <v>153</v>
      </c>
    </row>
    <row r="226" s="2" customFormat="1" ht="55.5" customHeight="1">
      <c r="A226" s="39"/>
      <c r="B226" s="40"/>
      <c r="C226" s="220" t="s">
        <v>250</v>
      </c>
      <c r="D226" s="220" t="s">
        <v>155</v>
      </c>
      <c r="E226" s="221" t="s">
        <v>251</v>
      </c>
      <c r="F226" s="222" t="s">
        <v>252</v>
      </c>
      <c r="G226" s="223" t="s">
        <v>227</v>
      </c>
      <c r="H226" s="224">
        <v>0.33500000000000002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43</v>
      </c>
      <c r="O226" s="92"/>
      <c r="P226" s="230">
        <f>O226*H226</f>
        <v>0</v>
      </c>
      <c r="Q226" s="230">
        <v>1.0593999999999999</v>
      </c>
      <c r="R226" s="230">
        <f>Q226*H226</f>
        <v>0.35489899999999996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159</v>
      </c>
      <c r="AT226" s="232" t="s">
        <v>155</v>
      </c>
      <c r="AU226" s="232" t="s">
        <v>88</v>
      </c>
      <c r="AY226" s="18" t="s">
        <v>153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86</v>
      </c>
      <c r="BK226" s="233">
        <f>ROUND(I226*H226,2)</f>
        <v>0</v>
      </c>
      <c r="BL226" s="18" t="s">
        <v>159</v>
      </c>
      <c r="BM226" s="232" t="s">
        <v>253</v>
      </c>
    </row>
    <row r="227" s="13" customFormat="1">
      <c r="A227" s="13"/>
      <c r="B227" s="234"/>
      <c r="C227" s="235"/>
      <c r="D227" s="236" t="s">
        <v>161</v>
      </c>
      <c r="E227" s="237" t="s">
        <v>1</v>
      </c>
      <c r="F227" s="238" t="s">
        <v>254</v>
      </c>
      <c r="G227" s="235"/>
      <c r="H227" s="237" t="s">
        <v>1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161</v>
      </c>
      <c r="AU227" s="244" t="s">
        <v>88</v>
      </c>
      <c r="AV227" s="13" t="s">
        <v>86</v>
      </c>
      <c r="AW227" s="13" t="s">
        <v>32</v>
      </c>
      <c r="AX227" s="13" t="s">
        <v>78</v>
      </c>
      <c r="AY227" s="244" t="s">
        <v>153</v>
      </c>
    </row>
    <row r="228" s="13" customFormat="1">
      <c r="A228" s="13"/>
      <c r="B228" s="234"/>
      <c r="C228" s="235"/>
      <c r="D228" s="236" t="s">
        <v>161</v>
      </c>
      <c r="E228" s="237" t="s">
        <v>1</v>
      </c>
      <c r="F228" s="238" t="s">
        <v>255</v>
      </c>
      <c r="G228" s="235"/>
      <c r="H228" s="237" t="s">
        <v>1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161</v>
      </c>
      <c r="AU228" s="244" t="s">
        <v>88</v>
      </c>
      <c r="AV228" s="13" t="s">
        <v>86</v>
      </c>
      <c r="AW228" s="13" t="s">
        <v>32</v>
      </c>
      <c r="AX228" s="13" t="s">
        <v>78</v>
      </c>
      <c r="AY228" s="244" t="s">
        <v>153</v>
      </c>
    </row>
    <row r="229" s="14" customFormat="1">
      <c r="A229" s="14"/>
      <c r="B229" s="245"/>
      <c r="C229" s="246"/>
      <c r="D229" s="236" t="s">
        <v>161</v>
      </c>
      <c r="E229" s="247" t="s">
        <v>1</v>
      </c>
      <c r="F229" s="248" t="s">
        <v>256</v>
      </c>
      <c r="G229" s="246"/>
      <c r="H229" s="249">
        <v>0.33500000000000002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161</v>
      </c>
      <c r="AU229" s="255" t="s">
        <v>88</v>
      </c>
      <c r="AV229" s="14" t="s">
        <v>88</v>
      </c>
      <c r="AW229" s="14" t="s">
        <v>32</v>
      </c>
      <c r="AX229" s="14" t="s">
        <v>78</v>
      </c>
      <c r="AY229" s="255" t="s">
        <v>153</v>
      </c>
    </row>
    <row r="230" s="15" customFormat="1">
      <c r="A230" s="15"/>
      <c r="B230" s="256"/>
      <c r="C230" s="257"/>
      <c r="D230" s="236" t="s">
        <v>161</v>
      </c>
      <c r="E230" s="258" t="s">
        <v>1</v>
      </c>
      <c r="F230" s="259" t="s">
        <v>164</v>
      </c>
      <c r="G230" s="257"/>
      <c r="H230" s="260">
        <v>0.33500000000000002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6" t="s">
        <v>161</v>
      </c>
      <c r="AU230" s="266" t="s">
        <v>88</v>
      </c>
      <c r="AV230" s="15" t="s">
        <v>165</v>
      </c>
      <c r="AW230" s="15" t="s">
        <v>32</v>
      </c>
      <c r="AX230" s="15" t="s">
        <v>78</v>
      </c>
      <c r="AY230" s="266" t="s">
        <v>153</v>
      </c>
    </row>
    <row r="231" s="16" customFormat="1">
      <c r="A231" s="16"/>
      <c r="B231" s="267"/>
      <c r="C231" s="268"/>
      <c r="D231" s="236" t="s">
        <v>161</v>
      </c>
      <c r="E231" s="269" t="s">
        <v>1</v>
      </c>
      <c r="F231" s="270" t="s">
        <v>166</v>
      </c>
      <c r="G231" s="268"/>
      <c r="H231" s="271">
        <v>0.33500000000000002</v>
      </c>
      <c r="I231" s="272"/>
      <c r="J231" s="268"/>
      <c r="K231" s="268"/>
      <c r="L231" s="273"/>
      <c r="M231" s="274"/>
      <c r="N231" s="275"/>
      <c r="O231" s="275"/>
      <c r="P231" s="275"/>
      <c r="Q231" s="275"/>
      <c r="R231" s="275"/>
      <c r="S231" s="275"/>
      <c r="T231" s="27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77" t="s">
        <v>161</v>
      </c>
      <c r="AU231" s="277" t="s">
        <v>88</v>
      </c>
      <c r="AV231" s="16" t="s">
        <v>159</v>
      </c>
      <c r="AW231" s="16" t="s">
        <v>32</v>
      </c>
      <c r="AX231" s="16" t="s">
        <v>86</v>
      </c>
      <c r="AY231" s="277" t="s">
        <v>153</v>
      </c>
    </row>
    <row r="232" s="12" customFormat="1" ht="22.8" customHeight="1">
      <c r="A232" s="12"/>
      <c r="B232" s="204"/>
      <c r="C232" s="205"/>
      <c r="D232" s="206" t="s">
        <v>77</v>
      </c>
      <c r="E232" s="218" t="s">
        <v>165</v>
      </c>
      <c r="F232" s="218" t="s">
        <v>257</v>
      </c>
      <c r="G232" s="205"/>
      <c r="H232" s="205"/>
      <c r="I232" s="208"/>
      <c r="J232" s="219">
        <f>BK232</f>
        <v>0</v>
      </c>
      <c r="K232" s="205"/>
      <c r="L232" s="210"/>
      <c r="M232" s="211"/>
      <c r="N232" s="212"/>
      <c r="O232" s="212"/>
      <c r="P232" s="213">
        <f>P233+SUM(P234:P319)</f>
        <v>0</v>
      </c>
      <c r="Q232" s="212"/>
      <c r="R232" s="213">
        <f>R233+SUM(R234:R319)</f>
        <v>42.900292625600002</v>
      </c>
      <c r="S232" s="212"/>
      <c r="T232" s="214">
        <f>T233+SUM(T234:T319)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5" t="s">
        <v>86</v>
      </c>
      <c r="AT232" s="216" t="s">
        <v>77</v>
      </c>
      <c r="AU232" s="216" t="s">
        <v>86</v>
      </c>
      <c r="AY232" s="215" t="s">
        <v>153</v>
      </c>
      <c r="BK232" s="217">
        <f>BK233+SUM(BK234:BK319)</f>
        <v>0</v>
      </c>
    </row>
    <row r="233" s="2" customFormat="1" ht="37.8" customHeight="1">
      <c r="A233" s="39"/>
      <c r="B233" s="40"/>
      <c r="C233" s="220" t="s">
        <v>8</v>
      </c>
      <c r="D233" s="220" t="s">
        <v>155</v>
      </c>
      <c r="E233" s="221" t="s">
        <v>258</v>
      </c>
      <c r="F233" s="222" t="s">
        <v>259</v>
      </c>
      <c r="G233" s="223" t="s">
        <v>216</v>
      </c>
      <c r="H233" s="224">
        <v>63.942999999999998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43</v>
      </c>
      <c r="O233" s="92"/>
      <c r="P233" s="230">
        <f>O233*H233</f>
        <v>0</v>
      </c>
      <c r="Q233" s="230">
        <v>0.26905000000000001</v>
      </c>
      <c r="R233" s="230">
        <f>Q233*H233</f>
        <v>17.203864150000001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159</v>
      </c>
      <c r="AT233" s="232" t="s">
        <v>155</v>
      </c>
      <c r="AU233" s="232" t="s">
        <v>88</v>
      </c>
      <c r="AY233" s="18" t="s">
        <v>153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86</v>
      </c>
      <c r="BK233" s="233">
        <f>ROUND(I233*H233,2)</f>
        <v>0</v>
      </c>
      <c r="BL233" s="18" t="s">
        <v>159</v>
      </c>
      <c r="BM233" s="232" t="s">
        <v>260</v>
      </c>
    </row>
    <row r="234" s="13" customFormat="1">
      <c r="A234" s="13"/>
      <c r="B234" s="234"/>
      <c r="C234" s="235"/>
      <c r="D234" s="236" t="s">
        <v>161</v>
      </c>
      <c r="E234" s="237" t="s">
        <v>1</v>
      </c>
      <c r="F234" s="238" t="s">
        <v>261</v>
      </c>
      <c r="G234" s="235"/>
      <c r="H234" s="237" t="s">
        <v>1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161</v>
      </c>
      <c r="AU234" s="244" t="s">
        <v>88</v>
      </c>
      <c r="AV234" s="13" t="s">
        <v>86</v>
      </c>
      <c r="AW234" s="13" t="s">
        <v>32</v>
      </c>
      <c r="AX234" s="13" t="s">
        <v>78</v>
      </c>
      <c r="AY234" s="244" t="s">
        <v>153</v>
      </c>
    </row>
    <row r="235" s="13" customFormat="1">
      <c r="A235" s="13"/>
      <c r="B235" s="234"/>
      <c r="C235" s="235"/>
      <c r="D235" s="236" t="s">
        <v>161</v>
      </c>
      <c r="E235" s="237" t="s">
        <v>1</v>
      </c>
      <c r="F235" s="238" t="s">
        <v>262</v>
      </c>
      <c r="G235" s="235"/>
      <c r="H235" s="237" t="s">
        <v>1</v>
      </c>
      <c r="I235" s="239"/>
      <c r="J235" s="235"/>
      <c r="K235" s="235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161</v>
      </c>
      <c r="AU235" s="244" t="s">
        <v>88</v>
      </c>
      <c r="AV235" s="13" t="s">
        <v>86</v>
      </c>
      <c r="AW235" s="13" t="s">
        <v>32</v>
      </c>
      <c r="AX235" s="13" t="s">
        <v>78</v>
      </c>
      <c r="AY235" s="244" t="s">
        <v>153</v>
      </c>
    </row>
    <row r="236" s="14" customFormat="1">
      <c r="A236" s="14"/>
      <c r="B236" s="245"/>
      <c r="C236" s="246"/>
      <c r="D236" s="236" t="s">
        <v>161</v>
      </c>
      <c r="E236" s="247" t="s">
        <v>1</v>
      </c>
      <c r="F236" s="248" t="s">
        <v>263</v>
      </c>
      <c r="G236" s="246"/>
      <c r="H236" s="249">
        <v>39.972999999999999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161</v>
      </c>
      <c r="AU236" s="255" t="s">
        <v>88</v>
      </c>
      <c r="AV236" s="14" t="s">
        <v>88</v>
      </c>
      <c r="AW236" s="14" t="s">
        <v>32</v>
      </c>
      <c r="AX236" s="14" t="s">
        <v>78</v>
      </c>
      <c r="AY236" s="255" t="s">
        <v>153</v>
      </c>
    </row>
    <row r="237" s="13" customFormat="1">
      <c r="A237" s="13"/>
      <c r="B237" s="234"/>
      <c r="C237" s="235"/>
      <c r="D237" s="236" t="s">
        <v>161</v>
      </c>
      <c r="E237" s="237" t="s">
        <v>1</v>
      </c>
      <c r="F237" s="238" t="s">
        <v>264</v>
      </c>
      <c r="G237" s="235"/>
      <c r="H237" s="237" t="s">
        <v>1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161</v>
      </c>
      <c r="AU237" s="244" t="s">
        <v>88</v>
      </c>
      <c r="AV237" s="13" t="s">
        <v>86</v>
      </c>
      <c r="AW237" s="13" t="s">
        <v>32</v>
      </c>
      <c r="AX237" s="13" t="s">
        <v>78</v>
      </c>
      <c r="AY237" s="244" t="s">
        <v>153</v>
      </c>
    </row>
    <row r="238" s="14" customFormat="1">
      <c r="A238" s="14"/>
      <c r="B238" s="245"/>
      <c r="C238" s="246"/>
      <c r="D238" s="236" t="s">
        <v>161</v>
      </c>
      <c r="E238" s="247" t="s">
        <v>1</v>
      </c>
      <c r="F238" s="248" t="s">
        <v>265</v>
      </c>
      <c r="G238" s="246"/>
      <c r="H238" s="249">
        <v>-2.5299999999999998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161</v>
      </c>
      <c r="AU238" s="255" t="s">
        <v>88</v>
      </c>
      <c r="AV238" s="14" t="s">
        <v>88</v>
      </c>
      <c r="AW238" s="14" t="s">
        <v>32</v>
      </c>
      <c r="AX238" s="14" t="s">
        <v>78</v>
      </c>
      <c r="AY238" s="255" t="s">
        <v>153</v>
      </c>
    </row>
    <row r="239" s="13" customFormat="1">
      <c r="A239" s="13"/>
      <c r="B239" s="234"/>
      <c r="C239" s="235"/>
      <c r="D239" s="236" t="s">
        <v>161</v>
      </c>
      <c r="E239" s="237" t="s">
        <v>1</v>
      </c>
      <c r="F239" s="238" t="s">
        <v>266</v>
      </c>
      <c r="G239" s="235"/>
      <c r="H239" s="237" t="s">
        <v>1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161</v>
      </c>
      <c r="AU239" s="244" t="s">
        <v>88</v>
      </c>
      <c r="AV239" s="13" t="s">
        <v>86</v>
      </c>
      <c r="AW239" s="13" t="s">
        <v>32</v>
      </c>
      <c r="AX239" s="13" t="s">
        <v>78</v>
      </c>
      <c r="AY239" s="244" t="s">
        <v>153</v>
      </c>
    </row>
    <row r="240" s="14" customFormat="1">
      <c r="A240" s="14"/>
      <c r="B240" s="245"/>
      <c r="C240" s="246"/>
      <c r="D240" s="236" t="s">
        <v>161</v>
      </c>
      <c r="E240" s="247" t="s">
        <v>1</v>
      </c>
      <c r="F240" s="248" t="s">
        <v>267</v>
      </c>
      <c r="G240" s="246"/>
      <c r="H240" s="249">
        <v>28.149999999999999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161</v>
      </c>
      <c r="AU240" s="255" t="s">
        <v>88</v>
      </c>
      <c r="AV240" s="14" t="s">
        <v>88</v>
      </c>
      <c r="AW240" s="14" t="s">
        <v>32</v>
      </c>
      <c r="AX240" s="14" t="s">
        <v>78</v>
      </c>
      <c r="AY240" s="255" t="s">
        <v>153</v>
      </c>
    </row>
    <row r="241" s="13" customFormat="1">
      <c r="A241" s="13"/>
      <c r="B241" s="234"/>
      <c r="C241" s="235"/>
      <c r="D241" s="236" t="s">
        <v>161</v>
      </c>
      <c r="E241" s="237" t="s">
        <v>1</v>
      </c>
      <c r="F241" s="238" t="s">
        <v>264</v>
      </c>
      <c r="G241" s="235"/>
      <c r="H241" s="237" t="s">
        <v>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161</v>
      </c>
      <c r="AU241" s="244" t="s">
        <v>88</v>
      </c>
      <c r="AV241" s="13" t="s">
        <v>86</v>
      </c>
      <c r="AW241" s="13" t="s">
        <v>32</v>
      </c>
      <c r="AX241" s="13" t="s">
        <v>78</v>
      </c>
      <c r="AY241" s="244" t="s">
        <v>153</v>
      </c>
    </row>
    <row r="242" s="14" customFormat="1">
      <c r="A242" s="14"/>
      <c r="B242" s="245"/>
      <c r="C242" s="246"/>
      <c r="D242" s="236" t="s">
        <v>161</v>
      </c>
      <c r="E242" s="247" t="s">
        <v>1</v>
      </c>
      <c r="F242" s="248" t="s">
        <v>268</v>
      </c>
      <c r="G242" s="246"/>
      <c r="H242" s="249">
        <v>-1.6499999999999999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161</v>
      </c>
      <c r="AU242" s="255" t="s">
        <v>88</v>
      </c>
      <c r="AV242" s="14" t="s">
        <v>88</v>
      </c>
      <c r="AW242" s="14" t="s">
        <v>32</v>
      </c>
      <c r="AX242" s="14" t="s">
        <v>78</v>
      </c>
      <c r="AY242" s="255" t="s">
        <v>153</v>
      </c>
    </row>
    <row r="243" s="15" customFormat="1">
      <c r="A243" s="15"/>
      <c r="B243" s="256"/>
      <c r="C243" s="257"/>
      <c r="D243" s="236" t="s">
        <v>161</v>
      </c>
      <c r="E243" s="258" t="s">
        <v>1</v>
      </c>
      <c r="F243" s="259" t="s">
        <v>164</v>
      </c>
      <c r="G243" s="257"/>
      <c r="H243" s="260">
        <v>63.942999999999998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6" t="s">
        <v>161</v>
      </c>
      <c r="AU243" s="266" t="s">
        <v>88</v>
      </c>
      <c r="AV243" s="15" t="s">
        <v>165</v>
      </c>
      <c r="AW243" s="15" t="s">
        <v>32</v>
      </c>
      <c r="AX243" s="15" t="s">
        <v>78</v>
      </c>
      <c r="AY243" s="266" t="s">
        <v>153</v>
      </c>
    </row>
    <row r="244" s="16" customFormat="1">
      <c r="A244" s="16"/>
      <c r="B244" s="267"/>
      <c r="C244" s="268"/>
      <c r="D244" s="236" t="s">
        <v>161</v>
      </c>
      <c r="E244" s="269" t="s">
        <v>1</v>
      </c>
      <c r="F244" s="270" t="s">
        <v>166</v>
      </c>
      <c r="G244" s="268"/>
      <c r="H244" s="271">
        <v>63.942999999999998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77" t="s">
        <v>161</v>
      </c>
      <c r="AU244" s="277" t="s">
        <v>88</v>
      </c>
      <c r="AV244" s="16" t="s">
        <v>159</v>
      </c>
      <c r="AW244" s="16" t="s">
        <v>32</v>
      </c>
      <c r="AX244" s="16" t="s">
        <v>86</v>
      </c>
      <c r="AY244" s="277" t="s">
        <v>153</v>
      </c>
    </row>
    <row r="245" s="2" customFormat="1" ht="49.05" customHeight="1">
      <c r="A245" s="39"/>
      <c r="B245" s="40"/>
      <c r="C245" s="220" t="s">
        <v>269</v>
      </c>
      <c r="D245" s="220" t="s">
        <v>155</v>
      </c>
      <c r="E245" s="221" t="s">
        <v>270</v>
      </c>
      <c r="F245" s="222" t="s">
        <v>271</v>
      </c>
      <c r="G245" s="223" t="s">
        <v>216</v>
      </c>
      <c r="H245" s="224">
        <v>4.875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43</v>
      </c>
      <c r="O245" s="92"/>
      <c r="P245" s="230">
        <f>O245*H245</f>
        <v>0</v>
      </c>
      <c r="Q245" s="230">
        <v>0.17721000000000001</v>
      </c>
      <c r="R245" s="230">
        <f>Q245*H245</f>
        <v>0.86389875000000005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159</v>
      </c>
      <c r="AT245" s="232" t="s">
        <v>155</v>
      </c>
      <c r="AU245" s="232" t="s">
        <v>88</v>
      </c>
      <c r="AY245" s="18" t="s">
        <v>153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86</v>
      </c>
      <c r="BK245" s="233">
        <f>ROUND(I245*H245,2)</f>
        <v>0</v>
      </c>
      <c r="BL245" s="18" t="s">
        <v>159</v>
      </c>
      <c r="BM245" s="232" t="s">
        <v>272</v>
      </c>
    </row>
    <row r="246" s="13" customFormat="1">
      <c r="A246" s="13"/>
      <c r="B246" s="234"/>
      <c r="C246" s="235"/>
      <c r="D246" s="236" t="s">
        <v>161</v>
      </c>
      <c r="E246" s="237" t="s">
        <v>1</v>
      </c>
      <c r="F246" s="238" t="s">
        <v>273</v>
      </c>
      <c r="G246" s="235"/>
      <c r="H246" s="237" t="s">
        <v>1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161</v>
      </c>
      <c r="AU246" s="244" t="s">
        <v>88</v>
      </c>
      <c r="AV246" s="13" t="s">
        <v>86</v>
      </c>
      <c r="AW246" s="13" t="s">
        <v>32</v>
      </c>
      <c r="AX246" s="13" t="s">
        <v>78</v>
      </c>
      <c r="AY246" s="244" t="s">
        <v>153</v>
      </c>
    </row>
    <row r="247" s="13" customFormat="1">
      <c r="A247" s="13"/>
      <c r="B247" s="234"/>
      <c r="C247" s="235"/>
      <c r="D247" s="236" t="s">
        <v>161</v>
      </c>
      <c r="E247" s="237" t="s">
        <v>1</v>
      </c>
      <c r="F247" s="238" t="s">
        <v>262</v>
      </c>
      <c r="G247" s="235"/>
      <c r="H247" s="237" t="s">
        <v>1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161</v>
      </c>
      <c r="AU247" s="244" t="s">
        <v>88</v>
      </c>
      <c r="AV247" s="13" t="s">
        <v>86</v>
      </c>
      <c r="AW247" s="13" t="s">
        <v>32</v>
      </c>
      <c r="AX247" s="13" t="s">
        <v>78</v>
      </c>
      <c r="AY247" s="244" t="s">
        <v>153</v>
      </c>
    </row>
    <row r="248" s="13" customFormat="1">
      <c r="A248" s="13"/>
      <c r="B248" s="234"/>
      <c r="C248" s="235"/>
      <c r="D248" s="236" t="s">
        <v>161</v>
      </c>
      <c r="E248" s="237" t="s">
        <v>1</v>
      </c>
      <c r="F248" s="238" t="s">
        <v>274</v>
      </c>
      <c r="G248" s="235"/>
      <c r="H248" s="237" t="s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161</v>
      </c>
      <c r="AU248" s="244" t="s">
        <v>88</v>
      </c>
      <c r="AV248" s="13" t="s">
        <v>86</v>
      </c>
      <c r="AW248" s="13" t="s">
        <v>32</v>
      </c>
      <c r="AX248" s="13" t="s">
        <v>78</v>
      </c>
      <c r="AY248" s="244" t="s">
        <v>153</v>
      </c>
    </row>
    <row r="249" s="14" customFormat="1">
      <c r="A249" s="14"/>
      <c r="B249" s="245"/>
      <c r="C249" s="246"/>
      <c r="D249" s="236" t="s">
        <v>161</v>
      </c>
      <c r="E249" s="247" t="s">
        <v>1</v>
      </c>
      <c r="F249" s="248" t="s">
        <v>275</v>
      </c>
      <c r="G249" s="246"/>
      <c r="H249" s="249">
        <v>4.875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161</v>
      </c>
      <c r="AU249" s="255" t="s">
        <v>88</v>
      </c>
      <c r="AV249" s="14" t="s">
        <v>88</v>
      </c>
      <c r="AW249" s="14" t="s">
        <v>32</v>
      </c>
      <c r="AX249" s="14" t="s">
        <v>78</v>
      </c>
      <c r="AY249" s="255" t="s">
        <v>153</v>
      </c>
    </row>
    <row r="250" s="15" customFormat="1">
      <c r="A250" s="15"/>
      <c r="B250" s="256"/>
      <c r="C250" s="257"/>
      <c r="D250" s="236" t="s">
        <v>161</v>
      </c>
      <c r="E250" s="258" t="s">
        <v>1</v>
      </c>
      <c r="F250" s="259" t="s">
        <v>164</v>
      </c>
      <c r="G250" s="257"/>
      <c r="H250" s="260">
        <v>4.875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161</v>
      </c>
      <c r="AU250" s="266" t="s">
        <v>88</v>
      </c>
      <c r="AV250" s="15" t="s">
        <v>165</v>
      </c>
      <c r="AW250" s="15" t="s">
        <v>32</v>
      </c>
      <c r="AX250" s="15" t="s">
        <v>78</v>
      </c>
      <c r="AY250" s="266" t="s">
        <v>153</v>
      </c>
    </row>
    <row r="251" s="16" customFormat="1">
      <c r="A251" s="16"/>
      <c r="B251" s="267"/>
      <c r="C251" s="268"/>
      <c r="D251" s="236" t="s">
        <v>161</v>
      </c>
      <c r="E251" s="269" t="s">
        <v>1</v>
      </c>
      <c r="F251" s="270" t="s">
        <v>166</v>
      </c>
      <c r="G251" s="268"/>
      <c r="H251" s="271">
        <v>4.875</v>
      </c>
      <c r="I251" s="272"/>
      <c r="J251" s="268"/>
      <c r="K251" s="268"/>
      <c r="L251" s="273"/>
      <c r="M251" s="274"/>
      <c r="N251" s="275"/>
      <c r="O251" s="275"/>
      <c r="P251" s="275"/>
      <c r="Q251" s="275"/>
      <c r="R251" s="275"/>
      <c r="S251" s="275"/>
      <c r="T251" s="27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77" t="s">
        <v>161</v>
      </c>
      <c r="AU251" s="277" t="s">
        <v>88</v>
      </c>
      <c r="AV251" s="16" t="s">
        <v>159</v>
      </c>
      <c r="AW251" s="16" t="s">
        <v>32</v>
      </c>
      <c r="AX251" s="16" t="s">
        <v>86</v>
      </c>
      <c r="AY251" s="277" t="s">
        <v>153</v>
      </c>
    </row>
    <row r="252" s="2" customFormat="1" ht="44.25" customHeight="1">
      <c r="A252" s="39"/>
      <c r="B252" s="40"/>
      <c r="C252" s="220" t="s">
        <v>276</v>
      </c>
      <c r="D252" s="220" t="s">
        <v>155</v>
      </c>
      <c r="E252" s="221" t="s">
        <v>277</v>
      </c>
      <c r="F252" s="222" t="s">
        <v>278</v>
      </c>
      <c r="G252" s="223" t="s">
        <v>216</v>
      </c>
      <c r="H252" s="224">
        <v>23.800000000000001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43</v>
      </c>
      <c r="O252" s="92"/>
      <c r="P252" s="230">
        <f>O252*H252</f>
        <v>0</v>
      </c>
      <c r="Q252" s="230">
        <v>0.1762</v>
      </c>
      <c r="R252" s="230">
        <f>Q252*H252</f>
        <v>4.1935599999999997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159</v>
      </c>
      <c r="AT252" s="232" t="s">
        <v>155</v>
      </c>
      <c r="AU252" s="232" t="s">
        <v>88</v>
      </c>
      <c r="AY252" s="18" t="s">
        <v>153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86</v>
      </c>
      <c r="BK252" s="233">
        <f>ROUND(I252*H252,2)</f>
        <v>0</v>
      </c>
      <c r="BL252" s="18" t="s">
        <v>159</v>
      </c>
      <c r="BM252" s="232" t="s">
        <v>279</v>
      </c>
    </row>
    <row r="253" s="13" customFormat="1">
      <c r="A253" s="13"/>
      <c r="B253" s="234"/>
      <c r="C253" s="235"/>
      <c r="D253" s="236" t="s">
        <v>161</v>
      </c>
      <c r="E253" s="237" t="s">
        <v>1</v>
      </c>
      <c r="F253" s="238" t="s">
        <v>280</v>
      </c>
      <c r="G253" s="235"/>
      <c r="H253" s="237" t="s">
        <v>1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161</v>
      </c>
      <c r="AU253" s="244" t="s">
        <v>88</v>
      </c>
      <c r="AV253" s="13" t="s">
        <v>86</v>
      </c>
      <c r="AW253" s="13" t="s">
        <v>32</v>
      </c>
      <c r="AX253" s="13" t="s">
        <v>78</v>
      </c>
      <c r="AY253" s="244" t="s">
        <v>153</v>
      </c>
    </row>
    <row r="254" s="13" customFormat="1">
      <c r="A254" s="13"/>
      <c r="B254" s="234"/>
      <c r="C254" s="235"/>
      <c r="D254" s="236" t="s">
        <v>161</v>
      </c>
      <c r="E254" s="237" t="s">
        <v>1</v>
      </c>
      <c r="F254" s="238" t="s">
        <v>262</v>
      </c>
      <c r="G254" s="235"/>
      <c r="H254" s="237" t="s">
        <v>1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161</v>
      </c>
      <c r="AU254" s="244" t="s">
        <v>88</v>
      </c>
      <c r="AV254" s="13" t="s">
        <v>86</v>
      </c>
      <c r="AW254" s="13" t="s">
        <v>32</v>
      </c>
      <c r="AX254" s="13" t="s">
        <v>78</v>
      </c>
      <c r="AY254" s="244" t="s">
        <v>153</v>
      </c>
    </row>
    <row r="255" s="14" customFormat="1">
      <c r="A255" s="14"/>
      <c r="B255" s="245"/>
      <c r="C255" s="246"/>
      <c r="D255" s="236" t="s">
        <v>161</v>
      </c>
      <c r="E255" s="247" t="s">
        <v>1</v>
      </c>
      <c r="F255" s="248" t="s">
        <v>281</v>
      </c>
      <c r="G255" s="246"/>
      <c r="H255" s="249">
        <v>15.84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161</v>
      </c>
      <c r="AU255" s="255" t="s">
        <v>88</v>
      </c>
      <c r="AV255" s="14" t="s">
        <v>88</v>
      </c>
      <c r="AW255" s="14" t="s">
        <v>32</v>
      </c>
      <c r="AX255" s="14" t="s">
        <v>78</v>
      </c>
      <c r="AY255" s="255" t="s">
        <v>153</v>
      </c>
    </row>
    <row r="256" s="13" customFormat="1">
      <c r="A256" s="13"/>
      <c r="B256" s="234"/>
      <c r="C256" s="235"/>
      <c r="D256" s="236" t="s">
        <v>161</v>
      </c>
      <c r="E256" s="237" t="s">
        <v>1</v>
      </c>
      <c r="F256" s="238" t="s">
        <v>282</v>
      </c>
      <c r="G256" s="235"/>
      <c r="H256" s="237" t="s">
        <v>1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161</v>
      </c>
      <c r="AU256" s="244" t="s">
        <v>88</v>
      </c>
      <c r="AV256" s="13" t="s">
        <v>86</v>
      </c>
      <c r="AW256" s="13" t="s">
        <v>32</v>
      </c>
      <c r="AX256" s="13" t="s">
        <v>78</v>
      </c>
      <c r="AY256" s="244" t="s">
        <v>153</v>
      </c>
    </row>
    <row r="257" s="14" customFormat="1">
      <c r="A257" s="14"/>
      <c r="B257" s="245"/>
      <c r="C257" s="246"/>
      <c r="D257" s="236" t="s">
        <v>161</v>
      </c>
      <c r="E257" s="247" t="s">
        <v>1</v>
      </c>
      <c r="F257" s="248" t="s">
        <v>283</v>
      </c>
      <c r="G257" s="246"/>
      <c r="H257" s="249">
        <v>-1.3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161</v>
      </c>
      <c r="AU257" s="255" t="s">
        <v>88</v>
      </c>
      <c r="AV257" s="14" t="s">
        <v>88</v>
      </c>
      <c r="AW257" s="14" t="s">
        <v>32</v>
      </c>
      <c r="AX257" s="14" t="s">
        <v>78</v>
      </c>
      <c r="AY257" s="255" t="s">
        <v>153</v>
      </c>
    </row>
    <row r="258" s="15" customFormat="1">
      <c r="A258" s="15"/>
      <c r="B258" s="256"/>
      <c r="C258" s="257"/>
      <c r="D258" s="236" t="s">
        <v>161</v>
      </c>
      <c r="E258" s="258" t="s">
        <v>1</v>
      </c>
      <c r="F258" s="259" t="s">
        <v>164</v>
      </c>
      <c r="G258" s="257"/>
      <c r="H258" s="260">
        <v>14.539999999999999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6" t="s">
        <v>161</v>
      </c>
      <c r="AU258" s="266" t="s">
        <v>88</v>
      </c>
      <c r="AV258" s="15" t="s">
        <v>165</v>
      </c>
      <c r="AW258" s="15" t="s">
        <v>32</v>
      </c>
      <c r="AX258" s="15" t="s">
        <v>78</v>
      </c>
      <c r="AY258" s="266" t="s">
        <v>153</v>
      </c>
    </row>
    <row r="259" s="13" customFormat="1">
      <c r="A259" s="13"/>
      <c r="B259" s="234"/>
      <c r="C259" s="235"/>
      <c r="D259" s="236" t="s">
        <v>161</v>
      </c>
      <c r="E259" s="237" t="s">
        <v>1</v>
      </c>
      <c r="F259" s="238" t="s">
        <v>266</v>
      </c>
      <c r="G259" s="235"/>
      <c r="H259" s="237" t="s">
        <v>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161</v>
      </c>
      <c r="AU259" s="244" t="s">
        <v>88</v>
      </c>
      <c r="AV259" s="13" t="s">
        <v>86</v>
      </c>
      <c r="AW259" s="13" t="s">
        <v>32</v>
      </c>
      <c r="AX259" s="13" t="s">
        <v>78</v>
      </c>
      <c r="AY259" s="244" t="s">
        <v>153</v>
      </c>
    </row>
    <row r="260" s="14" customFormat="1">
      <c r="A260" s="14"/>
      <c r="B260" s="245"/>
      <c r="C260" s="246"/>
      <c r="D260" s="236" t="s">
        <v>161</v>
      </c>
      <c r="E260" s="247" t="s">
        <v>1</v>
      </c>
      <c r="F260" s="248" t="s">
        <v>284</v>
      </c>
      <c r="G260" s="246"/>
      <c r="H260" s="249">
        <v>10.560000000000001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161</v>
      </c>
      <c r="AU260" s="255" t="s">
        <v>88</v>
      </c>
      <c r="AV260" s="14" t="s">
        <v>88</v>
      </c>
      <c r="AW260" s="14" t="s">
        <v>32</v>
      </c>
      <c r="AX260" s="14" t="s">
        <v>78</v>
      </c>
      <c r="AY260" s="255" t="s">
        <v>153</v>
      </c>
    </row>
    <row r="261" s="13" customFormat="1">
      <c r="A261" s="13"/>
      <c r="B261" s="234"/>
      <c r="C261" s="235"/>
      <c r="D261" s="236" t="s">
        <v>161</v>
      </c>
      <c r="E261" s="237" t="s">
        <v>1</v>
      </c>
      <c r="F261" s="238" t="s">
        <v>282</v>
      </c>
      <c r="G261" s="235"/>
      <c r="H261" s="237" t="s">
        <v>1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161</v>
      </c>
      <c r="AU261" s="244" t="s">
        <v>88</v>
      </c>
      <c r="AV261" s="13" t="s">
        <v>86</v>
      </c>
      <c r="AW261" s="13" t="s">
        <v>32</v>
      </c>
      <c r="AX261" s="13" t="s">
        <v>78</v>
      </c>
      <c r="AY261" s="244" t="s">
        <v>153</v>
      </c>
    </row>
    <row r="262" s="14" customFormat="1">
      <c r="A262" s="14"/>
      <c r="B262" s="245"/>
      <c r="C262" s="246"/>
      <c r="D262" s="236" t="s">
        <v>161</v>
      </c>
      <c r="E262" s="247" t="s">
        <v>1</v>
      </c>
      <c r="F262" s="248" t="s">
        <v>283</v>
      </c>
      <c r="G262" s="246"/>
      <c r="H262" s="249">
        <v>-1.3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161</v>
      </c>
      <c r="AU262" s="255" t="s">
        <v>88</v>
      </c>
      <c r="AV262" s="14" t="s">
        <v>88</v>
      </c>
      <c r="AW262" s="14" t="s">
        <v>32</v>
      </c>
      <c r="AX262" s="14" t="s">
        <v>78</v>
      </c>
      <c r="AY262" s="255" t="s">
        <v>153</v>
      </c>
    </row>
    <row r="263" s="15" customFormat="1">
      <c r="A263" s="15"/>
      <c r="B263" s="256"/>
      <c r="C263" s="257"/>
      <c r="D263" s="236" t="s">
        <v>161</v>
      </c>
      <c r="E263" s="258" t="s">
        <v>1</v>
      </c>
      <c r="F263" s="259" t="s">
        <v>164</v>
      </c>
      <c r="G263" s="257"/>
      <c r="H263" s="260">
        <v>9.2599999999999998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161</v>
      </c>
      <c r="AU263" s="266" t="s">
        <v>88</v>
      </c>
      <c r="AV263" s="15" t="s">
        <v>165</v>
      </c>
      <c r="AW263" s="15" t="s">
        <v>32</v>
      </c>
      <c r="AX263" s="15" t="s">
        <v>78</v>
      </c>
      <c r="AY263" s="266" t="s">
        <v>153</v>
      </c>
    </row>
    <row r="264" s="16" customFormat="1">
      <c r="A264" s="16"/>
      <c r="B264" s="267"/>
      <c r="C264" s="268"/>
      <c r="D264" s="236" t="s">
        <v>161</v>
      </c>
      <c r="E264" s="269" t="s">
        <v>1</v>
      </c>
      <c r="F264" s="270" t="s">
        <v>166</v>
      </c>
      <c r="G264" s="268"/>
      <c r="H264" s="271">
        <v>23.800000000000001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77" t="s">
        <v>161</v>
      </c>
      <c r="AU264" s="277" t="s">
        <v>88</v>
      </c>
      <c r="AV264" s="16" t="s">
        <v>159</v>
      </c>
      <c r="AW264" s="16" t="s">
        <v>32</v>
      </c>
      <c r="AX264" s="16" t="s">
        <v>86</v>
      </c>
      <c r="AY264" s="277" t="s">
        <v>153</v>
      </c>
    </row>
    <row r="265" s="2" customFormat="1" ht="44.25" customHeight="1">
      <c r="A265" s="39"/>
      <c r="B265" s="40"/>
      <c r="C265" s="220" t="s">
        <v>285</v>
      </c>
      <c r="D265" s="220" t="s">
        <v>155</v>
      </c>
      <c r="E265" s="221" t="s">
        <v>286</v>
      </c>
      <c r="F265" s="222" t="s">
        <v>287</v>
      </c>
      <c r="G265" s="223" t="s">
        <v>288</v>
      </c>
      <c r="H265" s="224">
        <v>13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43</v>
      </c>
      <c r="O265" s="92"/>
      <c r="P265" s="230">
        <f>O265*H265</f>
        <v>0</v>
      </c>
      <c r="Q265" s="230">
        <v>0.032349999999999997</v>
      </c>
      <c r="R265" s="230">
        <f>Q265*H265</f>
        <v>0.42054999999999998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159</v>
      </c>
      <c r="AT265" s="232" t="s">
        <v>155</v>
      </c>
      <c r="AU265" s="232" t="s">
        <v>88</v>
      </c>
      <c r="AY265" s="18" t="s">
        <v>153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86</v>
      </c>
      <c r="BK265" s="233">
        <f>ROUND(I265*H265,2)</f>
        <v>0</v>
      </c>
      <c r="BL265" s="18" t="s">
        <v>159</v>
      </c>
      <c r="BM265" s="232" t="s">
        <v>289</v>
      </c>
    </row>
    <row r="266" s="2" customFormat="1" ht="44.25" customHeight="1">
      <c r="A266" s="39"/>
      <c r="B266" s="40"/>
      <c r="C266" s="220" t="s">
        <v>290</v>
      </c>
      <c r="D266" s="220" t="s">
        <v>155</v>
      </c>
      <c r="E266" s="221" t="s">
        <v>291</v>
      </c>
      <c r="F266" s="222" t="s">
        <v>292</v>
      </c>
      <c r="G266" s="223" t="s">
        <v>288</v>
      </c>
      <c r="H266" s="224">
        <v>3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43</v>
      </c>
      <c r="O266" s="92"/>
      <c r="P266" s="230">
        <f>O266*H266</f>
        <v>0</v>
      </c>
      <c r="Q266" s="230">
        <v>0.039629999999999999</v>
      </c>
      <c r="R266" s="230">
        <f>Q266*H266</f>
        <v>0.11889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159</v>
      </c>
      <c r="AT266" s="232" t="s">
        <v>155</v>
      </c>
      <c r="AU266" s="232" t="s">
        <v>88</v>
      </c>
      <c r="AY266" s="18" t="s">
        <v>153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86</v>
      </c>
      <c r="BK266" s="233">
        <f>ROUND(I266*H266,2)</f>
        <v>0</v>
      </c>
      <c r="BL266" s="18" t="s">
        <v>159</v>
      </c>
      <c r="BM266" s="232" t="s">
        <v>293</v>
      </c>
    </row>
    <row r="267" s="2" customFormat="1" ht="37.8" customHeight="1">
      <c r="A267" s="39"/>
      <c r="B267" s="40"/>
      <c r="C267" s="220" t="s">
        <v>294</v>
      </c>
      <c r="D267" s="220" t="s">
        <v>155</v>
      </c>
      <c r="E267" s="221" t="s">
        <v>295</v>
      </c>
      <c r="F267" s="222" t="s">
        <v>296</v>
      </c>
      <c r="G267" s="223" t="s">
        <v>288</v>
      </c>
      <c r="H267" s="224">
        <v>2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43</v>
      </c>
      <c r="O267" s="92"/>
      <c r="P267" s="230">
        <f>O267*H267</f>
        <v>0</v>
      </c>
      <c r="Q267" s="230">
        <v>0.068260000000000001</v>
      </c>
      <c r="R267" s="230">
        <f>Q267*H267</f>
        <v>0.13652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159</v>
      </c>
      <c r="AT267" s="232" t="s">
        <v>155</v>
      </c>
      <c r="AU267" s="232" t="s">
        <v>88</v>
      </c>
      <c r="AY267" s="18" t="s">
        <v>153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86</v>
      </c>
      <c r="BK267" s="233">
        <f>ROUND(I267*H267,2)</f>
        <v>0</v>
      </c>
      <c r="BL267" s="18" t="s">
        <v>159</v>
      </c>
      <c r="BM267" s="232" t="s">
        <v>297</v>
      </c>
    </row>
    <row r="268" s="2" customFormat="1" ht="37.8" customHeight="1">
      <c r="A268" s="39"/>
      <c r="B268" s="40"/>
      <c r="C268" s="220" t="s">
        <v>7</v>
      </c>
      <c r="D268" s="220" t="s">
        <v>155</v>
      </c>
      <c r="E268" s="221" t="s">
        <v>298</v>
      </c>
      <c r="F268" s="222" t="s">
        <v>299</v>
      </c>
      <c r="G268" s="223" t="s">
        <v>288</v>
      </c>
      <c r="H268" s="224">
        <v>8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43</v>
      </c>
      <c r="O268" s="92"/>
      <c r="P268" s="230">
        <f>O268*H268</f>
        <v>0</v>
      </c>
      <c r="Q268" s="230">
        <v>0.054550000000000001</v>
      </c>
      <c r="R268" s="230">
        <f>Q268*H268</f>
        <v>0.43640000000000001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159</v>
      </c>
      <c r="AT268" s="232" t="s">
        <v>155</v>
      </c>
      <c r="AU268" s="232" t="s">
        <v>88</v>
      </c>
      <c r="AY268" s="18" t="s">
        <v>153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86</v>
      </c>
      <c r="BK268" s="233">
        <f>ROUND(I268*H268,2)</f>
        <v>0</v>
      </c>
      <c r="BL268" s="18" t="s">
        <v>159</v>
      </c>
      <c r="BM268" s="232" t="s">
        <v>300</v>
      </c>
    </row>
    <row r="269" s="2" customFormat="1" ht="21.75" customHeight="1">
      <c r="A269" s="39"/>
      <c r="B269" s="40"/>
      <c r="C269" s="220" t="s">
        <v>301</v>
      </c>
      <c r="D269" s="220" t="s">
        <v>155</v>
      </c>
      <c r="E269" s="221" t="s">
        <v>302</v>
      </c>
      <c r="F269" s="222" t="s">
        <v>303</v>
      </c>
      <c r="G269" s="223" t="s">
        <v>158</v>
      </c>
      <c r="H269" s="224">
        <v>0.41299999999999998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43</v>
      </c>
      <c r="O269" s="92"/>
      <c r="P269" s="230">
        <f>O269*H269</f>
        <v>0</v>
      </c>
      <c r="Q269" s="230">
        <v>23.714091199999999</v>
      </c>
      <c r="R269" s="230">
        <f>Q269*H269</f>
        <v>9.7939196655999989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159</v>
      </c>
      <c r="AT269" s="232" t="s">
        <v>155</v>
      </c>
      <c r="AU269" s="232" t="s">
        <v>88</v>
      </c>
      <c r="AY269" s="18" t="s">
        <v>153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86</v>
      </c>
      <c r="BK269" s="233">
        <f>ROUND(I269*H269,2)</f>
        <v>0</v>
      </c>
      <c r="BL269" s="18" t="s">
        <v>159</v>
      </c>
      <c r="BM269" s="232" t="s">
        <v>304</v>
      </c>
    </row>
    <row r="270" s="13" customFormat="1">
      <c r="A270" s="13"/>
      <c r="B270" s="234"/>
      <c r="C270" s="235"/>
      <c r="D270" s="236" t="s">
        <v>161</v>
      </c>
      <c r="E270" s="237" t="s">
        <v>1</v>
      </c>
      <c r="F270" s="238" t="s">
        <v>305</v>
      </c>
      <c r="G270" s="235"/>
      <c r="H270" s="237" t="s">
        <v>1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161</v>
      </c>
      <c r="AU270" s="244" t="s">
        <v>88</v>
      </c>
      <c r="AV270" s="13" t="s">
        <v>86</v>
      </c>
      <c r="AW270" s="13" t="s">
        <v>32</v>
      </c>
      <c r="AX270" s="13" t="s">
        <v>78</v>
      </c>
      <c r="AY270" s="244" t="s">
        <v>153</v>
      </c>
    </row>
    <row r="271" s="14" customFormat="1">
      <c r="A271" s="14"/>
      <c r="B271" s="245"/>
      <c r="C271" s="246"/>
      <c r="D271" s="236" t="s">
        <v>161</v>
      </c>
      <c r="E271" s="247" t="s">
        <v>1</v>
      </c>
      <c r="F271" s="248" t="s">
        <v>306</v>
      </c>
      <c r="G271" s="246"/>
      <c r="H271" s="249">
        <v>0.41299999999999998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161</v>
      </c>
      <c r="AU271" s="255" t="s">
        <v>88</v>
      </c>
      <c r="AV271" s="14" t="s">
        <v>88</v>
      </c>
      <c r="AW271" s="14" t="s">
        <v>32</v>
      </c>
      <c r="AX271" s="14" t="s">
        <v>78</v>
      </c>
      <c r="AY271" s="255" t="s">
        <v>153</v>
      </c>
    </row>
    <row r="272" s="15" customFormat="1">
      <c r="A272" s="15"/>
      <c r="B272" s="256"/>
      <c r="C272" s="257"/>
      <c r="D272" s="236" t="s">
        <v>161</v>
      </c>
      <c r="E272" s="258" t="s">
        <v>1</v>
      </c>
      <c r="F272" s="259" t="s">
        <v>164</v>
      </c>
      <c r="G272" s="257"/>
      <c r="H272" s="260">
        <v>0.41299999999999998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6" t="s">
        <v>161</v>
      </c>
      <c r="AU272" s="266" t="s">
        <v>88</v>
      </c>
      <c r="AV272" s="15" t="s">
        <v>165</v>
      </c>
      <c r="AW272" s="15" t="s">
        <v>32</v>
      </c>
      <c r="AX272" s="15" t="s">
        <v>78</v>
      </c>
      <c r="AY272" s="266" t="s">
        <v>153</v>
      </c>
    </row>
    <row r="273" s="16" customFormat="1">
      <c r="A273" s="16"/>
      <c r="B273" s="267"/>
      <c r="C273" s="268"/>
      <c r="D273" s="236" t="s">
        <v>161</v>
      </c>
      <c r="E273" s="269" t="s">
        <v>1</v>
      </c>
      <c r="F273" s="270" t="s">
        <v>166</v>
      </c>
      <c r="G273" s="268"/>
      <c r="H273" s="271">
        <v>0.41299999999999998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77" t="s">
        <v>161</v>
      </c>
      <c r="AU273" s="277" t="s">
        <v>88</v>
      </c>
      <c r="AV273" s="16" t="s">
        <v>159</v>
      </c>
      <c r="AW273" s="16" t="s">
        <v>32</v>
      </c>
      <c r="AX273" s="16" t="s">
        <v>86</v>
      </c>
      <c r="AY273" s="277" t="s">
        <v>153</v>
      </c>
    </row>
    <row r="274" s="2" customFormat="1" ht="37.8" customHeight="1">
      <c r="A274" s="39"/>
      <c r="B274" s="40"/>
      <c r="C274" s="220" t="s">
        <v>307</v>
      </c>
      <c r="D274" s="220" t="s">
        <v>155</v>
      </c>
      <c r="E274" s="221" t="s">
        <v>308</v>
      </c>
      <c r="F274" s="222" t="s">
        <v>309</v>
      </c>
      <c r="G274" s="223" t="s">
        <v>216</v>
      </c>
      <c r="H274" s="224">
        <v>53.119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43</v>
      </c>
      <c r="O274" s="92"/>
      <c r="P274" s="230">
        <f>O274*H274</f>
        <v>0</v>
      </c>
      <c r="Q274" s="230">
        <v>0.069980000000000001</v>
      </c>
      <c r="R274" s="230">
        <f>Q274*H274</f>
        <v>3.7172676199999999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159</v>
      </c>
      <c r="AT274" s="232" t="s">
        <v>155</v>
      </c>
      <c r="AU274" s="232" t="s">
        <v>88</v>
      </c>
      <c r="AY274" s="18" t="s">
        <v>153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86</v>
      </c>
      <c r="BK274" s="233">
        <f>ROUND(I274*H274,2)</f>
        <v>0</v>
      </c>
      <c r="BL274" s="18" t="s">
        <v>159</v>
      </c>
      <c r="BM274" s="232" t="s">
        <v>310</v>
      </c>
    </row>
    <row r="275" s="13" customFormat="1">
      <c r="A275" s="13"/>
      <c r="B275" s="234"/>
      <c r="C275" s="235"/>
      <c r="D275" s="236" t="s">
        <v>161</v>
      </c>
      <c r="E275" s="237" t="s">
        <v>1</v>
      </c>
      <c r="F275" s="238" t="s">
        <v>311</v>
      </c>
      <c r="G275" s="235"/>
      <c r="H275" s="237" t="s">
        <v>1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161</v>
      </c>
      <c r="AU275" s="244" t="s">
        <v>88</v>
      </c>
      <c r="AV275" s="13" t="s">
        <v>86</v>
      </c>
      <c r="AW275" s="13" t="s">
        <v>32</v>
      </c>
      <c r="AX275" s="13" t="s">
        <v>78</v>
      </c>
      <c r="AY275" s="244" t="s">
        <v>153</v>
      </c>
    </row>
    <row r="276" s="13" customFormat="1">
      <c r="A276" s="13"/>
      <c r="B276" s="234"/>
      <c r="C276" s="235"/>
      <c r="D276" s="236" t="s">
        <v>161</v>
      </c>
      <c r="E276" s="237" t="s">
        <v>1</v>
      </c>
      <c r="F276" s="238" t="s">
        <v>262</v>
      </c>
      <c r="G276" s="235"/>
      <c r="H276" s="237" t="s">
        <v>1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161</v>
      </c>
      <c r="AU276" s="244" t="s">
        <v>88</v>
      </c>
      <c r="AV276" s="13" t="s">
        <v>86</v>
      </c>
      <c r="AW276" s="13" t="s">
        <v>32</v>
      </c>
      <c r="AX276" s="13" t="s">
        <v>78</v>
      </c>
      <c r="AY276" s="244" t="s">
        <v>153</v>
      </c>
    </row>
    <row r="277" s="13" customFormat="1">
      <c r="A277" s="13"/>
      <c r="B277" s="234"/>
      <c r="C277" s="235"/>
      <c r="D277" s="236" t="s">
        <v>161</v>
      </c>
      <c r="E277" s="237" t="s">
        <v>1</v>
      </c>
      <c r="F277" s="238" t="s">
        <v>312</v>
      </c>
      <c r="G277" s="235"/>
      <c r="H277" s="237" t="s">
        <v>1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161</v>
      </c>
      <c r="AU277" s="244" t="s">
        <v>88</v>
      </c>
      <c r="AV277" s="13" t="s">
        <v>86</v>
      </c>
      <c r="AW277" s="13" t="s">
        <v>32</v>
      </c>
      <c r="AX277" s="13" t="s">
        <v>78</v>
      </c>
      <c r="AY277" s="244" t="s">
        <v>153</v>
      </c>
    </row>
    <row r="278" s="14" customFormat="1">
      <c r="A278" s="14"/>
      <c r="B278" s="245"/>
      <c r="C278" s="246"/>
      <c r="D278" s="236" t="s">
        <v>161</v>
      </c>
      <c r="E278" s="247" t="s">
        <v>1</v>
      </c>
      <c r="F278" s="248" t="s">
        <v>313</v>
      </c>
      <c r="G278" s="246"/>
      <c r="H278" s="249">
        <v>2.6819999999999999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161</v>
      </c>
      <c r="AU278" s="255" t="s">
        <v>88</v>
      </c>
      <c r="AV278" s="14" t="s">
        <v>88</v>
      </c>
      <c r="AW278" s="14" t="s">
        <v>32</v>
      </c>
      <c r="AX278" s="14" t="s">
        <v>78</v>
      </c>
      <c r="AY278" s="255" t="s">
        <v>153</v>
      </c>
    </row>
    <row r="279" s="13" customFormat="1">
      <c r="A279" s="13"/>
      <c r="B279" s="234"/>
      <c r="C279" s="235"/>
      <c r="D279" s="236" t="s">
        <v>161</v>
      </c>
      <c r="E279" s="237" t="s">
        <v>1</v>
      </c>
      <c r="F279" s="238" t="s">
        <v>314</v>
      </c>
      <c r="G279" s="235"/>
      <c r="H279" s="237" t="s">
        <v>1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161</v>
      </c>
      <c r="AU279" s="244" t="s">
        <v>88</v>
      </c>
      <c r="AV279" s="13" t="s">
        <v>86</v>
      </c>
      <c r="AW279" s="13" t="s">
        <v>32</v>
      </c>
      <c r="AX279" s="13" t="s">
        <v>78</v>
      </c>
      <c r="AY279" s="244" t="s">
        <v>153</v>
      </c>
    </row>
    <row r="280" s="14" customFormat="1">
      <c r="A280" s="14"/>
      <c r="B280" s="245"/>
      <c r="C280" s="246"/>
      <c r="D280" s="236" t="s">
        <v>161</v>
      </c>
      <c r="E280" s="247" t="s">
        <v>1</v>
      </c>
      <c r="F280" s="248" t="s">
        <v>315</v>
      </c>
      <c r="G280" s="246"/>
      <c r="H280" s="249">
        <v>13.859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161</v>
      </c>
      <c r="AU280" s="255" t="s">
        <v>88</v>
      </c>
      <c r="AV280" s="14" t="s">
        <v>88</v>
      </c>
      <c r="AW280" s="14" t="s">
        <v>32</v>
      </c>
      <c r="AX280" s="14" t="s">
        <v>78</v>
      </c>
      <c r="AY280" s="255" t="s">
        <v>153</v>
      </c>
    </row>
    <row r="281" s="14" customFormat="1">
      <c r="A281" s="14"/>
      <c r="B281" s="245"/>
      <c r="C281" s="246"/>
      <c r="D281" s="236" t="s">
        <v>161</v>
      </c>
      <c r="E281" s="247" t="s">
        <v>1</v>
      </c>
      <c r="F281" s="248" t="s">
        <v>316</v>
      </c>
      <c r="G281" s="246"/>
      <c r="H281" s="249">
        <v>15.634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161</v>
      </c>
      <c r="AU281" s="255" t="s">
        <v>88</v>
      </c>
      <c r="AV281" s="14" t="s">
        <v>88</v>
      </c>
      <c r="AW281" s="14" t="s">
        <v>32</v>
      </c>
      <c r="AX281" s="14" t="s">
        <v>78</v>
      </c>
      <c r="AY281" s="255" t="s">
        <v>153</v>
      </c>
    </row>
    <row r="282" s="13" customFormat="1">
      <c r="A282" s="13"/>
      <c r="B282" s="234"/>
      <c r="C282" s="235"/>
      <c r="D282" s="236" t="s">
        <v>161</v>
      </c>
      <c r="E282" s="237" t="s">
        <v>1</v>
      </c>
      <c r="F282" s="238" t="s">
        <v>317</v>
      </c>
      <c r="G282" s="235"/>
      <c r="H282" s="237" t="s">
        <v>1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161</v>
      </c>
      <c r="AU282" s="244" t="s">
        <v>88</v>
      </c>
      <c r="AV282" s="13" t="s">
        <v>86</v>
      </c>
      <c r="AW282" s="13" t="s">
        <v>32</v>
      </c>
      <c r="AX282" s="13" t="s">
        <v>78</v>
      </c>
      <c r="AY282" s="244" t="s">
        <v>153</v>
      </c>
    </row>
    <row r="283" s="14" customFormat="1">
      <c r="A283" s="14"/>
      <c r="B283" s="245"/>
      <c r="C283" s="246"/>
      <c r="D283" s="236" t="s">
        <v>161</v>
      </c>
      <c r="E283" s="247" t="s">
        <v>1</v>
      </c>
      <c r="F283" s="248" t="s">
        <v>318</v>
      </c>
      <c r="G283" s="246"/>
      <c r="H283" s="249">
        <v>5.7800000000000002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161</v>
      </c>
      <c r="AU283" s="255" t="s">
        <v>88</v>
      </c>
      <c r="AV283" s="14" t="s">
        <v>88</v>
      </c>
      <c r="AW283" s="14" t="s">
        <v>32</v>
      </c>
      <c r="AX283" s="14" t="s">
        <v>78</v>
      </c>
      <c r="AY283" s="255" t="s">
        <v>153</v>
      </c>
    </row>
    <row r="284" s="13" customFormat="1">
      <c r="A284" s="13"/>
      <c r="B284" s="234"/>
      <c r="C284" s="235"/>
      <c r="D284" s="236" t="s">
        <v>161</v>
      </c>
      <c r="E284" s="237" t="s">
        <v>1</v>
      </c>
      <c r="F284" s="238" t="s">
        <v>319</v>
      </c>
      <c r="G284" s="235"/>
      <c r="H284" s="237" t="s">
        <v>1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161</v>
      </c>
      <c r="AU284" s="244" t="s">
        <v>88</v>
      </c>
      <c r="AV284" s="13" t="s">
        <v>86</v>
      </c>
      <c r="AW284" s="13" t="s">
        <v>32</v>
      </c>
      <c r="AX284" s="13" t="s">
        <v>78</v>
      </c>
      <c r="AY284" s="244" t="s">
        <v>153</v>
      </c>
    </row>
    <row r="285" s="14" customFormat="1">
      <c r="A285" s="14"/>
      <c r="B285" s="245"/>
      <c r="C285" s="246"/>
      <c r="D285" s="236" t="s">
        <v>161</v>
      </c>
      <c r="E285" s="247" t="s">
        <v>1</v>
      </c>
      <c r="F285" s="248" t="s">
        <v>320</v>
      </c>
      <c r="G285" s="246"/>
      <c r="H285" s="249">
        <v>3.7999999999999998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161</v>
      </c>
      <c r="AU285" s="255" t="s">
        <v>88</v>
      </c>
      <c r="AV285" s="14" t="s">
        <v>88</v>
      </c>
      <c r="AW285" s="14" t="s">
        <v>32</v>
      </c>
      <c r="AX285" s="14" t="s">
        <v>78</v>
      </c>
      <c r="AY285" s="255" t="s">
        <v>153</v>
      </c>
    </row>
    <row r="286" s="15" customFormat="1">
      <c r="A286" s="15"/>
      <c r="B286" s="256"/>
      <c r="C286" s="257"/>
      <c r="D286" s="236" t="s">
        <v>161</v>
      </c>
      <c r="E286" s="258" t="s">
        <v>1</v>
      </c>
      <c r="F286" s="259" t="s">
        <v>164</v>
      </c>
      <c r="G286" s="257"/>
      <c r="H286" s="260">
        <v>41.755000000000003</v>
      </c>
      <c r="I286" s="261"/>
      <c r="J286" s="257"/>
      <c r="K286" s="257"/>
      <c r="L286" s="262"/>
      <c r="M286" s="263"/>
      <c r="N286" s="264"/>
      <c r="O286" s="264"/>
      <c r="P286" s="264"/>
      <c r="Q286" s="264"/>
      <c r="R286" s="264"/>
      <c r="S286" s="264"/>
      <c r="T286" s="26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6" t="s">
        <v>161</v>
      </c>
      <c r="AU286" s="266" t="s">
        <v>88</v>
      </c>
      <c r="AV286" s="15" t="s">
        <v>165</v>
      </c>
      <c r="AW286" s="15" t="s">
        <v>32</v>
      </c>
      <c r="AX286" s="15" t="s">
        <v>78</v>
      </c>
      <c r="AY286" s="266" t="s">
        <v>153</v>
      </c>
    </row>
    <row r="287" s="13" customFormat="1">
      <c r="A287" s="13"/>
      <c r="B287" s="234"/>
      <c r="C287" s="235"/>
      <c r="D287" s="236" t="s">
        <v>161</v>
      </c>
      <c r="E287" s="237" t="s">
        <v>1</v>
      </c>
      <c r="F287" s="238" t="s">
        <v>266</v>
      </c>
      <c r="G287" s="235"/>
      <c r="H287" s="237" t="s">
        <v>1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161</v>
      </c>
      <c r="AU287" s="244" t="s">
        <v>88</v>
      </c>
      <c r="AV287" s="13" t="s">
        <v>86</v>
      </c>
      <c r="AW287" s="13" t="s">
        <v>32</v>
      </c>
      <c r="AX287" s="13" t="s">
        <v>78</v>
      </c>
      <c r="AY287" s="244" t="s">
        <v>153</v>
      </c>
    </row>
    <row r="288" s="13" customFormat="1">
      <c r="A288" s="13"/>
      <c r="B288" s="234"/>
      <c r="C288" s="235"/>
      <c r="D288" s="236" t="s">
        <v>161</v>
      </c>
      <c r="E288" s="237" t="s">
        <v>1</v>
      </c>
      <c r="F288" s="238" t="s">
        <v>321</v>
      </c>
      <c r="G288" s="235"/>
      <c r="H288" s="237" t="s">
        <v>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161</v>
      </c>
      <c r="AU288" s="244" t="s">
        <v>88</v>
      </c>
      <c r="AV288" s="13" t="s">
        <v>86</v>
      </c>
      <c r="AW288" s="13" t="s">
        <v>32</v>
      </c>
      <c r="AX288" s="13" t="s">
        <v>78</v>
      </c>
      <c r="AY288" s="244" t="s">
        <v>153</v>
      </c>
    </row>
    <row r="289" s="14" customFormat="1">
      <c r="A289" s="14"/>
      <c r="B289" s="245"/>
      <c r="C289" s="246"/>
      <c r="D289" s="236" t="s">
        <v>161</v>
      </c>
      <c r="E289" s="247" t="s">
        <v>1</v>
      </c>
      <c r="F289" s="248" t="s">
        <v>322</v>
      </c>
      <c r="G289" s="246"/>
      <c r="H289" s="249">
        <v>4.1820000000000004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161</v>
      </c>
      <c r="AU289" s="255" t="s">
        <v>88</v>
      </c>
      <c r="AV289" s="14" t="s">
        <v>88</v>
      </c>
      <c r="AW289" s="14" t="s">
        <v>32</v>
      </c>
      <c r="AX289" s="14" t="s">
        <v>78</v>
      </c>
      <c r="AY289" s="255" t="s">
        <v>153</v>
      </c>
    </row>
    <row r="290" s="14" customFormat="1">
      <c r="A290" s="14"/>
      <c r="B290" s="245"/>
      <c r="C290" s="246"/>
      <c r="D290" s="236" t="s">
        <v>161</v>
      </c>
      <c r="E290" s="247" t="s">
        <v>1</v>
      </c>
      <c r="F290" s="248" t="s">
        <v>323</v>
      </c>
      <c r="G290" s="246"/>
      <c r="H290" s="249">
        <v>7.1820000000000004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161</v>
      </c>
      <c r="AU290" s="255" t="s">
        <v>88</v>
      </c>
      <c r="AV290" s="14" t="s">
        <v>88</v>
      </c>
      <c r="AW290" s="14" t="s">
        <v>32</v>
      </c>
      <c r="AX290" s="14" t="s">
        <v>78</v>
      </c>
      <c r="AY290" s="255" t="s">
        <v>153</v>
      </c>
    </row>
    <row r="291" s="15" customFormat="1">
      <c r="A291" s="15"/>
      <c r="B291" s="256"/>
      <c r="C291" s="257"/>
      <c r="D291" s="236" t="s">
        <v>161</v>
      </c>
      <c r="E291" s="258" t="s">
        <v>1</v>
      </c>
      <c r="F291" s="259" t="s">
        <v>164</v>
      </c>
      <c r="G291" s="257"/>
      <c r="H291" s="260">
        <v>11.364000000000001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6" t="s">
        <v>161</v>
      </c>
      <c r="AU291" s="266" t="s">
        <v>88</v>
      </c>
      <c r="AV291" s="15" t="s">
        <v>165</v>
      </c>
      <c r="AW291" s="15" t="s">
        <v>32</v>
      </c>
      <c r="AX291" s="15" t="s">
        <v>78</v>
      </c>
      <c r="AY291" s="266" t="s">
        <v>153</v>
      </c>
    </row>
    <row r="292" s="16" customFormat="1">
      <c r="A292" s="16"/>
      <c r="B292" s="267"/>
      <c r="C292" s="268"/>
      <c r="D292" s="236" t="s">
        <v>161</v>
      </c>
      <c r="E292" s="269" t="s">
        <v>1</v>
      </c>
      <c r="F292" s="270" t="s">
        <v>166</v>
      </c>
      <c r="G292" s="268"/>
      <c r="H292" s="271">
        <v>53.119</v>
      </c>
      <c r="I292" s="272"/>
      <c r="J292" s="268"/>
      <c r="K292" s="268"/>
      <c r="L292" s="273"/>
      <c r="M292" s="274"/>
      <c r="N292" s="275"/>
      <c r="O292" s="275"/>
      <c r="P292" s="275"/>
      <c r="Q292" s="275"/>
      <c r="R292" s="275"/>
      <c r="S292" s="275"/>
      <c r="T292" s="27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7" t="s">
        <v>161</v>
      </c>
      <c r="AU292" s="277" t="s">
        <v>88</v>
      </c>
      <c r="AV292" s="16" t="s">
        <v>159</v>
      </c>
      <c r="AW292" s="16" t="s">
        <v>32</v>
      </c>
      <c r="AX292" s="16" t="s">
        <v>86</v>
      </c>
      <c r="AY292" s="277" t="s">
        <v>153</v>
      </c>
    </row>
    <row r="293" s="2" customFormat="1" ht="37.8" customHeight="1">
      <c r="A293" s="39"/>
      <c r="B293" s="40"/>
      <c r="C293" s="220" t="s">
        <v>324</v>
      </c>
      <c r="D293" s="220" t="s">
        <v>155</v>
      </c>
      <c r="E293" s="221" t="s">
        <v>325</v>
      </c>
      <c r="F293" s="222" t="s">
        <v>326</v>
      </c>
      <c r="G293" s="223" t="s">
        <v>216</v>
      </c>
      <c r="H293" s="224">
        <v>57.216000000000001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43</v>
      </c>
      <c r="O293" s="92"/>
      <c r="P293" s="230">
        <f>O293*H293</f>
        <v>0</v>
      </c>
      <c r="Q293" s="230">
        <v>0.079210000000000003</v>
      </c>
      <c r="R293" s="230">
        <f>Q293*H293</f>
        <v>4.53207936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159</v>
      </c>
      <c r="AT293" s="232" t="s">
        <v>155</v>
      </c>
      <c r="AU293" s="232" t="s">
        <v>88</v>
      </c>
      <c r="AY293" s="18" t="s">
        <v>153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86</v>
      </c>
      <c r="BK293" s="233">
        <f>ROUND(I293*H293,2)</f>
        <v>0</v>
      </c>
      <c r="BL293" s="18" t="s">
        <v>159</v>
      </c>
      <c r="BM293" s="232" t="s">
        <v>327</v>
      </c>
    </row>
    <row r="294" s="13" customFormat="1">
      <c r="A294" s="13"/>
      <c r="B294" s="234"/>
      <c r="C294" s="235"/>
      <c r="D294" s="236" t="s">
        <v>161</v>
      </c>
      <c r="E294" s="237" t="s">
        <v>1</v>
      </c>
      <c r="F294" s="238" t="s">
        <v>311</v>
      </c>
      <c r="G294" s="235"/>
      <c r="H294" s="237" t="s">
        <v>1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161</v>
      </c>
      <c r="AU294" s="244" t="s">
        <v>88</v>
      </c>
      <c r="AV294" s="13" t="s">
        <v>86</v>
      </c>
      <c r="AW294" s="13" t="s">
        <v>32</v>
      </c>
      <c r="AX294" s="13" t="s">
        <v>78</v>
      </c>
      <c r="AY294" s="244" t="s">
        <v>153</v>
      </c>
    </row>
    <row r="295" s="13" customFormat="1">
      <c r="A295" s="13"/>
      <c r="B295" s="234"/>
      <c r="C295" s="235"/>
      <c r="D295" s="236" t="s">
        <v>161</v>
      </c>
      <c r="E295" s="237" t="s">
        <v>1</v>
      </c>
      <c r="F295" s="238" t="s">
        <v>262</v>
      </c>
      <c r="G295" s="235"/>
      <c r="H295" s="237" t="s">
        <v>1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161</v>
      </c>
      <c r="AU295" s="244" t="s">
        <v>88</v>
      </c>
      <c r="AV295" s="13" t="s">
        <v>86</v>
      </c>
      <c r="AW295" s="13" t="s">
        <v>32</v>
      </c>
      <c r="AX295" s="13" t="s">
        <v>78</v>
      </c>
      <c r="AY295" s="244" t="s">
        <v>153</v>
      </c>
    </row>
    <row r="296" s="13" customFormat="1">
      <c r="A296" s="13"/>
      <c r="B296" s="234"/>
      <c r="C296" s="235"/>
      <c r="D296" s="236" t="s">
        <v>161</v>
      </c>
      <c r="E296" s="237" t="s">
        <v>1</v>
      </c>
      <c r="F296" s="238" t="s">
        <v>312</v>
      </c>
      <c r="G296" s="235"/>
      <c r="H296" s="237" t="s">
        <v>1</v>
      </c>
      <c r="I296" s="239"/>
      <c r="J296" s="235"/>
      <c r="K296" s="235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161</v>
      </c>
      <c r="AU296" s="244" t="s">
        <v>88</v>
      </c>
      <c r="AV296" s="13" t="s">
        <v>86</v>
      </c>
      <c r="AW296" s="13" t="s">
        <v>32</v>
      </c>
      <c r="AX296" s="13" t="s">
        <v>78</v>
      </c>
      <c r="AY296" s="244" t="s">
        <v>153</v>
      </c>
    </row>
    <row r="297" s="14" customFormat="1">
      <c r="A297" s="14"/>
      <c r="B297" s="245"/>
      <c r="C297" s="246"/>
      <c r="D297" s="236" t="s">
        <v>161</v>
      </c>
      <c r="E297" s="247" t="s">
        <v>1</v>
      </c>
      <c r="F297" s="248" t="s">
        <v>328</v>
      </c>
      <c r="G297" s="246"/>
      <c r="H297" s="249">
        <v>17.681999999999999</v>
      </c>
      <c r="I297" s="250"/>
      <c r="J297" s="246"/>
      <c r="K297" s="246"/>
      <c r="L297" s="251"/>
      <c r="M297" s="252"/>
      <c r="N297" s="253"/>
      <c r="O297" s="253"/>
      <c r="P297" s="253"/>
      <c r="Q297" s="253"/>
      <c r="R297" s="253"/>
      <c r="S297" s="253"/>
      <c r="T297" s="25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5" t="s">
        <v>161</v>
      </c>
      <c r="AU297" s="255" t="s">
        <v>88</v>
      </c>
      <c r="AV297" s="14" t="s">
        <v>88</v>
      </c>
      <c r="AW297" s="14" t="s">
        <v>32</v>
      </c>
      <c r="AX297" s="14" t="s">
        <v>78</v>
      </c>
      <c r="AY297" s="255" t="s">
        <v>153</v>
      </c>
    </row>
    <row r="298" s="15" customFormat="1">
      <c r="A298" s="15"/>
      <c r="B298" s="256"/>
      <c r="C298" s="257"/>
      <c r="D298" s="236" t="s">
        <v>161</v>
      </c>
      <c r="E298" s="258" t="s">
        <v>1</v>
      </c>
      <c r="F298" s="259" t="s">
        <v>164</v>
      </c>
      <c r="G298" s="257"/>
      <c r="H298" s="260">
        <v>17.681999999999999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6" t="s">
        <v>161</v>
      </c>
      <c r="AU298" s="266" t="s">
        <v>88</v>
      </c>
      <c r="AV298" s="15" t="s">
        <v>165</v>
      </c>
      <c r="AW298" s="15" t="s">
        <v>32</v>
      </c>
      <c r="AX298" s="15" t="s">
        <v>78</v>
      </c>
      <c r="AY298" s="266" t="s">
        <v>153</v>
      </c>
    </row>
    <row r="299" s="13" customFormat="1">
      <c r="A299" s="13"/>
      <c r="B299" s="234"/>
      <c r="C299" s="235"/>
      <c r="D299" s="236" t="s">
        <v>161</v>
      </c>
      <c r="E299" s="237" t="s">
        <v>1</v>
      </c>
      <c r="F299" s="238" t="s">
        <v>266</v>
      </c>
      <c r="G299" s="235"/>
      <c r="H299" s="237" t="s">
        <v>1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161</v>
      </c>
      <c r="AU299" s="244" t="s">
        <v>88</v>
      </c>
      <c r="AV299" s="13" t="s">
        <v>86</v>
      </c>
      <c r="AW299" s="13" t="s">
        <v>32</v>
      </c>
      <c r="AX299" s="13" t="s">
        <v>78</v>
      </c>
      <c r="AY299" s="244" t="s">
        <v>153</v>
      </c>
    </row>
    <row r="300" s="13" customFormat="1">
      <c r="A300" s="13"/>
      <c r="B300" s="234"/>
      <c r="C300" s="235"/>
      <c r="D300" s="236" t="s">
        <v>161</v>
      </c>
      <c r="E300" s="237" t="s">
        <v>1</v>
      </c>
      <c r="F300" s="238" t="s">
        <v>329</v>
      </c>
      <c r="G300" s="235"/>
      <c r="H300" s="237" t="s">
        <v>1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161</v>
      </c>
      <c r="AU300" s="244" t="s">
        <v>88</v>
      </c>
      <c r="AV300" s="13" t="s">
        <v>86</v>
      </c>
      <c r="AW300" s="13" t="s">
        <v>32</v>
      </c>
      <c r="AX300" s="13" t="s">
        <v>78</v>
      </c>
      <c r="AY300" s="244" t="s">
        <v>153</v>
      </c>
    </row>
    <row r="301" s="14" customFormat="1">
      <c r="A301" s="14"/>
      <c r="B301" s="245"/>
      <c r="C301" s="246"/>
      <c r="D301" s="236" t="s">
        <v>161</v>
      </c>
      <c r="E301" s="247" t="s">
        <v>1</v>
      </c>
      <c r="F301" s="248" t="s">
        <v>330</v>
      </c>
      <c r="G301" s="246"/>
      <c r="H301" s="249">
        <v>19.751999999999999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161</v>
      </c>
      <c r="AU301" s="255" t="s">
        <v>88</v>
      </c>
      <c r="AV301" s="14" t="s">
        <v>88</v>
      </c>
      <c r="AW301" s="14" t="s">
        <v>32</v>
      </c>
      <c r="AX301" s="14" t="s">
        <v>78</v>
      </c>
      <c r="AY301" s="255" t="s">
        <v>153</v>
      </c>
    </row>
    <row r="302" s="14" customFormat="1">
      <c r="A302" s="14"/>
      <c r="B302" s="245"/>
      <c r="C302" s="246"/>
      <c r="D302" s="236" t="s">
        <v>161</v>
      </c>
      <c r="E302" s="247" t="s">
        <v>1</v>
      </c>
      <c r="F302" s="248" t="s">
        <v>328</v>
      </c>
      <c r="G302" s="246"/>
      <c r="H302" s="249">
        <v>17.681999999999999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161</v>
      </c>
      <c r="AU302" s="255" t="s">
        <v>88</v>
      </c>
      <c r="AV302" s="14" t="s">
        <v>88</v>
      </c>
      <c r="AW302" s="14" t="s">
        <v>32</v>
      </c>
      <c r="AX302" s="14" t="s">
        <v>78</v>
      </c>
      <c r="AY302" s="255" t="s">
        <v>153</v>
      </c>
    </row>
    <row r="303" s="14" customFormat="1">
      <c r="A303" s="14"/>
      <c r="B303" s="245"/>
      <c r="C303" s="246"/>
      <c r="D303" s="236" t="s">
        <v>161</v>
      </c>
      <c r="E303" s="247" t="s">
        <v>1</v>
      </c>
      <c r="F303" s="248" t="s">
        <v>331</v>
      </c>
      <c r="G303" s="246"/>
      <c r="H303" s="249">
        <v>2.1000000000000001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161</v>
      </c>
      <c r="AU303" s="255" t="s">
        <v>88</v>
      </c>
      <c r="AV303" s="14" t="s">
        <v>88</v>
      </c>
      <c r="AW303" s="14" t="s">
        <v>32</v>
      </c>
      <c r="AX303" s="14" t="s">
        <v>78</v>
      </c>
      <c r="AY303" s="255" t="s">
        <v>153</v>
      </c>
    </row>
    <row r="304" s="15" customFormat="1">
      <c r="A304" s="15"/>
      <c r="B304" s="256"/>
      <c r="C304" s="257"/>
      <c r="D304" s="236" t="s">
        <v>161</v>
      </c>
      <c r="E304" s="258" t="s">
        <v>1</v>
      </c>
      <c r="F304" s="259" t="s">
        <v>164</v>
      </c>
      <c r="G304" s="257"/>
      <c r="H304" s="260">
        <v>39.533999999999999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6" t="s">
        <v>161</v>
      </c>
      <c r="AU304" s="266" t="s">
        <v>88</v>
      </c>
      <c r="AV304" s="15" t="s">
        <v>165</v>
      </c>
      <c r="AW304" s="15" t="s">
        <v>32</v>
      </c>
      <c r="AX304" s="15" t="s">
        <v>78</v>
      </c>
      <c r="AY304" s="266" t="s">
        <v>153</v>
      </c>
    </row>
    <row r="305" s="16" customFormat="1">
      <c r="A305" s="16"/>
      <c r="B305" s="267"/>
      <c r="C305" s="268"/>
      <c r="D305" s="236" t="s">
        <v>161</v>
      </c>
      <c r="E305" s="269" t="s">
        <v>1</v>
      </c>
      <c r="F305" s="270" t="s">
        <v>166</v>
      </c>
      <c r="G305" s="268"/>
      <c r="H305" s="271">
        <v>57.216000000000001</v>
      </c>
      <c r="I305" s="272"/>
      <c r="J305" s="268"/>
      <c r="K305" s="268"/>
      <c r="L305" s="273"/>
      <c r="M305" s="274"/>
      <c r="N305" s="275"/>
      <c r="O305" s="275"/>
      <c r="P305" s="275"/>
      <c r="Q305" s="275"/>
      <c r="R305" s="275"/>
      <c r="S305" s="275"/>
      <c r="T305" s="27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77" t="s">
        <v>161</v>
      </c>
      <c r="AU305" s="277" t="s">
        <v>88</v>
      </c>
      <c r="AV305" s="16" t="s">
        <v>159</v>
      </c>
      <c r="AW305" s="16" t="s">
        <v>32</v>
      </c>
      <c r="AX305" s="16" t="s">
        <v>86</v>
      </c>
      <c r="AY305" s="277" t="s">
        <v>153</v>
      </c>
    </row>
    <row r="306" s="2" customFormat="1" ht="24.15" customHeight="1">
      <c r="A306" s="39"/>
      <c r="B306" s="40"/>
      <c r="C306" s="220" t="s">
        <v>332</v>
      </c>
      <c r="D306" s="220" t="s">
        <v>155</v>
      </c>
      <c r="E306" s="221" t="s">
        <v>333</v>
      </c>
      <c r="F306" s="222" t="s">
        <v>334</v>
      </c>
      <c r="G306" s="223" t="s">
        <v>335</v>
      </c>
      <c r="H306" s="224">
        <v>71.599999999999994</v>
      </c>
      <c r="I306" s="225"/>
      <c r="J306" s="226">
        <f>ROUND(I306*H306,2)</f>
        <v>0</v>
      </c>
      <c r="K306" s="227"/>
      <c r="L306" s="45"/>
      <c r="M306" s="228" t="s">
        <v>1</v>
      </c>
      <c r="N306" s="229" t="s">
        <v>43</v>
      </c>
      <c r="O306" s="92"/>
      <c r="P306" s="230">
        <f>O306*H306</f>
        <v>0</v>
      </c>
      <c r="Q306" s="230">
        <v>0.00020000000000000001</v>
      </c>
      <c r="R306" s="230">
        <f>Q306*H306</f>
        <v>0.014319999999999999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159</v>
      </c>
      <c r="AT306" s="232" t="s">
        <v>155</v>
      </c>
      <c r="AU306" s="232" t="s">
        <v>88</v>
      </c>
      <c r="AY306" s="18" t="s">
        <v>153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86</v>
      </c>
      <c r="BK306" s="233">
        <f>ROUND(I306*H306,2)</f>
        <v>0</v>
      </c>
      <c r="BL306" s="18" t="s">
        <v>159</v>
      </c>
      <c r="BM306" s="232" t="s">
        <v>336</v>
      </c>
    </row>
    <row r="307" s="13" customFormat="1">
      <c r="A307" s="13"/>
      <c r="B307" s="234"/>
      <c r="C307" s="235"/>
      <c r="D307" s="236" t="s">
        <v>161</v>
      </c>
      <c r="E307" s="237" t="s">
        <v>1</v>
      </c>
      <c r="F307" s="238" t="s">
        <v>337</v>
      </c>
      <c r="G307" s="235"/>
      <c r="H307" s="237" t="s">
        <v>1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161</v>
      </c>
      <c r="AU307" s="244" t="s">
        <v>88</v>
      </c>
      <c r="AV307" s="13" t="s">
        <v>86</v>
      </c>
      <c r="AW307" s="13" t="s">
        <v>32</v>
      </c>
      <c r="AX307" s="13" t="s">
        <v>78</v>
      </c>
      <c r="AY307" s="244" t="s">
        <v>153</v>
      </c>
    </row>
    <row r="308" s="14" customFormat="1">
      <c r="A308" s="14"/>
      <c r="B308" s="245"/>
      <c r="C308" s="246"/>
      <c r="D308" s="236" t="s">
        <v>161</v>
      </c>
      <c r="E308" s="247" t="s">
        <v>1</v>
      </c>
      <c r="F308" s="248" t="s">
        <v>338</v>
      </c>
      <c r="G308" s="246"/>
      <c r="H308" s="249">
        <v>54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161</v>
      </c>
      <c r="AU308" s="255" t="s">
        <v>88</v>
      </c>
      <c r="AV308" s="14" t="s">
        <v>88</v>
      </c>
      <c r="AW308" s="14" t="s">
        <v>32</v>
      </c>
      <c r="AX308" s="14" t="s">
        <v>78</v>
      </c>
      <c r="AY308" s="255" t="s">
        <v>153</v>
      </c>
    </row>
    <row r="309" s="14" customFormat="1">
      <c r="A309" s="14"/>
      <c r="B309" s="245"/>
      <c r="C309" s="246"/>
      <c r="D309" s="236" t="s">
        <v>161</v>
      </c>
      <c r="E309" s="247" t="s">
        <v>1</v>
      </c>
      <c r="F309" s="248" t="s">
        <v>339</v>
      </c>
      <c r="G309" s="246"/>
      <c r="H309" s="249">
        <v>17.600000000000001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161</v>
      </c>
      <c r="AU309" s="255" t="s">
        <v>88</v>
      </c>
      <c r="AV309" s="14" t="s">
        <v>88</v>
      </c>
      <c r="AW309" s="14" t="s">
        <v>32</v>
      </c>
      <c r="AX309" s="14" t="s">
        <v>78</v>
      </c>
      <c r="AY309" s="255" t="s">
        <v>153</v>
      </c>
    </row>
    <row r="310" s="15" customFormat="1">
      <c r="A310" s="15"/>
      <c r="B310" s="256"/>
      <c r="C310" s="257"/>
      <c r="D310" s="236" t="s">
        <v>161</v>
      </c>
      <c r="E310" s="258" t="s">
        <v>1</v>
      </c>
      <c r="F310" s="259" t="s">
        <v>164</v>
      </c>
      <c r="G310" s="257"/>
      <c r="H310" s="260">
        <v>71.599999999999994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6" t="s">
        <v>161</v>
      </c>
      <c r="AU310" s="266" t="s">
        <v>88</v>
      </c>
      <c r="AV310" s="15" t="s">
        <v>165</v>
      </c>
      <c r="AW310" s="15" t="s">
        <v>32</v>
      </c>
      <c r="AX310" s="15" t="s">
        <v>78</v>
      </c>
      <c r="AY310" s="266" t="s">
        <v>153</v>
      </c>
    </row>
    <row r="311" s="16" customFormat="1">
      <c r="A311" s="16"/>
      <c r="B311" s="267"/>
      <c r="C311" s="268"/>
      <c r="D311" s="236" t="s">
        <v>161</v>
      </c>
      <c r="E311" s="269" t="s">
        <v>1</v>
      </c>
      <c r="F311" s="270" t="s">
        <v>166</v>
      </c>
      <c r="G311" s="268"/>
      <c r="H311" s="271">
        <v>71.599999999999994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77" t="s">
        <v>161</v>
      </c>
      <c r="AU311" s="277" t="s">
        <v>88</v>
      </c>
      <c r="AV311" s="16" t="s">
        <v>159</v>
      </c>
      <c r="AW311" s="16" t="s">
        <v>32</v>
      </c>
      <c r="AX311" s="16" t="s">
        <v>86</v>
      </c>
      <c r="AY311" s="277" t="s">
        <v>153</v>
      </c>
    </row>
    <row r="312" s="2" customFormat="1" ht="16.5" customHeight="1">
      <c r="A312" s="39"/>
      <c r="B312" s="40"/>
      <c r="C312" s="220" t="s">
        <v>340</v>
      </c>
      <c r="D312" s="220" t="s">
        <v>155</v>
      </c>
      <c r="E312" s="221" t="s">
        <v>341</v>
      </c>
      <c r="F312" s="222" t="s">
        <v>342</v>
      </c>
      <c r="G312" s="223" t="s">
        <v>335</v>
      </c>
      <c r="H312" s="224">
        <v>6.5999999999999996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43</v>
      </c>
      <c r="O312" s="92"/>
      <c r="P312" s="230">
        <f>O312*H312</f>
        <v>0</v>
      </c>
      <c r="Q312" s="230">
        <v>0.075899999999999995</v>
      </c>
      <c r="R312" s="230">
        <f>Q312*H312</f>
        <v>0.50093999999999994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159</v>
      </c>
      <c r="AT312" s="232" t="s">
        <v>155</v>
      </c>
      <c r="AU312" s="232" t="s">
        <v>88</v>
      </c>
      <c r="AY312" s="18" t="s">
        <v>153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86</v>
      </c>
      <c r="BK312" s="233">
        <f>ROUND(I312*H312,2)</f>
        <v>0</v>
      </c>
      <c r="BL312" s="18" t="s">
        <v>159</v>
      </c>
      <c r="BM312" s="232" t="s">
        <v>343</v>
      </c>
    </row>
    <row r="313" s="13" customFormat="1">
      <c r="A313" s="13"/>
      <c r="B313" s="234"/>
      <c r="C313" s="235"/>
      <c r="D313" s="236" t="s">
        <v>161</v>
      </c>
      <c r="E313" s="237" t="s">
        <v>1</v>
      </c>
      <c r="F313" s="238" t="s">
        <v>344</v>
      </c>
      <c r="G313" s="235"/>
      <c r="H313" s="237" t="s">
        <v>1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161</v>
      </c>
      <c r="AU313" s="244" t="s">
        <v>88</v>
      </c>
      <c r="AV313" s="13" t="s">
        <v>86</v>
      </c>
      <c r="AW313" s="13" t="s">
        <v>32</v>
      </c>
      <c r="AX313" s="13" t="s">
        <v>78</v>
      </c>
      <c r="AY313" s="244" t="s">
        <v>153</v>
      </c>
    </row>
    <row r="314" s="13" customFormat="1">
      <c r="A314" s="13"/>
      <c r="B314" s="234"/>
      <c r="C314" s="235"/>
      <c r="D314" s="236" t="s">
        <v>161</v>
      </c>
      <c r="E314" s="237" t="s">
        <v>1</v>
      </c>
      <c r="F314" s="238" t="s">
        <v>262</v>
      </c>
      <c r="G314" s="235"/>
      <c r="H314" s="237" t="s">
        <v>1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161</v>
      </c>
      <c r="AU314" s="244" t="s">
        <v>88</v>
      </c>
      <c r="AV314" s="13" t="s">
        <v>86</v>
      </c>
      <c r="AW314" s="13" t="s">
        <v>32</v>
      </c>
      <c r="AX314" s="13" t="s">
        <v>78</v>
      </c>
      <c r="AY314" s="244" t="s">
        <v>153</v>
      </c>
    </row>
    <row r="315" s="13" customFormat="1">
      <c r="A315" s="13"/>
      <c r="B315" s="234"/>
      <c r="C315" s="235"/>
      <c r="D315" s="236" t="s">
        <v>161</v>
      </c>
      <c r="E315" s="237" t="s">
        <v>1</v>
      </c>
      <c r="F315" s="238" t="s">
        <v>274</v>
      </c>
      <c r="G315" s="235"/>
      <c r="H315" s="237" t="s">
        <v>1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161</v>
      </c>
      <c r="AU315" s="244" t="s">
        <v>88</v>
      </c>
      <c r="AV315" s="13" t="s">
        <v>86</v>
      </c>
      <c r="AW315" s="13" t="s">
        <v>32</v>
      </c>
      <c r="AX315" s="13" t="s">
        <v>78</v>
      </c>
      <c r="AY315" s="244" t="s">
        <v>153</v>
      </c>
    </row>
    <row r="316" s="14" customFormat="1">
      <c r="A316" s="14"/>
      <c r="B316" s="245"/>
      <c r="C316" s="246"/>
      <c r="D316" s="236" t="s">
        <v>161</v>
      </c>
      <c r="E316" s="247" t="s">
        <v>1</v>
      </c>
      <c r="F316" s="248" t="s">
        <v>345</v>
      </c>
      <c r="G316" s="246"/>
      <c r="H316" s="249">
        <v>6.5999999999999996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161</v>
      </c>
      <c r="AU316" s="255" t="s">
        <v>88</v>
      </c>
      <c r="AV316" s="14" t="s">
        <v>88</v>
      </c>
      <c r="AW316" s="14" t="s">
        <v>32</v>
      </c>
      <c r="AX316" s="14" t="s">
        <v>78</v>
      </c>
      <c r="AY316" s="255" t="s">
        <v>153</v>
      </c>
    </row>
    <row r="317" s="15" customFormat="1">
      <c r="A317" s="15"/>
      <c r="B317" s="256"/>
      <c r="C317" s="257"/>
      <c r="D317" s="236" t="s">
        <v>161</v>
      </c>
      <c r="E317" s="258" t="s">
        <v>1</v>
      </c>
      <c r="F317" s="259" t="s">
        <v>164</v>
      </c>
      <c r="G317" s="257"/>
      <c r="H317" s="260">
        <v>6.5999999999999996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6" t="s">
        <v>161</v>
      </c>
      <c r="AU317" s="266" t="s">
        <v>88</v>
      </c>
      <c r="AV317" s="15" t="s">
        <v>165</v>
      </c>
      <c r="AW317" s="15" t="s">
        <v>32</v>
      </c>
      <c r="AX317" s="15" t="s">
        <v>78</v>
      </c>
      <c r="AY317" s="266" t="s">
        <v>153</v>
      </c>
    </row>
    <row r="318" s="16" customFormat="1">
      <c r="A318" s="16"/>
      <c r="B318" s="267"/>
      <c r="C318" s="268"/>
      <c r="D318" s="236" t="s">
        <v>161</v>
      </c>
      <c r="E318" s="269" t="s">
        <v>1</v>
      </c>
      <c r="F318" s="270" t="s">
        <v>166</v>
      </c>
      <c r="G318" s="268"/>
      <c r="H318" s="271">
        <v>6.5999999999999996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77" t="s">
        <v>161</v>
      </c>
      <c r="AU318" s="277" t="s">
        <v>88</v>
      </c>
      <c r="AV318" s="16" t="s">
        <v>159</v>
      </c>
      <c r="AW318" s="16" t="s">
        <v>32</v>
      </c>
      <c r="AX318" s="16" t="s">
        <v>86</v>
      </c>
      <c r="AY318" s="277" t="s">
        <v>153</v>
      </c>
    </row>
    <row r="319" s="12" customFormat="1" ht="20.88" customHeight="1">
      <c r="A319" s="12"/>
      <c r="B319" s="204"/>
      <c r="C319" s="205"/>
      <c r="D319" s="206" t="s">
        <v>77</v>
      </c>
      <c r="E319" s="218" t="s">
        <v>346</v>
      </c>
      <c r="F319" s="218" t="s">
        <v>347</v>
      </c>
      <c r="G319" s="205"/>
      <c r="H319" s="205"/>
      <c r="I319" s="208"/>
      <c r="J319" s="219">
        <f>BK319</f>
        <v>0</v>
      </c>
      <c r="K319" s="205"/>
      <c r="L319" s="210"/>
      <c r="M319" s="211"/>
      <c r="N319" s="212"/>
      <c r="O319" s="212"/>
      <c r="P319" s="213">
        <f>SUM(P320:P336)</f>
        <v>0</v>
      </c>
      <c r="Q319" s="212"/>
      <c r="R319" s="213">
        <f>SUM(R320:R336)</f>
        <v>0.96808307999999998</v>
      </c>
      <c r="S319" s="212"/>
      <c r="T319" s="214">
        <f>SUM(T320:T336)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5" t="s">
        <v>86</v>
      </c>
      <c r="AT319" s="216" t="s">
        <v>77</v>
      </c>
      <c r="AU319" s="216" t="s">
        <v>88</v>
      </c>
      <c r="AY319" s="215" t="s">
        <v>153</v>
      </c>
      <c r="BK319" s="217">
        <f>SUM(BK320:BK336)</f>
        <v>0</v>
      </c>
    </row>
    <row r="320" s="2" customFormat="1" ht="49.05" customHeight="1">
      <c r="A320" s="39"/>
      <c r="B320" s="40"/>
      <c r="C320" s="220" t="s">
        <v>348</v>
      </c>
      <c r="D320" s="220" t="s">
        <v>155</v>
      </c>
      <c r="E320" s="221" t="s">
        <v>349</v>
      </c>
      <c r="F320" s="222" t="s">
        <v>350</v>
      </c>
      <c r="G320" s="223" t="s">
        <v>216</v>
      </c>
      <c r="H320" s="224">
        <v>13.811999999999999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43</v>
      </c>
      <c r="O320" s="92"/>
      <c r="P320" s="230">
        <f>O320*H320</f>
        <v>0</v>
      </c>
      <c r="Q320" s="230">
        <v>0.07009</v>
      </c>
      <c r="R320" s="230">
        <f>Q320*H320</f>
        <v>0.96808307999999998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159</v>
      </c>
      <c r="AT320" s="232" t="s">
        <v>155</v>
      </c>
      <c r="AU320" s="232" t="s">
        <v>165</v>
      </c>
      <c r="AY320" s="18" t="s">
        <v>153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8" t="s">
        <v>86</v>
      </c>
      <c r="BK320" s="233">
        <f>ROUND(I320*H320,2)</f>
        <v>0</v>
      </c>
      <c r="BL320" s="18" t="s">
        <v>159</v>
      </c>
      <c r="BM320" s="232" t="s">
        <v>351</v>
      </c>
    </row>
    <row r="321" s="13" customFormat="1">
      <c r="A321" s="13"/>
      <c r="B321" s="234"/>
      <c r="C321" s="235"/>
      <c r="D321" s="236" t="s">
        <v>161</v>
      </c>
      <c r="E321" s="237" t="s">
        <v>1</v>
      </c>
      <c r="F321" s="238" t="s">
        <v>352</v>
      </c>
      <c r="G321" s="235"/>
      <c r="H321" s="237" t="s">
        <v>1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161</v>
      </c>
      <c r="AU321" s="244" t="s">
        <v>165</v>
      </c>
      <c r="AV321" s="13" t="s">
        <v>86</v>
      </c>
      <c r="AW321" s="13" t="s">
        <v>32</v>
      </c>
      <c r="AX321" s="13" t="s">
        <v>78</v>
      </c>
      <c r="AY321" s="244" t="s">
        <v>153</v>
      </c>
    </row>
    <row r="322" s="13" customFormat="1">
      <c r="A322" s="13"/>
      <c r="B322" s="234"/>
      <c r="C322" s="235"/>
      <c r="D322" s="236" t="s">
        <v>161</v>
      </c>
      <c r="E322" s="237" t="s">
        <v>1</v>
      </c>
      <c r="F322" s="238" t="s">
        <v>262</v>
      </c>
      <c r="G322" s="235"/>
      <c r="H322" s="237" t="s">
        <v>1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161</v>
      </c>
      <c r="AU322" s="244" t="s">
        <v>165</v>
      </c>
      <c r="AV322" s="13" t="s">
        <v>86</v>
      </c>
      <c r="AW322" s="13" t="s">
        <v>32</v>
      </c>
      <c r="AX322" s="13" t="s">
        <v>78</v>
      </c>
      <c r="AY322" s="244" t="s">
        <v>153</v>
      </c>
    </row>
    <row r="323" s="13" customFormat="1">
      <c r="A323" s="13"/>
      <c r="B323" s="234"/>
      <c r="C323" s="235"/>
      <c r="D323" s="236" t="s">
        <v>161</v>
      </c>
      <c r="E323" s="237" t="s">
        <v>1</v>
      </c>
      <c r="F323" s="238" t="s">
        <v>274</v>
      </c>
      <c r="G323" s="235"/>
      <c r="H323" s="237" t="s">
        <v>1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161</v>
      </c>
      <c r="AU323" s="244" t="s">
        <v>165</v>
      </c>
      <c r="AV323" s="13" t="s">
        <v>86</v>
      </c>
      <c r="AW323" s="13" t="s">
        <v>32</v>
      </c>
      <c r="AX323" s="13" t="s">
        <v>78</v>
      </c>
      <c r="AY323" s="244" t="s">
        <v>153</v>
      </c>
    </row>
    <row r="324" s="14" customFormat="1">
      <c r="A324" s="14"/>
      <c r="B324" s="245"/>
      <c r="C324" s="246"/>
      <c r="D324" s="236" t="s">
        <v>161</v>
      </c>
      <c r="E324" s="247" t="s">
        <v>1</v>
      </c>
      <c r="F324" s="248" t="s">
        <v>353</v>
      </c>
      <c r="G324" s="246"/>
      <c r="H324" s="249">
        <v>2.7999999999999998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161</v>
      </c>
      <c r="AU324" s="255" t="s">
        <v>165</v>
      </c>
      <c r="AV324" s="14" t="s">
        <v>88</v>
      </c>
      <c r="AW324" s="14" t="s">
        <v>32</v>
      </c>
      <c r="AX324" s="14" t="s">
        <v>78</v>
      </c>
      <c r="AY324" s="255" t="s">
        <v>153</v>
      </c>
    </row>
    <row r="325" s="13" customFormat="1">
      <c r="A325" s="13"/>
      <c r="B325" s="234"/>
      <c r="C325" s="235"/>
      <c r="D325" s="236" t="s">
        <v>161</v>
      </c>
      <c r="E325" s="237" t="s">
        <v>1</v>
      </c>
      <c r="F325" s="238" t="s">
        <v>312</v>
      </c>
      <c r="G325" s="235"/>
      <c r="H325" s="237" t="s">
        <v>1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161</v>
      </c>
      <c r="AU325" s="244" t="s">
        <v>165</v>
      </c>
      <c r="AV325" s="13" t="s">
        <v>86</v>
      </c>
      <c r="AW325" s="13" t="s">
        <v>32</v>
      </c>
      <c r="AX325" s="13" t="s">
        <v>78</v>
      </c>
      <c r="AY325" s="244" t="s">
        <v>153</v>
      </c>
    </row>
    <row r="326" s="14" customFormat="1">
      <c r="A326" s="14"/>
      <c r="B326" s="245"/>
      <c r="C326" s="246"/>
      <c r="D326" s="236" t="s">
        <v>161</v>
      </c>
      <c r="E326" s="247" t="s">
        <v>1</v>
      </c>
      <c r="F326" s="248" t="s">
        <v>353</v>
      </c>
      <c r="G326" s="246"/>
      <c r="H326" s="249">
        <v>2.7999999999999998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161</v>
      </c>
      <c r="AU326" s="255" t="s">
        <v>165</v>
      </c>
      <c r="AV326" s="14" t="s">
        <v>88</v>
      </c>
      <c r="AW326" s="14" t="s">
        <v>32</v>
      </c>
      <c r="AX326" s="14" t="s">
        <v>78</v>
      </c>
      <c r="AY326" s="255" t="s">
        <v>153</v>
      </c>
    </row>
    <row r="327" s="13" customFormat="1">
      <c r="A327" s="13"/>
      <c r="B327" s="234"/>
      <c r="C327" s="235"/>
      <c r="D327" s="236" t="s">
        <v>161</v>
      </c>
      <c r="E327" s="237" t="s">
        <v>1</v>
      </c>
      <c r="F327" s="238" t="s">
        <v>354</v>
      </c>
      <c r="G327" s="235"/>
      <c r="H327" s="237" t="s">
        <v>1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161</v>
      </c>
      <c r="AU327" s="244" t="s">
        <v>165</v>
      </c>
      <c r="AV327" s="13" t="s">
        <v>86</v>
      </c>
      <c r="AW327" s="13" t="s">
        <v>32</v>
      </c>
      <c r="AX327" s="13" t="s">
        <v>78</v>
      </c>
      <c r="AY327" s="244" t="s">
        <v>153</v>
      </c>
    </row>
    <row r="328" s="14" customFormat="1">
      <c r="A328" s="14"/>
      <c r="B328" s="245"/>
      <c r="C328" s="246"/>
      <c r="D328" s="236" t="s">
        <v>161</v>
      </c>
      <c r="E328" s="247" t="s">
        <v>1</v>
      </c>
      <c r="F328" s="248" t="s">
        <v>355</v>
      </c>
      <c r="G328" s="246"/>
      <c r="H328" s="249">
        <v>3.6000000000000001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5" t="s">
        <v>161</v>
      </c>
      <c r="AU328" s="255" t="s">
        <v>165</v>
      </c>
      <c r="AV328" s="14" t="s">
        <v>88</v>
      </c>
      <c r="AW328" s="14" t="s">
        <v>32</v>
      </c>
      <c r="AX328" s="14" t="s">
        <v>78</v>
      </c>
      <c r="AY328" s="255" t="s">
        <v>153</v>
      </c>
    </row>
    <row r="329" s="15" customFormat="1">
      <c r="A329" s="15"/>
      <c r="B329" s="256"/>
      <c r="C329" s="257"/>
      <c r="D329" s="236" t="s">
        <v>161</v>
      </c>
      <c r="E329" s="258" t="s">
        <v>1</v>
      </c>
      <c r="F329" s="259" t="s">
        <v>164</v>
      </c>
      <c r="G329" s="257"/>
      <c r="H329" s="260">
        <v>9.1999999999999993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6" t="s">
        <v>161</v>
      </c>
      <c r="AU329" s="266" t="s">
        <v>165</v>
      </c>
      <c r="AV329" s="15" t="s">
        <v>165</v>
      </c>
      <c r="AW329" s="15" t="s">
        <v>32</v>
      </c>
      <c r="AX329" s="15" t="s">
        <v>78</v>
      </c>
      <c r="AY329" s="266" t="s">
        <v>153</v>
      </c>
    </row>
    <row r="330" s="13" customFormat="1">
      <c r="A330" s="13"/>
      <c r="B330" s="234"/>
      <c r="C330" s="235"/>
      <c r="D330" s="236" t="s">
        <v>161</v>
      </c>
      <c r="E330" s="237" t="s">
        <v>1</v>
      </c>
      <c r="F330" s="238" t="s">
        <v>266</v>
      </c>
      <c r="G330" s="235"/>
      <c r="H330" s="237" t="s">
        <v>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161</v>
      </c>
      <c r="AU330" s="244" t="s">
        <v>165</v>
      </c>
      <c r="AV330" s="13" t="s">
        <v>86</v>
      </c>
      <c r="AW330" s="13" t="s">
        <v>32</v>
      </c>
      <c r="AX330" s="13" t="s">
        <v>78</v>
      </c>
      <c r="AY330" s="244" t="s">
        <v>153</v>
      </c>
    </row>
    <row r="331" s="13" customFormat="1">
      <c r="A331" s="13"/>
      <c r="B331" s="234"/>
      <c r="C331" s="235"/>
      <c r="D331" s="236" t="s">
        <v>161</v>
      </c>
      <c r="E331" s="237" t="s">
        <v>1</v>
      </c>
      <c r="F331" s="238" t="s">
        <v>329</v>
      </c>
      <c r="G331" s="235"/>
      <c r="H331" s="237" t="s">
        <v>1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161</v>
      </c>
      <c r="AU331" s="244" t="s">
        <v>165</v>
      </c>
      <c r="AV331" s="13" t="s">
        <v>86</v>
      </c>
      <c r="AW331" s="13" t="s">
        <v>32</v>
      </c>
      <c r="AX331" s="13" t="s">
        <v>78</v>
      </c>
      <c r="AY331" s="244" t="s">
        <v>153</v>
      </c>
    </row>
    <row r="332" s="14" customFormat="1">
      <c r="A332" s="14"/>
      <c r="B332" s="245"/>
      <c r="C332" s="246"/>
      <c r="D332" s="236" t="s">
        <v>161</v>
      </c>
      <c r="E332" s="247" t="s">
        <v>1</v>
      </c>
      <c r="F332" s="248" t="s">
        <v>353</v>
      </c>
      <c r="G332" s="246"/>
      <c r="H332" s="249">
        <v>2.7999999999999998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161</v>
      </c>
      <c r="AU332" s="255" t="s">
        <v>165</v>
      </c>
      <c r="AV332" s="14" t="s">
        <v>88</v>
      </c>
      <c r="AW332" s="14" t="s">
        <v>32</v>
      </c>
      <c r="AX332" s="14" t="s">
        <v>78</v>
      </c>
      <c r="AY332" s="255" t="s">
        <v>153</v>
      </c>
    </row>
    <row r="333" s="13" customFormat="1">
      <c r="A333" s="13"/>
      <c r="B333" s="234"/>
      <c r="C333" s="235"/>
      <c r="D333" s="236" t="s">
        <v>161</v>
      </c>
      <c r="E333" s="237" t="s">
        <v>1</v>
      </c>
      <c r="F333" s="238" t="s">
        <v>356</v>
      </c>
      <c r="G333" s="235"/>
      <c r="H333" s="237" t="s">
        <v>1</v>
      </c>
      <c r="I333" s="239"/>
      <c r="J333" s="235"/>
      <c r="K333" s="235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161</v>
      </c>
      <c r="AU333" s="244" t="s">
        <v>165</v>
      </c>
      <c r="AV333" s="13" t="s">
        <v>86</v>
      </c>
      <c r="AW333" s="13" t="s">
        <v>32</v>
      </c>
      <c r="AX333" s="13" t="s">
        <v>78</v>
      </c>
      <c r="AY333" s="244" t="s">
        <v>153</v>
      </c>
    </row>
    <row r="334" s="14" customFormat="1">
      <c r="A334" s="14"/>
      <c r="B334" s="245"/>
      <c r="C334" s="246"/>
      <c r="D334" s="236" t="s">
        <v>161</v>
      </c>
      <c r="E334" s="247" t="s">
        <v>1</v>
      </c>
      <c r="F334" s="248" t="s">
        <v>357</v>
      </c>
      <c r="G334" s="246"/>
      <c r="H334" s="249">
        <v>1.8120000000000001</v>
      </c>
      <c r="I334" s="250"/>
      <c r="J334" s="246"/>
      <c r="K334" s="246"/>
      <c r="L334" s="251"/>
      <c r="M334" s="252"/>
      <c r="N334" s="253"/>
      <c r="O334" s="253"/>
      <c r="P334" s="253"/>
      <c r="Q334" s="253"/>
      <c r="R334" s="253"/>
      <c r="S334" s="253"/>
      <c r="T334" s="25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5" t="s">
        <v>161</v>
      </c>
      <c r="AU334" s="255" t="s">
        <v>165</v>
      </c>
      <c r="AV334" s="14" t="s">
        <v>88</v>
      </c>
      <c r="AW334" s="14" t="s">
        <v>32</v>
      </c>
      <c r="AX334" s="14" t="s">
        <v>78</v>
      </c>
      <c r="AY334" s="255" t="s">
        <v>153</v>
      </c>
    </row>
    <row r="335" s="15" customFormat="1">
      <c r="A335" s="15"/>
      <c r="B335" s="256"/>
      <c r="C335" s="257"/>
      <c r="D335" s="236" t="s">
        <v>161</v>
      </c>
      <c r="E335" s="258" t="s">
        <v>1</v>
      </c>
      <c r="F335" s="259" t="s">
        <v>164</v>
      </c>
      <c r="G335" s="257"/>
      <c r="H335" s="260">
        <v>4.6120000000000001</v>
      </c>
      <c r="I335" s="261"/>
      <c r="J335" s="257"/>
      <c r="K335" s="257"/>
      <c r="L335" s="262"/>
      <c r="M335" s="263"/>
      <c r="N335" s="264"/>
      <c r="O335" s="264"/>
      <c r="P335" s="264"/>
      <c r="Q335" s="264"/>
      <c r="R335" s="264"/>
      <c r="S335" s="264"/>
      <c r="T335" s="26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6" t="s">
        <v>161</v>
      </c>
      <c r="AU335" s="266" t="s">
        <v>165</v>
      </c>
      <c r="AV335" s="15" t="s">
        <v>165</v>
      </c>
      <c r="AW335" s="15" t="s">
        <v>32</v>
      </c>
      <c r="AX335" s="15" t="s">
        <v>78</v>
      </c>
      <c r="AY335" s="266" t="s">
        <v>153</v>
      </c>
    </row>
    <row r="336" s="16" customFormat="1">
      <c r="A336" s="16"/>
      <c r="B336" s="267"/>
      <c r="C336" s="268"/>
      <c r="D336" s="236" t="s">
        <v>161</v>
      </c>
      <c r="E336" s="269" t="s">
        <v>1</v>
      </c>
      <c r="F336" s="270" t="s">
        <v>166</v>
      </c>
      <c r="G336" s="268"/>
      <c r="H336" s="271">
        <v>13.811999999999999</v>
      </c>
      <c r="I336" s="272"/>
      <c r="J336" s="268"/>
      <c r="K336" s="268"/>
      <c r="L336" s="273"/>
      <c r="M336" s="274"/>
      <c r="N336" s="275"/>
      <c r="O336" s="275"/>
      <c r="P336" s="275"/>
      <c r="Q336" s="275"/>
      <c r="R336" s="275"/>
      <c r="S336" s="275"/>
      <c r="T336" s="27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277" t="s">
        <v>161</v>
      </c>
      <c r="AU336" s="277" t="s">
        <v>165</v>
      </c>
      <c r="AV336" s="16" t="s">
        <v>159</v>
      </c>
      <c r="AW336" s="16" t="s">
        <v>32</v>
      </c>
      <c r="AX336" s="16" t="s">
        <v>86</v>
      </c>
      <c r="AY336" s="277" t="s">
        <v>153</v>
      </c>
    </row>
    <row r="337" s="12" customFormat="1" ht="22.8" customHeight="1">
      <c r="A337" s="12"/>
      <c r="B337" s="204"/>
      <c r="C337" s="205"/>
      <c r="D337" s="206" t="s">
        <v>77</v>
      </c>
      <c r="E337" s="218" t="s">
        <v>159</v>
      </c>
      <c r="F337" s="218" t="s">
        <v>358</v>
      </c>
      <c r="G337" s="205"/>
      <c r="H337" s="205"/>
      <c r="I337" s="208"/>
      <c r="J337" s="219">
        <f>BK337</f>
        <v>0</v>
      </c>
      <c r="K337" s="205"/>
      <c r="L337" s="210"/>
      <c r="M337" s="211"/>
      <c r="N337" s="212"/>
      <c r="O337" s="212"/>
      <c r="P337" s="213">
        <f>P338+SUM(P339:P413)</f>
        <v>0</v>
      </c>
      <c r="Q337" s="212"/>
      <c r="R337" s="213">
        <f>R338+SUM(R339:R413)</f>
        <v>28.267274740000001</v>
      </c>
      <c r="S337" s="212"/>
      <c r="T337" s="214">
        <f>T338+SUM(T339:T413)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5" t="s">
        <v>86</v>
      </c>
      <c r="AT337" s="216" t="s">
        <v>77</v>
      </c>
      <c r="AU337" s="216" t="s">
        <v>86</v>
      </c>
      <c r="AY337" s="215" t="s">
        <v>153</v>
      </c>
      <c r="BK337" s="217">
        <f>BK338+SUM(BK339:BK413)</f>
        <v>0</v>
      </c>
    </row>
    <row r="338" s="2" customFormat="1" ht="24.15" customHeight="1">
      <c r="A338" s="39"/>
      <c r="B338" s="40"/>
      <c r="C338" s="220" t="s">
        <v>359</v>
      </c>
      <c r="D338" s="220" t="s">
        <v>155</v>
      </c>
      <c r="E338" s="221" t="s">
        <v>360</v>
      </c>
      <c r="F338" s="222" t="s">
        <v>361</v>
      </c>
      <c r="G338" s="223" t="s">
        <v>288</v>
      </c>
      <c r="H338" s="224">
        <v>6</v>
      </c>
      <c r="I338" s="225"/>
      <c r="J338" s="226">
        <f>ROUND(I338*H338,2)</f>
        <v>0</v>
      </c>
      <c r="K338" s="227"/>
      <c r="L338" s="45"/>
      <c r="M338" s="228" t="s">
        <v>1</v>
      </c>
      <c r="N338" s="229" t="s">
        <v>43</v>
      </c>
      <c r="O338" s="92"/>
      <c r="P338" s="230">
        <f>O338*H338</f>
        <v>0</v>
      </c>
      <c r="Q338" s="230">
        <v>0.00142</v>
      </c>
      <c r="R338" s="230">
        <f>Q338*H338</f>
        <v>0.0085199999999999998</v>
      </c>
      <c r="S338" s="230">
        <v>0</v>
      </c>
      <c r="T338" s="231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2" t="s">
        <v>159</v>
      </c>
      <c r="AT338" s="232" t="s">
        <v>155</v>
      </c>
      <c r="AU338" s="232" t="s">
        <v>88</v>
      </c>
      <c r="AY338" s="18" t="s">
        <v>153</v>
      </c>
      <c r="BE338" s="233">
        <f>IF(N338="základní",J338,0)</f>
        <v>0</v>
      </c>
      <c r="BF338" s="233">
        <f>IF(N338="snížená",J338,0)</f>
        <v>0</v>
      </c>
      <c r="BG338" s="233">
        <f>IF(N338="zákl. přenesená",J338,0)</f>
        <v>0</v>
      </c>
      <c r="BH338" s="233">
        <f>IF(N338="sníž. přenesená",J338,0)</f>
        <v>0</v>
      </c>
      <c r="BI338" s="233">
        <f>IF(N338="nulová",J338,0)</f>
        <v>0</v>
      </c>
      <c r="BJ338" s="18" t="s">
        <v>86</v>
      </c>
      <c r="BK338" s="233">
        <f>ROUND(I338*H338,2)</f>
        <v>0</v>
      </c>
      <c r="BL338" s="18" t="s">
        <v>159</v>
      </c>
      <c r="BM338" s="232" t="s">
        <v>362</v>
      </c>
    </row>
    <row r="339" s="2" customFormat="1" ht="24.15" customHeight="1">
      <c r="A339" s="39"/>
      <c r="B339" s="40"/>
      <c r="C339" s="278" t="s">
        <v>363</v>
      </c>
      <c r="D339" s="278" t="s">
        <v>364</v>
      </c>
      <c r="E339" s="279" t="s">
        <v>365</v>
      </c>
      <c r="F339" s="280" t="s">
        <v>366</v>
      </c>
      <c r="G339" s="281" t="s">
        <v>288</v>
      </c>
      <c r="H339" s="282">
        <v>6</v>
      </c>
      <c r="I339" s="283"/>
      <c r="J339" s="284">
        <f>ROUND(I339*H339,2)</f>
        <v>0</v>
      </c>
      <c r="K339" s="285"/>
      <c r="L339" s="286"/>
      <c r="M339" s="287" t="s">
        <v>1</v>
      </c>
      <c r="N339" s="288" t="s">
        <v>43</v>
      </c>
      <c r="O339" s="92"/>
      <c r="P339" s="230">
        <f>O339*H339</f>
        <v>0</v>
      </c>
      <c r="Q339" s="230">
        <v>0.1323</v>
      </c>
      <c r="R339" s="230">
        <f>Q339*H339</f>
        <v>0.79380000000000006</v>
      </c>
      <c r="S339" s="230">
        <v>0</v>
      </c>
      <c r="T339" s="23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2" t="s">
        <v>207</v>
      </c>
      <c r="AT339" s="232" t="s">
        <v>364</v>
      </c>
      <c r="AU339" s="232" t="s">
        <v>88</v>
      </c>
      <c r="AY339" s="18" t="s">
        <v>153</v>
      </c>
      <c r="BE339" s="233">
        <f>IF(N339="základní",J339,0)</f>
        <v>0</v>
      </c>
      <c r="BF339" s="233">
        <f>IF(N339="snížená",J339,0)</f>
        <v>0</v>
      </c>
      <c r="BG339" s="233">
        <f>IF(N339="zákl. přenesená",J339,0)</f>
        <v>0</v>
      </c>
      <c r="BH339" s="233">
        <f>IF(N339="sníž. přenesená",J339,0)</f>
        <v>0</v>
      </c>
      <c r="BI339" s="233">
        <f>IF(N339="nulová",J339,0)</f>
        <v>0</v>
      </c>
      <c r="BJ339" s="18" t="s">
        <v>86</v>
      </c>
      <c r="BK339" s="233">
        <f>ROUND(I339*H339,2)</f>
        <v>0</v>
      </c>
      <c r="BL339" s="18" t="s">
        <v>159</v>
      </c>
      <c r="BM339" s="232" t="s">
        <v>367</v>
      </c>
    </row>
    <row r="340" s="2" customFormat="1" ht="78" customHeight="1">
      <c r="A340" s="39"/>
      <c r="B340" s="40"/>
      <c r="C340" s="220" t="s">
        <v>368</v>
      </c>
      <c r="D340" s="220" t="s">
        <v>155</v>
      </c>
      <c r="E340" s="221" t="s">
        <v>369</v>
      </c>
      <c r="F340" s="222" t="s">
        <v>370</v>
      </c>
      <c r="G340" s="223" t="s">
        <v>216</v>
      </c>
      <c r="H340" s="224">
        <v>6.8799999999999999</v>
      </c>
      <c r="I340" s="225"/>
      <c r="J340" s="226">
        <f>ROUND(I340*H340,2)</f>
        <v>0</v>
      </c>
      <c r="K340" s="227"/>
      <c r="L340" s="45"/>
      <c r="M340" s="228" t="s">
        <v>1</v>
      </c>
      <c r="N340" s="229" t="s">
        <v>43</v>
      </c>
      <c r="O340" s="92"/>
      <c r="P340" s="230">
        <f>O340*H340</f>
        <v>0</v>
      </c>
      <c r="Q340" s="230">
        <v>0.33368999999999999</v>
      </c>
      <c r="R340" s="230">
        <f>Q340*H340</f>
        <v>2.2957871999999999</v>
      </c>
      <c r="S340" s="230">
        <v>0</v>
      </c>
      <c r="T340" s="23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2" t="s">
        <v>159</v>
      </c>
      <c r="AT340" s="232" t="s">
        <v>155</v>
      </c>
      <c r="AU340" s="232" t="s">
        <v>88</v>
      </c>
      <c r="AY340" s="18" t="s">
        <v>153</v>
      </c>
      <c r="BE340" s="233">
        <f>IF(N340="základní",J340,0)</f>
        <v>0</v>
      </c>
      <c r="BF340" s="233">
        <f>IF(N340="snížená",J340,0)</f>
        <v>0</v>
      </c>
      <c r="BG340" s="233">
        <f>IF(N340="zákl. přenesená",J340,0)</f>
        <v>0</v>
      </c>
      <c r="BH340" s="233">
        <f>IF(N340="sníž. přenesená",J340,0)</f>
        <v>0</v>
      </c>
      <c r="BI340" s="233">
        <f>IF(N340="nulová",J340,0)</f>
        <v>0</v>
      </c>
      <c r="BJ340" s="18" t="s">
        <v>86</v>
      </c>
      <c r="BK340" s="233">
        <f>ROUND(I340*H340,2)</f>
        <v>0</v>
      </c>
      <c r="BL340" s="18" t="s">
        <v>159</v>
      </c>
      <c r="BM340" s="232" t="s">
        <v>371</v>
      </c>
    </row>
    <row r="341" s="13" customFormat="1">
      <c r="A341" s="13"/>
      <c r="B341" s="234"/>
      <c r="C341" s="235"/>
      <c r="D341" s="236" t="s">
        <v>161</v>
      </c>
      <c r="E341" s="237" t="s">
        <v>1</v>
      </c>
      <c r="F341" s="238" t="s">
        <v>372</v>
      </c>
      <c r="G341" s="235"/>
      <c r="H341" s="237" t="s">
        <v>1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161</v>
      </c>
      <c r="AU341" s="244" t="s">
        <v>88</v>
      </c>
      <c r="AV341" s="13" t="s">
        <v>86</v>
      </c>
      <c r="AW341" s="13" t="s">
        <v>32</v>
      </c>
      <c r="AX341" s="13" t="s">
        <v>78</v>
      </c>
      <c r="AY341" s="244" t="s">
        <v>153</v>
      </c>
    </row>
    <row r="342" s="14" customFormat="1">
      <c r="A342" s="14"/>
      <c r="B342" s="245"/>
      <c r="C342" s="246"/>
      <c r="D342" s="236" t="s">
        <v>161</v>
      </c>
      <c r="E342" s="247" t="s">
        <v>1</v>
      </c>
      <c r="F342" s="248" t="s">
        <v>373</v>
      </c>
      <c r="G342" s="246"/>
      <c r="H342" s="249">
        <v>6.8799999999999999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161</v>
      </c>
      <c r="AU342" s="255" t="s">
        <v>88</v>
      </c>
      <c r="AV342" s="14" t="s">
        <v>88</v>
      </c>
      <c r="AW342" s="14" t="s">
        <v>32</v>
      </c>
      <c r="AX342" s="14" t="s">
        <v>78</v>
      </c>
      <c r="AY342" s="255" t="s">
        <v>153</v>
      </c>
    </row>
    <row r="343" s="15" customFormat="1">
      <c r="A343" s="15"/>
      <c r="B343" s="256"/>
      <c r="C343" s="257"/>
      <c r="D343" s="236" t="s">
        <v>161</v>
      </c>
      <c r="E343" s="258" t="s">
        <v>1</v>
      </c>
      <c r="F343" s="259" t="s">
        <v>164</v>
      </c>
      <c r="G343" s="257"/>
      <c r="H343" s="260">
        <v>6.8799999999999999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6" t="s">
        <v>161</v>
      </c>
      <c r="AU343" s="266" t="s">
        <v>88</v>
      </c>
      <c r="AV343" s="15" t="s">
        <v>165</v>
      </c>
      <c r="AW343" s="15" t="s">
        <v>32</v>
      </c>
      <c r="AX343" s="15" t="s">
        <v>78</v>
      </c>
      <c r="AY343" s="266" t="s">
        <v>153</v>
      </c>
    </row>
    <row r="344" s="16" customFormat="1">
      <c r="A344" s="16"/>
      <c r="B344" s="267"/>
      <c r="C344" s="268"/>
      <c r="D344" s="236" t="s">
        <v>161</v>
      </c>
      <c r="E344" s="269" t="s">
        <v>1</v>
      </c>
      <c r="F344" s="270" t="s">
        <v>166</v>
      </c>
      <c r="G344" s="268"/>
      <c r="H344" s="271">
        <v>6.8799999999999999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77" t="s">
        <v>161</v>
      </c>
      <c r="AU344" s="277" t="s">
        <v>88</v>
      </c>
      <c r="AV344" s="16" t="s">
        <v>159</v>
      </c>
      <c r="AW344" s="16" t="s">
        <v>32</v>
      </c>
      <c r="AX344" s="16" t="s">
        <v>86</v>
      </c>
      <c r="AY344" s="277" t="s">
        <v>153</v>
      </c>
    </row>
    <row r="345" s="2" customFormat="1" ht="78" customHeight="1">
      <c r="A345" s="39"/>
      <c r="B345" s="40"/>
      <c r="C345" s="220" t="s">
        <v>374</v>
      </c>
      <c r="D345" s="220" t="s">
        <v>155</v>
      </c>
      <c r="E345" s="221" t="s">
        <v>375</v>
      </c>
      <c r="F345" s="222" t="s">
        <v>376</v>
      </c>
      <c r="G345" s="223" t="s">
        <v>216</v>
      </c>
      <c r="H345" s="224">
        <v>7.8620000000000001</v>
      </c>
      <c r="I345" s="225"/>
      <c r="J345" s="226">
        <f>ROUND(I345*H345,2)</f>
        <v>0</v>
      </c>
      <c r="K345" s="227"/>
      <c r="L345" s="45"/>
      <c r="M345" s="228" t="s">
        <v>1</v>
      </c>
      <c r="N345" s="229" t="s">
        <v>43</v>
      </c>
      <c r="O345" s="92"/>
      <c r="P345" s="230">
        <f>O345*H345</f>
        <v>0</v>
      </c>
      <c r="Q345" s="230">
        <v>0.31058999999999998</v>
      </c>
      <c r="R345" s="230">
        <f>Q345*H345</f>
        <v>2.4418585799999999</v>
      </c>
      <c r="S345" s="230">
        <v>0</v>
      </c>
      <c r="T345" s="23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2" t="s">
        <v>159</v>
      </c>
      <c r="AT345" s="232" t="s">
        <v>155</v>
      </c>
      <c r="AU345" s="232" t="s">
        <v>88</v>
      </c>
      <c r="AY345" s="18" t="s">
        <v>153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8" t="s">
        <v>86</v>
      </c>
      <c r="BK345" s="233">
        <f>ROUND(I345*H345,2)</f>
        <v>0</v>
      </c>
      <c r="BL345" s="18" t="s">
        <v>159</v>
      </c>
      <c r="BM345" s="232" t="s">
        <v>377</v>
      </c>
    </row>
    <row r="346" s="13" customFormat="1">
      <c r="A346" s="13"/>
      <c r="B346" s="234"/>
      <c r="C346" s="235"/>
      <c r="D346" s="236" t="s">
        <v>161</v>
      </c>
      <c r="E346" s="237" t="s">
        <v>1</v>
      </c>
      <c r="F346" s="238" t="s">
        <v>372</v>
      </c>
      <c r="G346" s="235"/>
      <c r="H346" s="237" t="s">
        <v>1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161</v>
      </c>
      <c r="AU346" s="244" t="s">
        <v>88</v>
      </c>
      <c r="AV346" s="13" t="s">
        <v>86</v>
      </c>
      <c r="AW346" s="13" t="s">
        <v>32</v>
      </c>
      <c r="AX346" s="13" t="s">
        <v>78</v>
      </c>
      <c r="AY346" s="244" t="s">
        <v>153</v>
      </c>
    </row>
    <row r="347" s="14" customFormat="1">
      <c r="A347" s="14"/>
      <c r="B347" s="245"/>
      <c r="C347" s="246"/>
      <c r="D347" s="236" t="s">
        <v>161</v>
      </c>
      <c r="E347" s="247" t="s">
        <v>1</v>
      </c>
      <c r="F347" s="248" t="s">
        <v>378</v>
      </c>
      <c r="G347" s="246"/>
      <c r="H347" s="249">
        <v>7.8620000000000001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161</v>
      </c>
      <c r="AU347" s="255" t="s">
        <v>88</v>
      </c>
      <c r="AV347" s="14" t="s">
        <v>88</v>
      </c>
      <c r="AW347" s="14" t="s">
        <v>32</v>
      </c>
      <c r="AX347" s="14" t="s">
        <v>78</v>
      </c>
      <c r="AY347" s="255" t="s">
        <v>153</v>
      </c>
    </row>
    <row r="348" s="15" customFormat="1">
      <c r="A348" s="15"/>
      <c r="B348" s="256"/>
      <c r="C348" s="257"/>
      <c r="D348" s="236" t="s">
        <v>161</v>
      </c>
      <c r="E348" s="258" t="s">
        <v>1</v>
      </c>
      <c r="F348" s="259" t="s">
        <v>164</v>
      </c>
      <c r="G348" s="257"/>
      <c r="H348" s="260">
        <v>7.8620000000000001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6" t="s">
        <v>161</v>
      </c>
      <c r="AU348" s="266" t="s">
        <v>88</v>
      </c>
      <c r="AV348" s="15" t="s">
        <v>165</v>
      </c>
      <c r="AW348" s="15" t="s">
        <v>32</v>
      </c>
      <c r="AX348" s="15" t="s">
        <v>78</v>
      </c>
      <c r="AY348" s="266" t="s">
        <v>153</v>
      </c>
    </row>
    <row r="349" s="16" customFormat="1">
      <c r="A349" s="16"/>
      <c r="B349" s="267"/>
      <c r="C349" s="268"/>
      <c r="D349" s="236" t="s">
        <v>161</v>
      </c>
      <c r="E349" s="269" t="s">
        <v>1</v>
      </c>
      <c r="F349" s="270" t="s">
        <v>166</v>
      </c>
      <c r="G349" s="268"/>
      <c r="H349" s="271">
        <v>7.8620000000000001</v>
      </c>
      <c r="I349" s="272"/>
      <c r="J349" s="268"/>
      <c r="K349" s="268"/>
      <c r="L349" s="273"/>
      <c r="M349" s="274"/>
      <c r="N349" s="275"/>
      <c r="O349" s="275"/>
      <c r="P349" s="275"/>
      <c r="Q349" s="275"/>
      <c r="R349" s="275"/>
      <c r="S349" s="275"/>
      <c r="T349" s="27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77" t="s">
        <v>161</v>
      </c>
      <c r="AU349" s="277" t="s">
        <v>88</v>
      </c>
      <c r="AV349" s="16" t="s">
        <v>159</v>
      </c>
      <c r="AW349" s="16" t="s">
        <v>32</v>
      </c>
      <c r="AX349" s="16" t="s">
        <v>86</v>
      </c>
      <c r="AY349" s="277" t="s">
        <v>153</v>
      </c>
    </row>
    <row r="350" s="2" customFormat="1" ht="101.25" customHeight="1">
      <c r="A350" s="39"/>
      <c r="B350" s="40"/>
      <c r="C350" s="220" t="s">
        <v>379</v>
      </c>
      <c r="D350" s="220" t="s">
        <v>155</v>
      </c>
      <c r="E350" s="221" t="s">
        <v>380</v>
      </c>
      <c r="F350" s="222" t="s">
        <v>381</v>
      </c>
      <c r="G350" s="223" t="s">
        <v>216</v>
      </c>
      <c r="H350" s="224">
        <v>14.6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43</v>
      </c>
      <c r="O350" s="92"/>
      <c r="P350" s="230">
        <f>O350*H350</f>
        <v>0</v>
      </c>
      <c r="Q350" s="230">
        <v>0.010529999999999999</v>
      </c>
      <c r="R350" s="230">
        <f>Q350*H350</f>
        <v>0.15373799999999999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159</v>
      </c>
      <c r="AT350" s="232" t="s">
        <v>155</v>
      </c>
      <c r="AU350" s="232" t="s">
        <v>88</v>
      </c>
      <c r="AY350" s="18" t="s">
        <v>153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86</v>
      </c>
      <c r="BK350" s="233">
        <f>ROUND(I350*H350,2)</f>
        <v>0</v>
      </c>
      <c r="BL350" s="18" t="s">
        <v>159</v>
      </c>
      <c r="BM350" s="232" t="s">
        <v>382</v>
      </c>
    </row>
    <row r="351" s="13" customFormat="1">
      <c r="A351" s="13"/>
      <c r="B351" s="234"/>
      <c r="C351" s="235"/>
      <c r="D351" s="236" t="s">
        <v>161</v>
      </c>
      <c r="E351" s="237" t="s">
        <v>1</v>
      </c>
      <c r="F351" s="238" t="s">
        <v>383</v>
      </c>
      <c r="G351" s="235"/>
      <c r="H351" s="237" t="s">
        <v>1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161</v>
      </c>
      <c r="AU351" s="244" t="s">
        <v>88</v>
      </c>
      <c r="AV351" s="13" t="s">
        <v>86</v>
      </c>
      <c r="AW351" s="13" t="s">
        <v>32</v>
      </c>
      <c r="AX351" s="13" t="s">
        <v>78</v>
      </c>
      <c r="AY351" s="244" t="s">
        <v>153</v>
      </c>
    </row>
    <row r="352" s="14" customFormat="1">
      <c r="A352" s="14"/>
      <c r="B352" s="245"/>
      <c r="C352" s="246"/>
      <c r="D352" s="236" t="s">
        <v>161</v>
      </c>
      <c r="E352" s="247" t="s">
        <v>1</v>
      </c>
      <c r="F352" s="248" t="s">
        <v>384</v>
      </c>
      <c r="G352" s="246"/>
      <c r="H352" s="249">
        <v>14.6</v>
      </c>
      <c r="I352" s="250"/>
      <c r="J352" s="246"/>
      <c r="K352" s="246"/>
      <c r="L352" s="251"/>
      <c r="M352" s="252"/>
      <c r="N352" s="253"/>
      <c r="O352" s="253"/>
      <c r="P352" s="253"/>
      <c r="Q352" s="253"/>
      <c r="R352" s="253"/>
      <c r="S352" s="253"/>
      <c r="T352" s="25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5" t="s">
        <v>161</v>
      </c>
      <c r="AU352" s="255" t="s">
        <v>88</v>
      </c>
      <c r="AV352" s="14" t="s">
        <v>88</v>
      </c>
      <c r="AW352" s="14" t="s">
        <v>32</v>
      </c>
      <c r="AX352" s="14" t="s">
        <v>78</v>
      </c>
      <c r="AY352" s="255" t="s">
        <v>153</v>
      </c>
    </row>
    <row r="353" s="15" customFormat="1">
      <c r="A353" s="15"/>
      <c r="B353" s="256"/>
      <c r="C353" s="257"/>
      <c r="D353" s="236" t="s">
        <v>161</v>
      </c>
      <c r="E353" s="258" t="s">
        <v>1</v>
      </c>
      <c r="F353" s="259" t="s">
        <v>164</v>
      </c>
      <c r="G353" s="257"/>
      <c r="H353" s="260">
        <v>14.6</v>
      </c>
      <c r="I353" s="261"/>
      <c r="J353" s="257"/>
      <c r="K353" s="257"/>
      <c r="L353" s="262"/>
      <c r="M353" s="263"/>
      <c r="N353" s="264"/>
      <c r="O353" s="264"/>
      <c r="P353" s="264"/>
      <c r="Q353" s="264"/>
      <c r="R353" s="264"/>
      <c r="S353" s="264"/>
      <c r="T353" s="26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6" t="s">
        <v>161</v>
      </c>
      <c r="AU353" s="266" t="s">
        <v>88</v>
      </c>
      <c r="AV353" s="15" t="s">
        <v>165</v>
      </c>
      <c r="AW353" s="15" t="s">
        <v>32</v>
      </c>
      <c r="AX353" s="15" t="s">
        <v>78</v>
      </c>
      <c r="AY353" s="266" t="s">
        <v>153</v>
      </c>
    </row>
    <row r="354" s="16" customFormat="1">
      <c r="A354" s="16"/>
      <c r="B354" s="267"/>
      <c r="C354" s="268"/>
      <c r="D354" s="236" t="s">
        <v>161</v>
      </c>
      <c r="E354" s="269" t="s">
        <v>1</v>
      </c>
      <c r="F354" s="270" t="s">
        <v>166</v>
      </c>
      <c r="G354" s="268"/>
      <c r="H354" s="271">
        <v>14.6</v>
      </c>
      <c r="I354" s="272"/>
      <c r="J354" s="268"/>
      <c r="K354" s="268"/>
      <c r="L354" s="273"/>
      <c r="M354" s="274"/>
      <c r="N354" s="275"/>
      <c r="O354" s="275"/>
      <c r="P354" s="275"/>
      <c r="Q354" s="275"/>
      <c r="R354" s="275"/>
      <c r="S354" s="275"/>
      <c r="T354" s="27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77" t="s">
        <v>161</v>
      </c>
      <c r="AU354" s="277" t="s">
        <v>88</v>
      </c>
      <c r="AV354" s="16" t="s">
        <v>159</v>
      </c>
      <c r="AW354" s="16" t="s">
        <v>32</v>
      </c>
      <c r="AX354" s="16" t="s">
        <v>86</v>
      </c>
      <c r="AY354" s="277" t="s">
        <v>153</v>
      </c>
    </row>
    <row r="355" s="2" customFormat="1" ht="24.15" customHeight="1">
      <c r="A355" s="39"/>
      <c r="B355" s="40"/>
      <c r="C355" s="220" t="s">
        <v>385</v>
      </c>
      <c r="D355" s="220" t="s">
        <v>155</v>
      </c>
      <c r="E355" s="221" t="s">
        <v>386</v>
      </c>
      <c r="F355" s="222" t="s">
        <v>387</v>
      </c>
      <c r="G355" s="223" t="s">
        <v>158</v>
      </c>
      <c r="H355" s="224">
        <v>1.954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43</v>
      </c>
      <c r="O355" s="92"/>
      <c r="P355" s="230">
        <f>O355*H355</f>
        <v>0</v>
      </c>
      <c r="Q355" s="230">
        <v>2.5019800000000001</v>
      </c>
      <c r="R355" s="230">
        <f>Q355*H355</f>
        <v>4.8888689200000002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159</v>
      </c>
      <c r="AT355" s="232" t="s">
        <v>155</v>
      </c>
      <c r="AU355" s="232" t="s">
        <v>88</v>
      </c>
      <c r="AY355" s="18" t="s">
        <v>153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86</v>
      </c>
      <c r="BK355" s="233">
        <f>ROUND(I355*H355,2)</f>
        <v>0</v>
      </c>
      <c r="BL355" s="18" t="s">
        <v>159</v>
      </c>
      <c r="BM355" s="232" t="s">
        <v>388</v>
      </c>
    </row>
    <row r="356" s="13" customFormat="1">
      <c r="A356" s="13"/>
      <c r="B356" s="234"/>
      <c r="C356" s="235"/>
      <c r="D356" s="236" t="s">
        <v>161</v>
      </c>
      <c r="E356" s="237" t="s">
        <v>1</v>
      </c>
      <c r="F356" s="238" t="s">
        <v>389</v>
      </c>
      <c r="G356" s="235"/>
      <c r="H356" s="237" t="s">
        <v>1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161</v>
      </c>
      <c r="AU356" s="244" t="s">
        <v>88</v>
      </c>
      <c r="AV356" s="13" t="s">
        <v>86</v>
      </c>
      <c r="AW356" s="13" t="s">
        <v>32</v>
      </c>
      <c r="AX356" s="13" t="s">
        <v>78</v>
      </c>
      <c r="AY356" s="244" t="s">
        <v>153</v>
      </c>
    </row>
    <row r="357" s="14" customFormat="1">
      <c r="A357" s="14"/>
      <c r="B357" s="245"/>
      <c r="C357" s="246"/>
      <c r="D357" s="236" t="s">
        <v>161</v>
      </c>
      <c r="E357" s="247" t="s">
        <v>1</v>
      </c>
      <c r="F357" s="248" t="s">
        <v>390</v>
      </c>
      <c r="G357" s="246"/>
      <c r="H357" s="249">
        <v>0.32700000000000001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161</v>
      </c>
      <c r="AU357" s="255" t="s">
        <v>88</v>
      </c>
      <c r="AV357" s="14" t="s">
        <v>88</v>
      </c>
      <c r="AW357" s="14" t="s">
        <v>32</v>
      </c>
      <c r="AX357" s="14" t="s">
        <v>78</v>
      </c>
      <c r="AY357" s="255" t="s">
        <v>153</v>
      </c>
    </row>
    <row r="358" s="14" customFormat="1">
      <c r="A358" s="14"/>
      <c r="B358" s="245"/>
      <c r="C358" s="246"/>
      <c r="D358" s="236" t="s">
        <v>161</v>
      </c>
      <c r="E358" s="247" t="s">
        <v>1</v>
      </c>
      <c r="F358" s="248" t="s">
        <v>391</v>
      </c>
      <c r="G358" s="246"/>
      <c r="H358" s="249">
        <v>0.84299999999999997</v>
      </c>
      <c r="I358" s="250"/>
      <c r="J358" s="246"/>
      <c r="K358" s="246"/>
      <c r="L358" s="251"/>
      <c r="M358" s="252"/>
      <c r="N358" s="253"/>
      <c r="O358" s="253"/>
      <c r="P358" s="253"/>
      <c r="Q358" s="253"/>
      <c r="R358" s="253"/>
      <c r="S358" s="253"/>
      <c r="T358" s="25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5" t="s">
        <v>161</v>
      </c>
      <c r="AU358" s="255" t="s">
        <v>88</v>
      </c>
      <c r="AV358" s="14" t="s">
        <v>88</v>
      </c>
      <c r="AW358" s="14" t="s">
        <v>32</v>
      </c>
      <c r="AX358" s="14" t="s">
        <v>78</v>
      </c>
      <c r="AY358" s="255" t="s">
        <v>153</v>
      </c>
    </row>
    <row r="359" s="15" customFormat="1">
      <c r="A359" s="15"/>
      <c r="B359" s="256"/>
      <c r="C359" s="257"/>
      <c r="D359" s="236" t="s">
        <v>161</v>
      </c>
      <c r="E359" s="258" t="s">
        <v>1</v>
      </c>
      <c r="F359" s="259" t="s">
        <v>164</v>
      </c>
      <c r="G359" s="257"/>
      <c r="H359" s="260">
        <v>1.1699999999999999</v>
      </c>
      <c r="I359" s="261"/>
      <c r="J359" s="257"/>
      <c r="K359" s="257"/>
      <c r="L359" s="262"/>
      <c r="M359" s="263"/>
      <c r="N359" s="264"/>
      <c r="O359" s="264"/>
      <c r="P359" s="264"/>
      <c r="Q359" s="264"/>
      <c r="R359" s="264"/>
      <c r="S359" s="264"/>
      <c r="T359" s="26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6" t="s">
        <v>161</v>
      </c>
      <c r="AU359" s="266" t="s">
        <v>88</v>
      </c>
      <c r="AV359" s="15" t="s">
        <v>165</v>
      </c>
      <c r="AW359" s="15" t="s">
        <v>32</v>
      </c>
      <c r="AX359" s="15" t="s">
        <v>78</v>
      </c>
      <c r="AY359" s="266" t="s">
        <v>153</v>
      </c>
    </row>
    <row r="360" s="13" customFormat="1">
      <c r="A360" s="13"/>
      <c r="B360" s="234"/>
      <c r="C360" s="235"/>
      <c r="D360" s="236" t="s">
        <v>161</v>
      </c>
      <c r="E360" s="237" t="s">
        <v>1</v>
      </c>
      <c r="F360" s="238" t="s">
        <v>392</v>
      </c>
      <c r="G360" s="235"/>
      <c r="H360" s="237" t="s">
        <v>1</v>
      </c>
      <c r="I360" s="239"/>
      <c r="J360" s="235"/>
      <c r="K360" s="235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161</v>
      </c>
      <c r="AU360" s="244" t="s">
        <v>88</v>
      </c>
      <c r="AV360" s="13" t="s">
        <v>86</v>
      </c>
      <c r="AW360" s="13" t="s">
        <v>32</v>
      </c>
      <c r="AX360" s="13" t="s">
        <v>78</v>
      </c>
      <c r="AY360" s="244" t="s">
        <v>153</v>
      </c>
    </row>
    <row r="361" s="14" customFormat="1">
      <c r="A361" s="14"/>
      <c r="B361" s="245"/>
      <c r="C361" s="246"/>
      <c r="D361" s="236" t="s">
        <v>161</v>
      </c>
      <c r="E361" s="247" t="s">
        <v>1</v>
      </c>
      <c r="F361" s="248" t="s">
        <v>393</v>
      </c>
      <c r="G361" s="246"/>
      <c r="H361" s="249">
        <v>0.78400000000000003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161</v>
      </c>
      <c r="AU361" s="255" t="s">
        <v>88</v>
      </c>
      <c r="AV361" s="14" t="s">
        <v>88</v>
      </c>
      <c r="AW361" s="14" t="s">
        <v>32</v>
      </c>
      <c r="AX361" s="14" t="s">
        <v>78</v>
      </c>
      <c r="AY361" s="255" t="s">
        <v>153</v>
      </c>
    </row>
    <row r="362" s="15" customFormat="1">
      <c r="A362" s="15"/>
      <c r="B362" s="256"/>
      <c r="C362" s="257"/>
      <c r="D362" s="236" t="s">
        <v>161</v>
      </c>
      <c r="E362" s="258" t="s">
        <v>1</v>
      </c>
      <c r="F362" s="259" t="s">
        <v>164</v>
      </c>
      <c r="G362" s="257"/>
      <c r="H362" s="260">
        <v>0.78400000000000003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6" t="s">
        <v>161</v>
      </c>
      <c r="AU362" s="266" t="s">
        <v>88</v>
      </c>
      <c r="AV362" s="15" t="s">
        <v>165</v>
      </c>
      <c r="AW362" s="15" t="s">
        <v>32</v>
      </c>
      <c r="AX362" s="15" t="s">
        <v>78</v>
      </c>
      <c r="AY362" s="266" t="s">
        <v>153</v>
      </c>
    </row>
    <row r="363" s="16" customFormat="1">
      <c r="A363" s="16"/>
      <c r="B363" s="267"/>
      <c r="C363" s="268"/>
      <c r="D363" s="236" t="s">
        <v>161</v>
      </c>
      <c r="E363" s="269" t="s">
        <v>1</v>
      </c>
      <c r="F363" s="270" t="s">
        <v>166</v>
      </c>
      <c r="G363" s="268"/>
      <c r="H363" s="271">
        <v>1.954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77" t="s">
        <v>161</v>
      </c>
      <c r="AU363" s="277" t="s">
        <v>88</v>
      </c>
      <c r="AV363" s="16" t="s">
        <v>159</v>
      </c>
      <c r="AW363" s="16" t="s">
        <v>32</v>
      </c>
      <c r="AX363" s="16" t="s">
        <v>86</v>
      </c>
      <c r="AY363" s="277" t="s">
        <v>153</v>
      </c>
    </row>
    <row r="364" s="2" customFormat="1" ht="24.15" customHeight="1">
      <c r="A364" s="39"/>
      <c r="B364" s="40"/>
      <c r="C364" s="220" t="s">
        <v>346</v>
      </c>
      <c r="D364" s="220" t="s">
        <v>155</v>
      </c>
      <c r="E364" s="221" t="s">
        <v>394</v>
      </c>
      <c r="F364" s="222" t="s">
        <v>395</v>
      </c>
      <c r="G364" s="223" t="s">
        <v>216</v>
      </c>
      <c r="H364" s="224">
        <v>15.42</v>
      </c>
      <c r="I364" s="225"/>
      <c r="J364" s="226">
        <f>ROUND(I364*H364,2)</f>
        <v>0</v>
      </c>
      <c r="K364" s="227"/>
      <c r="L364" s="45"/>
      <c r="M364" s="228" t="s">
        <v>1</v>
      </c>
      <c r="N364" s="229" t="s">
        <v>43</v>
      </c>
      <c r="O364" s="92"/>
      <c r="P364" s="230">
        <f>O364*H364</f>
        <v>0</v>
      </c>
      <c r="Q364" s="230">
        <v>0.0084200000000000004</v>
      </c>
      <c r="R364" s="230">
        <f>Q364*H364</f>
        <v>0.12983640000000002</v>
      </c>
      <c r="S364" s="230">
        <v>0</v>
      </c>
      <c r="T364" s="231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2" t="s">
        <v>159</v>
      </c>
      <c r="AT364" s="232" t="s">
        <v>155</v>
      </c>
      <c r="AU364" s="232" t="s">
        <v>88</v>
      </c>
      <c r="AY364" s="18" t="s">
        <v>153</v>
      </c>
      <c r="BE364" s="233">
        <f>IF(N364="základní",J364,0)</f>
        <v>0</v>
      </c>
      <c r="BF364" s="233">
        <f>IF(N364="snížená",J364,0)</f>
        <v>0</v>
      </c>
      <c r="BG364" s="233">
        <f>IF(N364="zákl. přenesená",J364,0)</f>
        <v>0</v>
      </c>
      <c r="BH364" s="233">
        <f>IF(N364="sníž. přenesená",J364,0)</f>
        <v>0</v>
      </c>
      <c r="BI364" s="233">
        <f>IF(N364="nulová",J364,0)</f>
        <v>0</v>
      </c>
      <c r="BJ364" s="18" t="s">
        <v>86</v>
      </c>
      <c r="BK364" s="233">
        <f>ROUND(I364*H364,2)</f>
        <v>0</v>
      </c>
      <c r="BL364" s="18" t="s">
        <v>159</v>
      </c>
      <c r="BM364" s="232" t="s">
        <v>396</v>
      </c>
    </row>
    <row r="365" s="13" customFormat="1">
      <c r="A365" s="13"/>
      <c r="B365" s="234"/>
      <c r="C365" s="235"/>
      <c r="D365" s="236" t="s">
        <v>161</v>
      </c>
      <c r="E365" s="237" t="s">
        <v>1</v>
      </c>
      <c r="F365" s="238" t="s">
        <v>397</v>
      </c>
      <c r="G365" s="235"/>
      <c r="H365" s="237" t="s">
        <v>1</v>
      </c>
      <c r="I365" s="239"/>
      <c r="J365" s="235"/>
      <c r="K365" s="235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161</v>
      </c>
      <c r="AU365" s="244" t="s">
        <v>88</v>
      </c>
      <c r="AV365" s="13" t="s">
        <v>86</v>
      </c>
      <c r="AW365" s="13" t="s">
        <v>32</v>
      </c>
      <c r="AX365" s="13" t="s">
        <v>78</v>
      </c>
      <c r="AY365" s="244" t="s">
        <v>153</v>
      </c>
    </row>
    <row r="366" s="14" customFormat="1">
      <c r="A366" s="14"/>
      <c r="B366" s="245"/>
      <c r="C366" s="246"/>
      <c r="D366" s="236" t="s">
        <v>161</v>
      </c>
      <c r="E366" s="247" t="s">
        <v>1</v>
      </c>
      <c r="F366" s="248" t="s">
        <v>398</v>
      </c>
      <c r="G366" s="246"/>
      <c r="H366" s="249">
        <v>4.2789999999999999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5" t="s">
        <v>161</v>
      </c>
      <c r="AU366" s="255" t="s">
        <v>88</v>
      </c>
      <c r="AV366" s="14" t="s">
        <v>88</v>
      </c>
      <c r="AW366" s="14" t="s">
        <v>32</v>
      </c>
      <c r="AX366" s="14" t="s">
        <v>78</v>
      </c>
      <c r="AY366" s="255" t="s">
        <v>153</v>
      </c>
    </row>
    <row r="367" s="14" customFormat="1">
      <c r="A367" s="14"/>
      <c r="B367" s="245"/>
      <c r="C367" s="246"/>
      <c r="D367" s="236" t="s">
        <v>161</v>
      </c>
      <c r="E367" s="247" t="s">
        <v>1</v>
      </c>
      <c r="F367" s="248" t="s">
        <v>399</v>
      </c>
      <c r="G367" s="246"/>
      <c r="H367" s="249">
        <v>5.6299999999999999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5" t="s">
        <v>161</v>
      </c>
      <c r="AU367" s="255" t="s">
        <v>88</v>
      </c>
      <c r="AV367" s="14" t="s">
        <v>88</v>
      </c>
      <c r="AW367" s="14" t="s">
        <v>32</v>
      </c>
      <c r="AX367" s="14" t="s">
        <v>78</v>
      </c>
      <c r="AY367" s="255" t="s">
        <v>153</v>
      </c>
    </row>
    <row r="368" s="15" customFormat="1">
      <c r="A368" s="15"/>
      <c r="B368" s="256"/>
      <c r="C368" s="257"/>
      <c r="D368" s="236" t="s">
        <v>161</v>
      </c>
      <c r="E368" s="258" t="s">
        <v>1</v>
      </c>
      <c r="F368" s="259" t="s">
        <v>164</v>
      </c>
      <c r="G368" s="257"/>
      <c r="H368" s="260">
        <v>9.9090000000000007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6" t="s">
        <v>161</v>
      </c>
      <c r="AU368" s="266" t="s">
        <v>88</v>
      </c>
      <c r="AV368" s="15" t="s">
        <v>165</v>
      </c>
      <c r="AW368" s="15" t="s">
        <v>32</v>
      </c>
      <c r="AX368" s="15" t="s">
        <v>78</v>
      </c>
      <c r="AY368" s="266" t="s">
        <v>153</v>
      </c>
    </row>
    <row r="369" s="13" customFormat="1">
      <c r="A369" s="13"/>
      <c r="B369" s="234"/>
      <c r="C369" s="235"/>
      <c r="D369" s="236" t="s">
        <v>161</v>
      </c>
      <c r="E369" s="237" t="s">
        <v>1</v>
      </c>
      <c r="F369" s="238" t="s">
        <v>392</v>
      </c>
      <c r="G369" s="235"/>
      <c r="H369" s="237" t="s">
        <v>1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161</v>
      </c>
      <c r="AU369" s="244" t="s">
        <v>88</v>
      </c>
      <c r="AV369" s="13" t="s">
        <v>86</v>
      </c>
      <c r="AW369" s="13" t="s">
        <v>32</v>
      </c>
      <c r="AX369" s="13" t="s">
        <v>78</v>
      </c>
      <c r="AY369" s="244" t="s">
        <v>153</v>
      </c>
    </row>
    <row r="370" s="14" customFormat="1">
      <c r="A370" s="14"/>
      <c r="B370" s="245"/>
      <c r="C370" s="246"/>
      <c r="D370" s="236" t="s">
        <v>161</v>
      </c>
      <c r="E370" s="247" t="s">
        <v>1</v>
      </c>
      <c r="F370" s="248" t="s">
        <v>400</v>
      </c>
      <c r="G370" s="246"/>
      <c r="H370" s="249">
        <v>1.6890000000000001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5" t="s">
        <v>161</v>
      </c>
      <c r="AU370" s="255" t="s">
        <v>88</v>
      </c>
      <c r="AV370" s="14" t="s">
        <v>88</v>
      </c>
      <c r="AW370" s="14" t="s">
        <v>32</v>
      </c>
      <c r="AX370" s="14" t="s">
        <v>78</v>
      </c>
      <c r="AY370" s="255" t="s">
        <v>153</v>
      </c>
    </row>
    <row r="371" s="14" customFormat="1">
      <c r="A371" s="14"/>
      <c r="B371" s="245"/>
      <c r="C371" s="246"/>
      <c r="D371" s="236" t="s">
        <v>161</v>
      </c>
      <c r="E371" s="247" t="s">
        <v>1</v>
      </c>
      <c r="F371" s="248" t="s">
        <v>401</v>
      </c>
      <c r="G371" s="246"/>
      <c r="H371" s="249">
        <v>3.8220000000000001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161</v>
      </c>
      <c r="AU371" s="255" t="s">
        <v>88</v>
      </c>
      <c r="AV371" s="14" t="s">
        <v>88</v>
      </c>
      <c r="AW371" s="14" t="s">
        <v>32</v>
      </c>
      <c r="AX371" s="14" t="s">
        <v>78</v>
      </c>
      <c r="AY371" s="255" t="s">
        <v>153</v>
      </c>
    </row>
    <row r="372" s="16" customFormat="1">
      <c r="A372" s="16"/>
      <c r="B372" s="267"/>
      <c r="C372" s="268"/>
      <c r="D372" s="236" t="s">
        <v>161</v>
      </c>
      <c r="E372" s="269" t="s">
        <v>1</v>
      </c>
      <c r="F372" s="270" t="s">
        <v>166</v>
      </c>
      <c r="G372" s="268"/>
      <c r="H372" s="271">
        <v>15.42</v>
      </c>
      <c r="I372" s="272"/>
      <c r="J372" s="268"/>
      <c r="K372" s="268"/>
      <c r="L372" s="273"/>
      <c r="M372" s="274"/>
      <c r="N372" s="275"/>
      <c r="O372" s="275"/>
      <c r="P372" s="275"/>
      <c r="Q372" s="275"/>
      <c r="R372" s="275"/>
      <c r="S372" s="275"/>
      <c r="T372" s="27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7" t="s">
        <v>161</v>
      </c>
      <c r="AU372" s="277" t="s">
        <v>88</v>
      </c>
      <c r="AV372" s="16" t="s">
        <v>159</v>
      </c>
      <c r="AW372" s="16" t="s">
        <v>32</v>
      </c>
      <c r="AX372" s="16" t="s">
        <v>86</v>
      </c>
      <c r="AY372" s="277" t="s">
        <v>153</v>
      </c>
    </row>
    <row r="373" s="2" customFormat="1" ht="24.15" customHeight="1">
      <c r="A373" s="39"/>
      <c r="B373" s="40"/>
      <c r="C373" s="220" t="s">
        <v>402</v>
      </c>
      <c r="D373" s="220" t="s">
        <v>155</v>
      </c>
      <c r="E373" s="221" t="s">
        <v>403</v>
      </c>
      <c r="F373" s="222" t="s">
        <v>404</v>
      </c>
      <c r="G373" s="223" t="s">
        <v>216</v>
      </c>
      <c r="H373" s="224">
        <v>9.9090000000000007</v>
      </c>
      <c r="I373" s="225"/>
      <c r="J373" s="226">
        <f>ROUND(I373*H373,2)</f>
        <v>0</v>
      </c>
      <c r="K373" s="227"/>
      <c r="L373" s="45"/>
      <c r="M373" s="228" t="s">
        <v>1</v>
      </c>
      <c r="N373" s="229" t="s">
        <v>43</v>
      </c>
      <c r="O373" s="92"/>
      <c r="P373" s="230">
        <f>O373*H373</f>
        <v>0</v>
      </c>
      <c r="Q373" s="230">
        <v>0</v>
      </c>
      <c r="R373" s="230">
        <f>Q373*H373</f>
        <v>0</v>
      </c>
      <c r="S373" s="230">
        <v>0</v>
      </c>
      <c r="T373" s="23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2" t="s">
        <v>159</v>
      </c>
      <c r="AT373" s="232" t="s">
        <v>155</v>
      </c>
      <c r="AU373" s="232" t="s">
        <v>88</v>
      </c>
      <c r="AY373" s="18" t="s">
        <v>153</v>
      </c>
      <c r="BE373" s="233">
        <f>IF(N373="základní",J373,0)</f>
        <v>0</v>
      </c>
      <c r="BF373" s="233">
        <f>IF(N373="snížená",J373,0)</f>
        <v>0</v>
      </c>
      <c r="BG373" s="233">
        <f>IF(N373="zákl. přenesená",J373,0)</f>
        <v>0</v>
      </c>
      <c r="BH373" s="233">
        <f>IF(N373="sníž. přenesená",J373,0)</f>
        <v>0</v>
      </c>
      <c r="BI373" s="233">
        <f>IF(N373="nulová",J373,0)</f>
        <v>0</v>
      </c>
      <c r="BJ373" s="18" t="s">
        <v>86</v>
      </c>
      <c r="BK373" s="233">
        <f>ROUND(I373*H373,2)</f>
        <v>0</v>
      </c>
      <c r="BL373" s="18" t="s">
        <v>159</v>
      </c>
      <c r="BM373" s="232" t="s">
        <v>405</v>
      </c>
    </row>
    <row r="374" s="13" customFormat="1">
      <c r="A374" s="13"/>
      <c r="B374" s="234"/>
      <c r="C374" s="235"/>
      <c r="D374" s="236" t="s">
        <v>161</v>
      </c>
      <c r="E374" s="237" t="s">
        <v>1</v>
      </c>
      <c r="F374" s="238" t="s">
        <v>397</v>
      </c>
      <c r="G374" s="235"/>
      <c r="H374" s="237" t="s">
        <v>1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161</v>
      </c>
      <c r="AU374" s="244" t="s">
        <v>88</v>
      </c>
      <c r="AV374" s="13" t="s">
        <v>86</v>
      </c>
      <c r="AW374" s="13" t="s">
        <v>32</v>
      </c>
      <c r="AX374" s="13" t="s">
        <v>78</v>
      </c>
      <c r="AY374" s="244" t="s">
        <v>153</v>
      </c>
    </row>
    <row r="375" s="14" customFormat="1">
      <c r="A375" s="14"/>
      <c r="B375" s="245"/>
      <c r="C375" s="246"/>
      <c r="D375" s="236" t="s">
        <v>161</v>
      </c>
      <c r="E375" s="247" t="s">
        <v>1</v>
      </c>
      <c r="F375" s="248" t="s">
        <v>398</v>
      </c>
      <c r="G375" s="246"/>
      <c r="H375" s="249">
        <v>4.2789999999999999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161</v>
      </c>
      <c r="AU375" s="255" t="s">
        <v>88</v>
      </c>
      <c r="AV375" s="14" t="s">
        <v>88</v>
      </c>
      <c r="AW375" s="14" t="s">
        <v>32</v>
      </c>
      <c r="AX375" s="14" t="s">
        <v>78</v>
      </c>
      <c r="AY375" s="255" t="s">
        <v>153</v>
      </c>
    </row>
    <row r="376" s="14" customFormat="1">
      <c r="A376" s="14"/>
      <c r="B376" s="245"/>
      <c r="C376" s="246"/>
      <c r="D376" s="236" t="s">
        <v>161</v>
      </c>
      <c r="E376" s="247" t="s">
        <v>1</v>
      </c>
      <c r="F376" s="248" t="s">
        <v>399</v>
      </c>
      <c r="G376" s="246"/>
      <c r="H376" s="249">
        <v>5.6299999999999999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161</v>
      </c>
      <c r="AU376" s="255" t="s">
        <v>88</v>
      </c>
      <c r="AV376" s="14" t="s">
        <v>88</v>
      </c>
      <c r="AW376" s="14" t="s">
        <v>32</v>
      </c>
      <c r="AX376" s="14" t="s">
        <v>78</v>
      </c>
      <c r="AY376" s="255" t="s">
        <v>153</v>
      </c>
    </row>
    <row r="377" s="15" customFormat="1">
      <c r="A377" s="15"/>
      <c r="B377" s="256"/>
      <c r="C377" s="257"/>
      <c r="D377" s="236" t="s">
        <v>161</v>
      </c>
      <c r="E377" s="258" t="s">
        <v>1</v>
      </c>
      <c r="F377" s="259" t="s">
        <v>164</v>
      </c>
      <c r="G377" s="257"/>
      <c r="H377" s="260">
        <v>9.9090000000000007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6" t="s">
        <v>161</v>
      </c>
      <c r="AU377" s="266" t="s">
        <v>88</v>
      </c>
      <c r="AV377" s="15" t="s">
        <v>165</v>
      </c>
      <c r="AW377" s="15" t="s">
        <v>32</v>
      </c>
      <c r="AX377" s="15" t="s">
        <v>78</v>
      </c>
      <c r="AY377" s="266" t="s">
        <v>153</v>
      </c>
    </row>
    <row r="378" s="16" customFormat="1">
      <c r="A378" s="16"/>
      <c r="B378" s="267"/>
      <c r="C378" s="268"/>
      <c r="D378" s="236" t="s">
        <v>161</v>
      </c>
      <c r="E378" s="269" t="s">
        <v>1</v>
      </c>
      <c r="F378" s="270" t="s">
        <v>166</v>
      </c>
      <c r="G378" s="268"/>
      <c r="H378" s="271">
        <v>9.9090000000000007</v>
      </c>
      <c r="I378" s="272"/>
      <c r="J378" s="268"/>
      <c r="K378" s="268"/>
      <c r="L378" s="273"/>
      <c r="M378" s="274"/>
      <c r="N378" s="275"/>
      <c r="O378" s="275"/>
      <c r="P378" s="275"/>
      <c r="Q378" s="275"/>
      <c r="R378" s="275"/>
      <c r="S378" s="275"/>
      <c r="T378" s="27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7" t="s">
        <v>161</v>
      </c>
      <c r="AU378" s="277" t="s">
        <v>88</v>
      </c>
      <c r="AV378" s="16" t="s">
        <v>159</v>
      </c>
      <c r="AW378" s="16" t="s">
        <v>32</v>
      </c>
      <c r="AX378" s="16" t="s">
        <v>86</v>
      </c>
      <c r="AY378" s="277" t="s">
        <v>153</v>
      </c>
    </row>
    <row r="379" s="2" customFormat="1" ht="24.15" customHeight="1">
      <c r="A379" s="39"/>
      <c r="B379" s="40"/>
      <c r="C379" s="220" t="s">
        <v>406</v>
      </c>
      <c r="D379" s="220" t="s">
        <v>155</v>
      </c>
      <c r="E379" s="221" t="s">
        <v>407</v>
      </c>
      <c r="F379" s="222" t="s">
        <v>408</v>
      </c>
      <c r="G379" s="223" t="s">
        <v>227</v>
      </c>
      <c r="H379" s="224">
        <v>0.13700000000000001</v>
      </c>
      <c r="I379" s="225"/>
      <c r="J379" s="226">
        <f>ROUND(I379*H379,2)</f>
        <v>0</v>
      </c>
      <c r="K379" s="227"/>
      <c r="L379" s="45"/>
      <c r="M379" s="228" t="s">
        <v>1</v>
      </c>
      <c r="N379" s="229" t="s">
        <v>43</v>
      </c>
      <c r="O379" s="92"/>
      <c r="P379" s="230">
        <f>O379*H379</f>
        <v>0</v>
      </c>
      <c r="Q379" s="230">
        <v>1.05291</v>
      </c>
      <c r="R379" s="230">
        <f>Q379*H379</f>
        <v>0.14424867000000002</v>
      </c>
      <c r="S379" s="230">
        <v>0</v>
      </c>
      <c r="T379" s="23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2" t="s">
        <v>159</v>
      </c>
      <c r="AT379" s="232" t="s">
        <v>155</v>
      </c>
      <c r="AU379" s="232" t="s">
        <v>88</v>
      </c>
      <c r="AY379" s="18" t="s">
        <v>153</v>
      </c>
      <c r="BE379" s="233">
        <f>IF(N379="základní",J379,0)</f>
        <v>0</v>
      </c>
      <c r="BF379" s="233">
        <f>IF(N379="snížená",J379,0)</f>
        <v>0</v>
      </c>
      <c r="BG379" s="233">
        <f>IF(N379="zákl. přenesená",J379,0)</f>
        <v>0</v>
      </c>
      <c r="BH379" s="233">
        <f>IF(N379="sníž. přenesená",J379,0)</f>
        <v>0</v>
      </c>
      <c r="BI379" s="233">
        <f>IF(N379="nulová",J379,0)</f>
        <v>0</v>
      </c>
      <c r="BJ379" s="18" t="s">
        <v>86</v>
      </c>
      <c r="BK379" s="233">
        <f>ROUND(I379*H379,2)</f>
        <v>0</v>
      </c>
      <c r="BL379" s="18" t="s">
        <v>159</v>
      </c>
      <c r="BM379" s="232" t="s">
        <v>409</v>
      </c>
    </row>
    <row r="380" s="13" customFormat="1">
      <c r="A380" s="13"/>
      <c r="B380" s="234"/>
      <c r="C380" s="235"/>
      <c r="D380" s="236" t="s">
        <v>161</v>
      </c>
      <c r="E380" s="237" t="s">
        <v>1</v>
      </c>
      <c r="F380" s="238" t="s">
        <v>410</v>
      </c>
      <c r="G380" s="235"/>
      <c r="H380" s="237" t="s">
        <v>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161</v>
      </c>
      <c r="AU380" s="244" t="s">
        <v>88</v>
      </c>
      <c r="AV380" s="13" t="s">
        <v>86</v>
      </c>
      <c r="AW380" s="13" t="s">
        <v>32</v>
      </c>
      <c r="AX380" s="13" t="s">
        <v>78</v>
      </c>
      <c r="AY380" s="244" t="s">
        <v>153</v>
      </c>
    </row>
    <row r="381" s="14" customFormat="1">
      <c r="A381" s="14"/>
      <c r="B381" s="245"/>
      <c r="C381" s="246"/>
      <c r="D381" s="236" t="s">
        <v>161</v>
      </c>
      <c r="E381" s="247" t="s">
        <v>1</v>
      </c>
      <c r="F381" s="248" t="s">
        <v>411</v>
      </c>
      <c r="G381" s="246"/>
      <c r="H381" s="249">
        <v>0.13700000000000001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161</v>
      </c>
      <c r="AU381" s="255" t="s">
        <v>88</v>
      </c>
      <c r="AV381" s="14" t="s">
        <v>88</v>
      </c>
      <c r="AW381" s="14" t="s">
        <v>32</v>
      </c>
      <c r="AX381" s="14" t="s">
        <v>78</v>
      </c>
      <c r="AY381" s="255" t="s">
        <v>153</v>
      </c>
    </row>
    <row r="382" s="15" customFormat="1">
      <c r="A382" s="15"/>
      <c r="B382" s="256"/>
      <c r="C382" s="257"/>
      <c r="D382" s="236" t="s">
        <v>161</v>
      </c>
      <c r="E382" s="258" t="s">
        <v>1</v>
      </c>
      <c r="F382" s="259" t="s">
        <v>164</v>
      </c>
      <c r="G382" s="257"/>
      <c r="H382" s="260">
        <v>0.13700000000000001</v>
      </c>
      <c r="I382" s="261"/>
      <c r="J382" s="257"/>
      <c r="K382" s="257"/>
      <c r="L382" s="262"/>
      <c r="M382" s="263"/>
      <c r="N382" s="264"/>
      <c r="O382" s="264"/>
      <c r="P382" s="264"/>
      <c r="Q382" s="264"/>
      <c r="R382" s="264"/>
      <c r="S382" s="264"/>
      <c r="T382" s="26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6" t="s">
        <v>161</v>
      </c>
      <c r="AU382" s="266" t="s">
        <v>88</v>
      </c>
      <c r="AV382" s="15" t="s">
        <v>165</v>
      </c>
      <c r="AW382" s="15" t="s">
        <v>32</v>
      </c>
      <c r="AX382" s="15" t="s">
        <v>78</v>
      </c>
      <c r="AY382" s="266" t="s">
        <v>153</v>
      </c>
    </row>
    <row r="383" s="16" customFormat="1">
      <c r="A383" s="16"/>
      <c r="B383" s="267"/>
      <c r="C383" s="268"/>
      <c r="D383" s="236" t="s">
        <v>161</v>
      </c>
      <c r="E383" s="269" t="s">
        <v>1</v>
      </c>
      <c r="F383" s="270" t="s">
        <v>166</v>
      </c>
      <c r="G383" s="268"/>
      <c r="H383" s="271">
        <v>0.13700000000000001</v>
      </c>
      <c r="I383" s="272"/>
      <c r="J383" s="268"/>
      <c r="K383" s="268"/>
      <c r="L383" s="273"/>
      <c r="M383" s="274"/>
      <c r="N383" s="275"/>
      <c r="O383" s="275"/>
      <c r="P383" s="275"/>
      <c r="Q383" s="275"/>
      <c r="R383" s="275"/>
      <c r="S383" s="275"/>
      <c r="T383" s="27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277" t="s">
        <v>161</v>
      </c>
      <c r="AU383" s="277" t="s">
        <v>88</v>
      </c>
      <c r="AV383" s="16" t="s">
        <v>159</v>
      </c>
      <c r="AW383" s="16" t="s">
        <v>32</v>
      </c>
      <c r="AX383" s="16" t="s">
        <v>86</v>
      </c>
      <c r="AY383" s="277" t="s">
        <v>153</v>
      </c>
    </row>
    <row r="384" s="2" customFormat="1" ht="44.25" customHeight="1">
      <c r="A384" s="39"/>
      <c r="B384" s="40"/>
      <c r="C384" s="220" t="s">
        <v>412</v>
      </c>
      <c r="D384" s="220" t="s">
        <v>155</v>
      </c>
      <c r="E384" s="221" t="s">
        <v>413</v>
      </c>
      <c r="F384" s="222" t="s">
        <v>414</v>
      </c>
      <c r="G384" s="223" t="s">
        <v>335</v>
      </c>
      <c r="H384" s="224">
        <v>34.399999999999999</v>
      </c>
      <c r="I384" s="225"/>
      <c r="J384" s="226">
        <f>ROUND(I384*H384,2)</f>
        <v>0</v>
      </c>
      <c r="K384" s="227"/>
      <c r="L384" s="45"/>
      <c r="M384" s="228" t="s">
        <v>1</v>
      </c>
      <c r="N384" s="229" t="s">
        <v>43</v>
      </c>
      <c r="O384" s="92"/>
      <c r="P384" s="230">
        <f>O384*H384</f>
        <v>0</v>
      </c>
      <c r="Q384" s="230">
        <v>0.11046</v>
      </c>
      <c r="R384" s="230">
        <f>Q384*H384</f>
        <v>3.7998240000000001</v>
      </c>
      <c r="S384" s="230">
        <v>0</v>
      </c>
      <c r="T384" s="231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2" t="s">
        <v>159</v>
      </c>
      <c r="AT384" s="232" t="s">
        <v>155</v>
      </c>
      <c r="AU384" s="232" t="s">
        <v>88</v>
      </c>
      <c r="AY384" s="18" t="s">
        <v>153</v>
      </c>
      <c r="BE384" s="233">
        <f>IF(N384="základní",J384,0)</f>
        <v>0</v>
      </c>
      <c r="BF384" s="233">
        <f>IF(N384="snížená",J384,0)</f>
        <v>0</v>
      </c>
      <c r="BG384" s="233">
        <f>IF(N384="zákl. přenesená",J384,0)</f>
        <v>0</v>
      </c>
      <c r="BH384" s="233">
        <f>IF(N384="sníž. přenesená",J384,0)</f>
        <v>0</v>
      </c>
      <c r="BI384" s="233">
        <f>IF(N384="nulová",J384,0)</f>
        <v>0</v>
      </c>
      <c r="BJ384" s="18" t="s">
        <v>86</v>
      </c>
      <c r="BK384" s="233">
        <f>ROUND(I384*H384,2)</f>
        <v>0</v>
      </c>
      <c r="BL384" s="18" t="s">
        <v>159</v>
      </c>
      <c r="BM384" s="232" t="s">
        <v>415</v>
      </c>
    </row>
    <row r="385" s="13" customFormat="1">
      <c r="A385" s="13"/>
      <c r="B385" s="234"/>
      <c r="C385" s="235"/>
      <c r="D385" s="236" t="s">
        <v>161</v>
      </c>
      <c r="E385" s="237" t="s">
        <v>1</v>
      </c>
      <c r="F385" s="238" t="s">
        <v>416</v>
      </c>
      <c r="G385" s="235"/>
      <c r="H385" s="237" t="s">
        <v>1</v>
      </c>
      <c r="I385" s="239"/>
      <c r="J385" s="235"/>
      <c r="K385" s="235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161</v>
      </c>
      <c r="AU385" s="244" t="s">
        <v>88</v>
      </c>
      <c r="AV385" s="13" t="s">
        <v>86</v>
      </c>
      <c r="AW385" s="13" t="s">
        <v>32</v>
      </c>
      <c r="AX385" s="13" t="s">
        <v>78</v>
      </c>
      <c r="AY385" s="244" t="s">
        <v>153</v>
      </c>
    </row>
    <row r="386" s="13" customFormat="1">
      <c r="A386" s="13"/>
      <c r="B386" s="234"/>
      <c r="C386" s="235"/>
      <c r="D386" s="236" t="s">
        <v>161</v>
      </c>
      <c r="E386" s="237" t="s">
        <v>1</v>
      </c>
      <c r="F386" s="238" t="s">
        <v>417</v>
      </c>
      <c r="G386" s="235"/>
      <c r="H386" s="237" t="s">
        <v>1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161</v>
      </c>
      <c r="AU386" s="244" t="s">
        <v>88</v>
      </c>
      <c r="AV386" s="13" t="s">
        <v>86</v>
      </c>
      <c r="AW386" s="13" t="s">
        <v>32</v>
      </c>
      <c r="AX386" s="13" t="s">
        <v>78</v>
      </c>
      <c r="AY386" s="244" t="s">
        <v>153</v>
      </c>
    </row>
    <row r="387" s="14" customFormat="1">
      <c r="A387" s="14"/>
      <c r="B387" s="245"/>
      <c r="C387" s="246"/>
      <c r="D387" s="236" t="s">
        <v>161</v>
      </c>
      <c r="E387" s="247" t="s">
        <v>1</v>
      </c>
      <c r="F387" s="248" t="s">
        <v>418</v>
      </c>
      <c r="G387" s="246"/>
      <c r="H387" s="249">
        <v>25.199999999999999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5" t="s">
        <v>161</v>
      </c>
      <c r="AU387" s="255" t="s">
        <v>88</v>
      </c>
      <c r="AV387" s="14" t="s">
        <v>88</v>
      </c>
      <c r="AW387" s="14" t="s">
        <v>32</v>
      </c>
      <c r="AX387" s="14" t="s">
        <v>78</v>
      </c>
      <c r="AY387" s="255" t="s">
        <v>153</v>
      </c>
    </row>
    <row r="388" s="15" customFormat="1">
      <c r="A388" s="15"/>
      <c r="B388" s="256"/>
      <c r="C388" s="257"/>
      <c r="D388" s="236" t="s">
        <v>161</v>
      </c>
      <c r="E388" s="258" t="s">
        <v>1</v>
      </c>
      <c r="F388" s="259" t="s">
        <v>164</v>
      </c>
      <c r="G388" s="257"/>
      <c r="H388" s="260">
        <v>25.199999999999999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6" t="s">
        <v>161</v>
      </c>
      <c r="AU388" s="266" t="s">
        <v>88</v>
      </c>
      <c r="AV388" s="15" t="s">
        <v>165</v>
      </c>
      <c r="AW388" s="15" t="s">
        <v>32</v>
      </c>
      <c r="AX388" s="15" t="s">
        <v>78</v>
      </c>
      <c r="AY388" s="266" t="s">
        <v>153</v>
      </c>
    </row>
    <row r="389" s="13" customFormat="1">
      <c r="A389" s="13"/>
      <c r="B389" s="234"/>
      <c r="C389" s="235"/>
      <c r="D389" s="236" t="s">
        <v>161</v>
      </c>
      <c r="E389" s="237" t="s">
        <v>1</v>
      </c>
      <c r="F389" s="238" t="s">
        <v>419</v>
      </c>
      <c r="G389" s="235"/>
      <c r="H389" s="237" t="s">
        <v>1</v>
      </c>
      <c r="I389" s="239"/>
      <c r="J389" s="235"/>
      <c r="K389" s="235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161</v>
      </c>
      <c r="AU389" s="244" t="s">
        <v>88</v>
      </c>
      <c r="AV389" s="13" t="s">
        <v>86</v>
      </c>
      <c r="AW389" s="13" t="s">
        <v>32</v>
      </c>
      <c r="AX389" s="13" t="s">
        <v>78</v>
      </c>
      <c r="AY389" s="244" t="s">
        <v>153</v>
      </c>
    </row>
    <row r="390" s="14" customFormat="1">
      <c r="A390" s="14"/>
      <c r="B390" s="245"/>
      <c r="C390" s="246"/>
      <c r="D390" s="236" t="s">
        <v>161</v>
      </c>
      <c r="E390" s="247" t="s">
        <v>1</v>
      </c>
      <c r="F390" s="248" t="s">
        <v>420</v>
      </c>
      <c r="G390" s="246"/>
      <c r="H390" s="249">
        <v>9.1999999999999993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161</v>
      </c>
      <c r="AU390" s="255" t="s">
        <v>88</v>
      </c>
      <c r="AV390" s="14" t="s">
        <v>88</v>
      </c>
      <c r="AW390" s="14" t="s">
        <v>32</v>
      </c>
      <c r="AX390" s="14" t="s">
        <v>78</v>
      </c>
      <c r="AY390" s="255" t="s">
        <v>153</v>
      </c>
    </row>
    <row r="391" s="15" customFormat="1">
      <c r="A391" s="15"/>
      <c r="B391" s="256"/>
      <c r="C391" s="257"/>
      <c r="D391" s="236" t="s">
        <v>161</v>
      </c>
      <c r="E391" s="258" t="s">
        <v>1</v>
      </c>
      <c r="F391" s="259" t="s">
        <v>164</v>
      </c>
      <c r="G391" s="257"/>
      <c r="H391" s="260">
        <v>9.1999999999999993</v>
      </c>
      <c r="I391" s="261"/>
      <c r="J391" s="257"/>
      <c r="K391" s="257"/>
      <c r="L391" s="262"/>
      <c r="M391" s="263"/>
      <c r="N391" s="264"/>
      <c r="O391" s="264"/>
      <c r="P391" s="264"/>
      <c r="Q391" s="264"/>
      <c r="R391" s="264"/>
      <c r="S391" s="264"/>
      <c r="T391" s="26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6" t="s">
        <v>161</v>
      </c>
      <c r="AU391" s="266" t="s">
        <v>88</v>
      </c>
      <c r="AV391" s="15" t="s">
        <v>165</v>
      </c>
      <c r="AW391" s="15" t="s">
        <v>32</v>
      </c>
      <c r="AX391" s="15" t="s">
        <v>78</v>
      </c>
      <c r="AY391" s="266" t="s">
        <v>153</v>
      </c>
    </row>
    <row r="392" s="16" customFormat="1">
      <c r="A392" s="16"/>
      <c r="B392" s="267"/>
      <c r="C392" s="268"/>
      <c r="D392" s="236" t="s">
        <v>161</v>
      </c>
      <c r="E392" s="269" t="s">
        <v>1</v>
      </c>
      <c r="F392" s="270" t="s">
        <v>166</v>
      </c>
      <c r="G392" s="268"/>
      <c r="H392" s="271">
        <v>34.399999999999999</v>
      </c>
      <c r="I392" s="272"/>
      <c r="J392" s="268"/>
      <c r="K392" s="268"/>
      <c r="L392" s="273"/>
      <c r="M392" s="274"/>
      <c r="N392" s="275"/>
      <c r="O392" s="275"/>
      <c r="P392" s="275"/>
      <c r="Q392" s="275"/>
      <c r="R392" s="275"/>
      <c r="S392" s="275"/>
      <c r="T392" s="27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77" t="s">
        <v>161</v>
      </c>
      <c r="AU392" s="277" t="s">
        <v>88</v>
      </c>
      <c r="AV392" s="16" t="s">
        <v>159</v>
      </c>
      <c r="AW392" s="16" t="s">
        <v>32</v>
      </c>
      <c r="AX392" s="16" t="s">
        <v>86</v>
      </c>
      <c r="AY392" s="277" t="s">
        <v>153</v>
      </c>
    </row>
    <row r="393" s="2" customFormat="1" ht="33" customHeight="1">
      <c r="A393" s="39"/>
      <c r="B393" s="40"/>
      <c r="C393" s="220" t="s">
        <v>421</v>
      </c>
      <c r="D393" s="220" t="s">
        <v>155</v>
      </c>
      <c r="E393" s="221" t="s">
        <v>422</v>
      </c>
      <c r="F393" s="222" t="s">
        <v>423</v>
      </c>
      <c r="G393" s="223" t="s">
        <v>216</v>
      </c>
      <c r="H393" s="224">
        <v>16.5</v>
      </c>
      <c r="I393" s="225"/>
      <c r="J393" s="226">
        <f>ROUND(I393*H393,2)</f>
        <v>0</v>
      </c>
      <c r="K393" s="227"/>
      <c r="L393" s="45"/>
      <c r="M393" s="228" t="s">
        <v>1</v>
      </c>
      <c r="N393" s="229" t="s">
        <v>43</v>
      </c>
      <c r="O393" s="92"/>
      <c r="P393" s="230">
        <f>O393*H393</f>
        <v>0</v>
      </c>
      <c r="Q393" s="230">
        <v>0.00792</v>
      </c>
      <c r="R393" s="230">
        <f>Q393*H393</f>
        <v>0.13067999999999999</v>
      </c>
      <c r="S393" s="230">
        <v>0</v>
      </c>
      <c r="T393" s="23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2" t="s">
        <v>159</v>
      </c>
      <c r="AT393" s="232" t="s">
        <v>155</v>
      </c>
      <c r="AU393" s="232" t="s">
        <v>88</v>
      </c>
      <c r="AY393" s="18" t="s">
        <v>153</v>
      </c>
      <c r="BE393" s="233">
        <f>IF(N393="základní",J393,0)</f>
        <v>0</v>
      </c>
      <c r="BF393" s="233">
        <f>IF(N393="snížená",J393,0)</f>
        <v>0</v>
      </c>
      <c r="BG393" s="233">
        <f>IF(N393="zákl. přenesená",J393,0)</f>
        <v>0</v>
      </c>
      <c r="BH393" s="233">
        <f>IF(N393="sníž. přenesená",J393,0)</f>
        <v>0</v>
      </c>
      <c r="BI393" s="233">
        <f>IF(N393="nulová",J393,0)</f>
        <v>0</v>
      </c>
      <c r="BJ393" s="18" t="s">
        <v>86</v>
      </c>
      <c r="BK393" s="233">
        <f>ROUND(I393*H393,2)</f>
        <v>0</v>
      </c>
      <c r="BL393" s="18" t="s">
        <v>159</v>
      </c>
      <c r="BM393" s="232" t="s">
        <v>424</v>
      </c>
    </row>
    <row r="394" s="13" customFormat="1">
      <c r="A394" s="13"/>
      <c r="B394" s="234"/>
      <c r="C394" s="235"/>
      <c r="D394" s="236" t="s">
        <v>161</v>
      </c>
      <c r="E394" s="237" t="s">
        <v>1</v>
      </c>
      <c r="F394" s="238" t="s">
        <v>425</v>
      </c>
      <c r="G394" s="235"/>
      <c r="H394" s="237" t="s">
        <v>1</v>
      </c>
      <c r="I394" s="239"/>
      <c r="J394" s="235"/>
      <c r="K394" s="235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161</v>
      </c>
      <c r="AU394" s="244" t="s">
        <v>88</v>
      </c>
      <c r="AV394" s="13" t="s">
        <v>86</v>
      </c>
      <c r="AW394" s="13" t="s">
        <v>32</v>
      </c>
      <c r="AX394" s="13" t="s">
        <v>78</v>
      </c>
      <c r="AY394" s="244" t="s">
        <v>153</v>
      </c>
    </row>
    <row r="395" s="14" customFormat="1">
      <c r="A395" s="14"/>
      <c r="B395" s="245"/>
      <c r="C395" s="246"/>
      <c r="D395" s="236" t="s">
        <v>161</v>
      </c>
      <c r="E395" s="247" t="s">
        <v>1</v>
      </c>
      <c r="F395" s="248" t="s">
        <v>426</v>
      </c>
      <c r="G395" s="246"/>
      <c r="H395" s="249">
        <v>9.4499999999999993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5" t="s">
        <v>161</v>
      </c>
      <c r="AU395" s="255" t="s">
        <v>88</v>
      </c>
      <c r="AV395" s="14" t="s">
        <v>88</v>
      </c>
      <c r="AW395" s="14" t="s">
        <v>32</v>
      </c>
      <c r="AX395" s="14" t="s">
        <v>78</v>
      </c>
      <c r="AY395" s="255" t="s">
        <v>153</v>
      </c>
    </row>
    <row r="396" s="14" customFormat="1">
      <c r="A396" s="14"/>
      <c r="B396" s="245"/>
      <c r="C396" s="246"/>
      <c r="D396" s="236" t="s">
        <v>161</v>
      </c>
      <c r="E396" s="247" t="s">
        <v>1</v>
      </c>
      <c r="F396" s="248" t="s">
        <v>427</v>
      </c>
      <c r="G396" s="246"/>
      <c r="H396" s="249">
        <v>2.3100000000000001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5" t="s">
        <v>161</v>
      </c>
      <c r="AU396" s="255" t="s">
        <v>88</v>
      </c>
      <c r="AV396" s="14" t="s">
        <v>88</v>
      </c>
      <c r="AW396" s="14" t="s">
        <v>32</v>
      </c>
      <c r="AX396" s="14" t="s">
        <v>78</v>
      </c>
      <c r="AY396" s="255" t="s">
        <v>153</v>
      </c>
    </row>
    <row r="397" s="15" customFormat="1">
      <c r="A397" s="15"/>
      <c r="B397" s="256"/>
      <c r="C397" s="257"/>
      <c r="D397" s="236" t="s">
        <v>161</v>
      </c>
      <c r="E397" s="258" t="s">
        <v>1</v>
      </c>
      <c r="F397" s="259" t="s">
        <v>164</v>
      </c>
      <c r="G397" s="257"/>
      <c r="H397" s="260">
        <v>11.76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6" t="s">
        <v>161</v>
      </c>
      <c r="AU397" s="266" t="s">
        <v>88</v>
      </c>
      <c r="AV397" s="15" t="s">
        <v>165</v>
      </c>
      <c r="AW397" s="15" t="s">
        <v>32</v>
      </c>
      <c r="AX397" s="15" t="s">
        <v>78</v>
      </c>
      <c r="AY397" s="266" t="s">
        <v>153</v>
      </c>
    </row>
    <row r="398" s="13" customFormat="1">
      <c r="A398" s="13"/>
      <c r="B398" s="234"/>
      <c r="C398" s="235"/>
      <c r="D398" s="236" t="s">
        <v>161</v>
      </c>
      <c r="E398" s="237" t="s">
        <v>1</v>
      </c>
      <c r="F398" s="238" t="s">
        <v>428</v>
      </c>
      <c r="G398" s="235"/>
      <c r="H398" s="237" t="s">
        <v>1</v>
      </c>
      <c r="I398" s="239"/>
      <c r="J398" s="235"/>
      <c r="K398" s="235"/>
      <c r="L398" s="240"/>
      <c r="M398" s="241"/>
      <c r="N398" s="242"/>
      <c r="O398" s="242"/>
      <c r="P398" s="242"/>
      <c r="Q398" s="242"/>
      <c r="R398" s="242"/>
      <c r="S398" s="242"/>
      <c r="T398" s="24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4" t="s">
        <v>161</v>
      </c>
      <c r="AU398" s="244" t="s">
        <v>88</v>
      </c>
      <c r="AV398" s="13" t="s">
        <v>86</v>
      </c>
      <c r="AW398" s="13" t="s">
        <v>32</v>
      </c>
      <c r="AX398" s="13" t="s">
        <v>78</v>
      </c>
      <c r="AY398" s="244" t="s">
        <v>153</v>
      </c>
    </row>
    <row r="399" s="14" customFormat="1">
      <c r="A399" s="14"/>
      <c r="B399" s="245"/>
      <c r="C399" s="246"/>
      <c r="D399" s="236" t="s">
        <v>161</v>
      </c>
      <c r="E399" s="247" t="s">
        <v>1</v>
      </c>
      <c r="F399" s="248" t="s">
        <v>429</v>
      </c>
      <c r="G399" s="246"/>
      <c r="H399" s="249">
        <v>4.1399999999999997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5" t="s">
        <v>161</v>
      </c>
      <c r="AU399" s="255" t="s">
        <v>88</v>
      </c>
      <c r="AV399" s="14" t="s">
        <v>88</v>
      </c>
      <c r="AW399" s="14" t="s">
        <v>32</v>
      </c>
      <c r="AX399" s="14" t="s">
        <v>78</v>
      </c>
      <c r="AY399" s="255" t="s">
        <v>153</v>
      </c>
    </row>
    <row r="400" s="14" customFormat="1">
      <c r="A400" s="14"/>
      <c r="B400" s="245"/>
      <c r="C400" s="246"/>
      <c r="D400" s="236" t="s">
        <v>161</v>
      </c>
      <c r="E400" s="247" t="s">
        <v>1</v>
      </c>
      <c r="F400" s="248" t="s">
        <v>430</v>
      </c>
      <c r="G400" s="246"/>
      <c r="H400" s="249">
        <v>0.59999999999999998</v>
      </c>
      <c r="I400" s="250"/>
      <c r="J400" s="246"/>
      <c r="K400" s="246"/>
      <c r="L400" s="251"/>
      <c r="M400" s="252"/>
      <c r="N400" s="253"/>
      <c r="O400" s="253"/>
      <c r="P400" s="253"/>
      <c r="Q400" s="253"/>
      <c r="R400" s="253"/>
      <c r="S400" s="253"/>
      <c r="T400" s="25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5" t="s">
        <v>161</v>
      </c>
      <c r="AU400" s="255" t="s">
        <v>88</v>
      </c>
      <c r="AV400" s="14" t="s">
        <v>88</v>
      </c>
      <c r="AW400" s="14" t="s">
        <v>32</v>
      </c>
      <c r="AX400" s="14" t="s">
        <v>78</v>
      </c>
      <c r="AY400" s="255" t="s">
        <v>153</v>
      </c>
    </row>
    <row r="401" s="15" customFormat="1">
      <c r="A401" s="15"/>
      <c r="B401" s="256"/>
      <c r="C401" s="257"/>
      <c r="D401" s="236" t="s">
        <v>161</v>
      </c>
      <c r="E401" s="258" t="s">
        <v>1</v>
      </c>
      <c r="F401" s="259" t="s">
        <v>164</v>
      </c>
      <c r="G401" s="257"/>
      <c r="H401" s="260">
        <v>4.7400000000000002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6" t="s">
        <v>161</v>
      </c>
      <c r="AU401" s="266" t="s">
        <v>88</v>
      </c>
      <c r="AV401" s="15" t="s">
        <v>165</v>
      </c>
      <c r="AW401" s="15" t="s">
        <v>32</v>
      </c>
      <c r="AX401" s="15" t="s">
        <v>78</v>
      </c>
      <c r="AY401" s="266" t="s">
        <v>153</v>
      </c>
    </row>
    <row r="402" s="16" customFormat="1">
      <c r="A402" s="16"/>
      <c r="B402" s="267"/>
      <c r="C402" s="268"/>
      <c r="D402" s="236" t="s">
        <v>161</v>
      </c>
      <c r="E402" s="269" t="s">
        <v>1</v>
      </c>
      <c r="F402" s="270" t="s">
        <v>166</v>
      </c>
      <c r="G402" s="268"/>
      <c r="H402" s="271">
        <v>16.5</v>
      </c>
      <c r="I402" s="272"/>
      <c r="J402" s="268"/>
      <c r="K402" s="268"/>
      <c r="L402" s="273"/>
      <c r="M402" s="274"/>
      <c r="N402" s="275"/>
      <c r="O402" s="275"/>
      <c r="P402" s="275"/>
      <c r="Q402" s="275"/>
      <c r="R402" s="275"/>
      <c r="S402" s="275"/>
      <c r="T402" s="27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T402" s="277" t="s">
        <v>161</v>
      </c>
      <c r="AU402" s="277" t="s">
        <v>88</v>
      </c>
      <c r="AV402" s="16" t="s">
        <v>159</v>
      </c>
      <c r="AW402" s="16" t="s">
        <v>32</v>
      </c>
      <c r="AX402" s="16" t="s">
        <v>86</v>
      </c>
      <c r="AY402" s="277" t="s">
        <v>153</v>
      </c>
    </row>
    <row r="403" s="2" customFormat="1" ht="33" customHeight="1">
      <c r="A403" s="39"/>
      <c r="B403" s="40"/>
      <c r="C403" s="220" t="s">
        <v>431</v>
      </c>
      <c r="D403" s="220" t="s">
        <v>155</v>
      </c>
      <c r="E403" s="221" t="s">
        <v>432</v>
      </c>
      <c r="F403" s="222" t="s">
        <v>433</v>
      </c>
      <c r="G403" s="223" t="s">
        <v>216</v>
      </c>
      <c r="H403" s="224">
        <v>18.390000000000001</v>
      </c>
      <c r="I403" s="225"/>
      <c r="J403" s="226">
        <f>ROUND(I403*H403,2)</f>
        <v>0</v>
      </c>
      <c r="K403" s="227"/>
      <c r="L403" s="45"/>
      <c r="M403" s="228" t="s">
        <v>1</v>
      </c>
      <c r="N403" s="229" t="s">
        <v>43</v>
      </c>
      <c r="O403" s="92"/>
      <c r="P403" s="230">
        <f>O403*H403</f>
        <v>0</v>
      </c>
      <c r="Q403" s="230">
        <v>0</v>
      </c>
      <c r="R403" s="230">
        <f>Q403*H403</f>
        <v>0</v>
      </c>
      <c r="S403" s="230">
        <v>0</v>
      </c>
      <c r="T403" s="23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2" t="s">
        <v>159</v>
      </c>
      <c r="AT403" s="232" t="s">
        <v>155</v>
      </c>
      <c r="AU403" s="232" t="s">
        <v>88</v>
      </c>
      <c r="AY403" s="18" t="s">
        <v>153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8" t="s">
        <v>86</v>
      </c>
      <c r="BK403" s="233">
        <f>ROUND(I403*H403,2)</f>
        <v>0</v>
      </c>
      <c r="BL403" s="18" t="s">
        <v>159</v>
      </c>
      <c r="BM403" s="232" t="s">
        <v>434</v>
      </c>
    </row>
    <row r="404" s="13" customFormat="1">
      <c r="A404" s="13"/>
      <c r="B404" s="234"/>
      <c r="C404" s="235"/>
      <c r="D404" s="236" t="s">
        <v>161</v>
      </c>
      <c r="E404" s="237" t="s">
        <v>1</v>
      </c>
      <c r="F404" s="238" t="s">
        <v>425</v>
      </c>
      <c r="G404" s="235"/>
      <c r="H404" s="237" t="s">
        <v>1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161</v>
      </c>
      <c r="AU404" s="244" t="s">
        <v>88</v>
      </c>
      <c r="AV404" s="13" t="s">
        <v>86</v>
      </c>
      <c r="AW404" s="13" t="s">
        <v>32</v>
      </c>
      <c r="AX404" s="13" t="s">
        <v>78</v>
      </c>
      <c r="AY404" s="244" t="s">
        <v>153</v>
      </c>
    </row>
    <row r="405" s="14" customFormat="1">
      <c r="A405" s="14"/>
      <c r="B405" s="245"/>
      <c r="C405" s="246"/>
      <c r="D405" s="236" t="s">
        <v>161</v>
      </c>
      <c r="E405" s="247" t="s">
        <v>1</v>
      </c>
      <c r="F405" s="248" t="s">
        <v>426</v>
      </c>
      <c r="G405" s="246"/>
      <c r="H405" s="249">
        <v>9.4499999999999993</v>
      </c>
      <c r="I405" s="250"/>
      <c r="J405" s="246"/>
      <c r="K405" s="246"/>
      <c r="L405" s="251"/>
      <c r="M405" s="252"/>
      <c r="N405" s="253"/>
      <c r="O405" s="253"/>
      <c r="P405" s="253"/>
      <c r="Q405" s="253"/>
      <c r="R405" s="253"/>
      <c r="S405" s="253"/>
      <c r="T405" s="25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5" t="s">
        <v>161</v>
      </c>
      <c r="AU405" s="255" t="s">
        <v>88</v>
      </c>
      <c r="AV405" s="14" t="s">
        <v>88</v>
      </c>
      <c r="AW405" s="14" t="s">
        <v>32</v>
      </c>
      <c r="AX405" s="14" t="s">
        <v>78</v>
      </c>
      <c r="AY405" s="255" t="s">
        <v>153</v>
      </c>
    </row>
    <row r="406" s="14" customFormat="1">
      <c r="A406" s="14"/>
      <c r="B406" s="245"/>
      <c r="C406" s="246"/>
      <c r="D406" s="236" t="s">
        <v>161</v>
      </c>
      <c r="E406" s="247" t="s">
        <v>1</v>
      </c>
      <c r="F406" s="248" t="s">
        <v>427</v>
      </c>
      <c r="G406" s="246"/>
      <c r="H406" s="249">
        <v>2.3100000000000001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161</v>
      </c>
      <c r="AU406" s="255" t="s">
        <v>88</v>
      </c>
      <c r="AV406" s="14" t="s">
        <v>88</v>
      </c>
      <c r="AW406" s="14" t="s">
        <v>32</v>
      </c>
      <c r="AX406" s="14" t="s">
        <v>78</v>
      </c>
      <c r="AY406" s="255" t="s">
        <v>153</v>
      </c>
    </row>
    <row r="407" s="15" customFormat="1">
      <c r="A407" s="15"/>
      <c r="B407" s="256"/>
      <c r="C407" s="257"/>
      <c r="D407" s="236" t="s">
        <v>161</v>
      </c>
      <c r="E407" s="258" t="s">
        <v>1</v>
      </c>
      <c r="F407" s="259" t="s">
        <v>164</v>
      </c>
      <c r="G407" s="257"/>
      <c r="H407" s="260">
        <v>11.76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6" t="s">
        <v>161</v>
      </c>
      <c r="AU407" s="266" t="s">
        <v>88</v>
      </c>
      <c r="AV407" s="15" t="s">
        <v>165</v>
      </c>
      <c r="AW407" s="15" t="s">
        <v>32</v>
      </c>
      <c r="AX407" s="15" t="s">
        <v>78</v>
      </c>
      <c r="AY407" s="266" t="s">
        <v>153</v>
      </c>
    </row>
    <row r="408" s="13" customFormat="1">
      <c r="A408" s="13"/>
      <c r="B408" s="234"/>
      <c r="C408" s="235"/>
      <c r="D408" s="236" t="s">
        <v>161</v>
      </c>
      <c r="E408" s="237" t="s">
        <v>1</v>
      </c>
      <c r="F408" s="238" t="s">
        <v>428</v>
      </c>
      <c r="G408" s="235"/>
      <c r="H408" s="237" t="s">
        <v>1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161</v>
      </c>
      <c r="AU408" s="244" t="s">
        <v>88</v>
      </c>
      <c r="AV408" s="13" t="s">
        <v>86</v>
      </c>
      <c r="AW408" s="13" t="s">
        <v>32</v>
      </c>
      <c r="AX408" s="13" t="s">
        <v>78</v>
      </c>
      <c r="AY408" s="244" t="s">
        <v>153</v>
      </c>
    </row>
    <row r="409" s="14" customFormat="1">
      <c r="A409" s="14"/>
      <c r="B409" s="245"/>
      <c r="C409" s="246"/>
      <c r="D409" s="236" t="s">
        <v>161</v>
      </c>
      <c r="E409" s="247" t="s">
        <v>1</v>
      </c>
      <c r="F409" s="248" t="s">
        <v>435</v>
      </c>
      <c r="G409" s="246"/>
      <c r="H409" s="249">
        <v>6.0300000000000002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161</v>
      </c>
      <c r="AU409" s="255" t="s">
        <v>88</v>
      </c>
      <c r="AV409" s="14" t="s">
        <v>88</v>
      </c>
      <c r="AW409" s="14" t="s">
        <v>32</v>
      </c>
      <c r="AX409" s="14" t="s">
        <v>78</v>
      </c>
      <c r="AY409" s="255" t="s">
        <v>153</v>
      </c>
    </row>
    <row r="410" s="14" customFormat="1">
      <c r="A410" s="14"/>
      <c r="B410" s="245"/>
      <c r="C410" s="246"/>
      <c r="D410" s="236" t="s">
        <v>161</v>
      </c>
      <c r="E410" s="247" t="s">
        <v>1</v>
      </c>
      <c r="F410" s="248" t="s">
        <v>430</v>
      </c>
      <c r="G410" s="246"/>
      <c r="H410" s="249">
        <v>0.59999999999999998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161</v>
      </c>
      <c r="AU410" s="255" t="s">
        <v>88</v>
      </c>
      <c r="AV410" s="14" t="s">
        <v>88</v>
      </c>
      <c r="AW410" s="14" t="s">
        <v>32</v>
      </c>
      <c r="AX410" s="14" t="s">
        <v>78</v>
      </c>
      <c r="AY410" s="255" t="s">
        <v>153</v>
      </c>
    </row>
    <row r="411" s="15" customFormat="1">
      <c r="A411" s="15"/>
      <c r="B411" s="256"/>
      <c r="C411" s="257"/>
      <c r="D411" s="236" t="s">
        <v>161</v>
      </c>
      <c r="E411" s="258" t="s">
        <v>1</v>
      </c>
      <c r="F411" s="259" t="s">
        <v>164</v>
      </c>
      <c r="G411" s="257"/>
      <c r="H411" s="260">
        <v>6.6299999999999999</v>
      </c>
      <c r="I411" s="261"/>
      <c r="J411" s="257"/>
      <c r="K411" s="257"/>
      <c r="L411" s="262"/>
      <c r="M411" s="263"/>
      <c r="N411" s="264"/>
      <c r="O411" s="264"/>
      <c r="P411" s="264"/>
      <c r="Q411" s="264"/>
      <c r="R411" s="264"/>
      <c r="S411" s="264"/>
      <c r="T411" s="26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6" t="s">
        <v>161</v>
      </c>
      <c r="AU411" s="266" t="s">
        <v>88</v>
      </c>
      <c r="AV411" s="15" t="s">
        <v>165</v>
      </c>
      <c r="AW411" s="15" t="s">
        <v>32</v>
      </c>
      <c r="AX411" s="15" t="s">
        <v>78</v>
      </c>
      <c r="AY411" s="266" t="s">
        <v>153</v>
      </c>
    </row>
    <row r="412" s="16" customFormat="1">
      <c r="A412" s="16"/>
      <c r="B412" s="267"/>
      <c r="C412" s="268"/>
      <c r="D412" s="236" t="s">
        <v>161</v>
      </c>
      <c r="E412" s="269" t="s">
        <v>1</v>
      </c>
      <c r="F412" s="270" t="s">
        <v>166</v>
      </c>
      <c r="G412" s="268"/>
      <c r="H412" s="271">
        <v>18.390000000000001</v>
      </c>
      <c r="I412" s="272"/>
      <c r="J412" s="268"/>
      <c r="K412" s="268"/>
      <c r="L412" s="273"/>
      <c r="M412" s="274"/>
      <c r="N412" s="275"/>
      <c r="O412" s="275"/>
      <c r="P412" s="275"/>
      <c r="Q412" s="275"/>
      <c r="R412" s="275"/>
      <c r="S412" s="275"/>
      <c r="T412" s="27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77" t="s">
        <v>161</v>
      </c>
      <c r="AU412" s="277" t="s">
        <v>88</v>
      </c>
      <c r="AV412" s="16" t="s">
        <v>159</v>
      </c>
      <c r="AW412" s="16" t="s">
        <v>32</v>
      </c>
      <c r="AX412" s="16" t="s">
        <v>86</v>
      </c>
      <c r="AY412" s="277" t="s">
        <v>153</v>
      </c>
    </row>
    <row r="413" s="12" customFormat="1" ht="20.88" customHeight="1">
      <c r="A413" s="12"/>
      <c r="B413" s="204"/>
      <c r="C413" s="205"/>
      <c r="D413" s="206" t="s">
        <v>77</v>
      </c>
      <c r="E413" s="218" t="s">
        <v>436</v>
      </c>
      <c r="F413" s="218" t="s">
        <v>437</v>
      </c>
      <c r="G413" s="205"/>
      <c r="H413" s="205"/>
      <c r="I413" s="208"/>
      <c r="J413" s="219">
        <f>BK413</f>
        <v>0</v>
      </c>
      <c r="K413" s="205"/>
      <c r="L413" s="210"/>
      <c r="M413" s="211"/>
      <c r="N413" s="212"/>
      <c r="O413" s="212"/>
      <c r="P413" s="213">
        <f>SUM(P414:P439)</f>
        <v>0</v>
      </c>
      <c r="Q413" s="212"/>
      <c r="R413" s="213">
        <f>SUM(R414:R439)</f>
        <v>13.48011297</v>
      </c>
      <c r="S413" s="212"/>
      <c r="T413" s="214">
        <f>SUM(T414:T439)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5" t="s">
        <v>86</v>
      </c>
      <c r="AT413" s="216" t="s">
        <v>77</v>
      </c>
      <c r="AU413" s="216" t="s">
        <v>88</v>
      </c>
      <c r="AY413" s="215" t="s">
        <v>153</v>
      </c>
      <c r="BK413" s="217">
        <f>SUM(BK414:BK439)</f>
        <v>0</v>
      </c>
    </row>
    <row r="414" s="2" customFormat="1" ht="37.8" customHeight="1">
      <c r="A414" s="39"/>
      <c r="B414" s="40"/>
      <c r="C414" s="220" t="s">
        <v>438</v>
      </c>
      <c r="D414" s="220" t="s">
        <v>155</v>
      </c>
      <c r="E414" s="221" t="s">
        <v>439</v>
      </c>
      <c r="F414" s="222" t="s">
        <v>440</v>
      </c>
      <c r="G414" s="223" t="s">
        <v>158</v>
      </c>
      <c r="H414" s="224">
        <v>3.093</v>
      </c>
      <c r="I414" s="225"/>
      <c r="J414" s="226">
        <f>ROUND(I414*H414,2)</f>
        <v>0</v>
      </c>
      <c r="K414" s="227"/>
      <c r="L414" s="45"/>
      <c r="M414" s="228" t="s">
        <v>1</v>
      </c>
      <c r="N414" s="229" t="s">
        <v>43</v>
      </c>
      <c r="O414" s="92"/>
      <c r="P414" s="230">
        <f>O414*H414</f>
        <v>0</v>
      </c>
      <c r="Q414" s="230">
        <v>2.5019499999999999</v>
      </c>
      <c r="R414" s="230">
        <f>Q414*H414</f>
        <v>7.7385313499999997</v>
      </c>
      <c r="S414" s="230">
        <v>0</v>
      </c>
      <c r="T414" s="23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2" t="s">
        <v>159</v>
      </c>
      <c r="AT414" s="232" t="s">
        <v>155</v>
      </c>
      <c r="AU414" s="232" t="s">
        <v>165</v>
      </c>
      <c r="AY414" s="18" t="s">
        <v>153</v>
      </c>
      <c r="BE414" s="233">
        <f>IF(N414="základní",J414,0)</f>
        <v>0</v>
      </c>
      <c r="BF414" s="233">
        <f>IF(N414="snížená",J414,0)</f>
        <v>0</v>
      </c>
      <c r="BG414" s="233">
        <f>IF(N414="zákl. přenesená",J414,0)</f>
        <v>0</v>
      </c>
      <c r="BH414" s="233">
        <f>IF(N414="sníž. přenesená",J414,0)</f>
        <v>0</v>
      </c>
      <c r="BI414" s="233">
        <f>IF(N414="nulová",J414,0)</f>
        <v>0</v>
      </c>
      <c r="BJ414" s="18" t="s">
        <v>86</v>
      </c>
      <c r="BK414" s="233">
        <f>ROUND(I414*H414,2)</f>
        <v>0</v>
      </c>
      <c r="BL414" s="18" t="s">
        <v>159</v>
      </c>
      <c r="BM414" s="232" t="s">
        <v>441</v>
      </c>
    </row>
    <row r="415" s="13" customFormat="1">
      <c r="A415" s="13"/>
      <c r="B415" s="234"/>
      <c r="C415" s="235"/>
      <c r="D415" s="236" t="s">
        <v>161</v>
      </c>
      <c r="E415" s="237" t="s">
        <v>1</v>
      </c>
      <c r="F415" s="238" t="s">
        <v>442</v>
      </c>
      <c r="G415" s="235"/>
      <c r="H415" s="237" t="s">
        <v>1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161</v>
      </c>
      <c r="AU415" s="244" t="s">
        <v>165</v>
      </c>
      <c r="AV415" s="13" t="s">
        <v>86</v>
      </c>
      <c r="AW415" s="13" t="s">
        <v>32</v>
      </c>
      <c r="AX415" s="13" t="s">
        <v>78</v>
      </c>
      <c r="AY415" s="244" t="s">
        <v>153</v>
      </c>
    </row>
    <row r="416" s="14" customFormat="1">
      <c r="A416" s="14"/>
      <c r="B416" s="245"/>
      <c r="C416" s="246"/>
      <c r="D416" s="236" t="s">
        <v>161</v>
      </c>
      <c r="E416" s="247" t="s">
        <v>1</v>
      </c>
      <c r="F416" s="248" t="s">
        <v>443</v>
      </c>
      <c r="G416" s="246"/>
      <c r="H416" s="249">
        <v>0.63800000000000001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161</v>
      </c>
      <c r="AU416" s="255" t="s">
        <v>165</v>
      </c>
      <c r="AV416" s="14" t="s">
        <v>88</v>
      </c>
      <c r="AW416" s="14" t="s">
        <v>32</v>
      </c>
      <c r="AX416" s="14" t="s">
        <v>78</v>
      </c>
      <c r="AY416" s="255" t="s">
        <v>153</v>
      </c>
    </row>
    <row r="417" s="14" customFormat="1">
      <c r="A417" s="14"/>
      <c r="B417" s="245"/>
      <c r="C417" s="246"/>
      <c r="D417" s="236" t="s">
        <v>161</v>
      </c>
      <c r="E417" s="247" t="s">
        <v>1</v>
      </c>
      <c r="F417" s="248" t="s">
        <v>444</v>
      </c>
      <c r="G417" s="246"/>
      <c r="H417" s="249">
        <v>0.61699999999999999</v>
      </c>
      <c r="I417" s="250"/>
      <c r="J417" s="246"/>
      <c r="K417" s="246"/>
      <c r="L417" s="251"/>
      <c r="M417" s="252"/>
      <c r="N417" s="253"/>
      <c r="O417" s="253"/>
      <c r="P417" s="253"/>
      <c r="Q417" s="253"/>
      <c r="R417" s="253"/>
      <c r="S417" s="253"/>
      <c r="T417" s="25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5" t="s">
        <v>161</v>
      </c>
      <c r="AU417" s="255" t="s">
        <v>165</v>
      </c>
      <c r="AV417" s="14" t="s">
        <v>88</v>
      </c>
      <c r="AW417" s="14" t="s">
        <v>32</v>
      </c>
      <c r="AX417" s="14" t="s">
        <v>78</v>
      </c>
      <c r="AY417" s="255" t="s">
        <v>153</v>
      </c>
    </row>
    <row r="418" s="13" customFormat="1">
      <c r="A418" s="13"/>
      <c r="B418" s="234"/>
      <c r="C418" s="235"/>
      <c r="D418" s="236" t="s">
        <v>161</v>
      </c>
      <c r="E418" s="237" t="s">
        <v>1</v>
      </c>
      <c r="F418" s="238" t="s">
        <v>445</v>
      </c>
      <c r="G418" s="235"/>
      <c r="H418" s="237" t="s">
        <v>1</v>
      </c>
      <c r="I418" s="239"/>
      <c r="J418" s="235"/>
      <c r="K418" s="235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161</v>
      </c>
      <c r="AU418" s="244" t="s">
        <v>165</v>
      </c>
      <c r="AV418" s="13" t="s">
        <v>86</v>
      </c>
      <c r="AW418" s="13" t="s">
        <v>32</v>
      </c>
      <c r="AX418" s="13" t="s">
        <v>78</v>
      </c>
      <c r="AY418" s="244" t="s">
        <v>153</v>
      </c>
    </row>
    <row r="419" s="14" customFormat="1">
      <c r="A419" s="14"/>
      <c r="B419" s="245"/>
      <c r="C419" s="246"/>
      <c r="D419" s="236" t="s">
        <v>161</v>
      </c>
      <c r="E419" s="247" t="s">
        <v>1</v>
      </c>
      <c r="F419" s="248" t="s">
        <v>446</v>
      </c>
      <c r="G419" s="246"/>
      <c r="H419" s="249">
        <v>1.5960000000000001</v>
      </c>
      <c r="I419" s="250"/>
      <c r="J419" s="246"/>
      <c r="K419" s="246"/>
      <c r="L419" s="251"/>
      <c r="M419" s="252"/>
      <c r="N419" s="253"/>
      <c r="O419" s="253"/>
      <c r="P419" s="253"/>
      <c r="Q419" s="253"/>
      <c r="R419" s="253"/>
      <c r="S419" s="253"/>
      <c r="T419" s="25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5" t="s">
        <v>161</v>
      </c>
      <c r="AU419" s="255" t="s">
        <v>165</v>
      </c>
      <c r="AV419" s="14" t="s">
        <v>88</v>
      </c>
      <c r="AW419" s="14" t="s">
        <v>32</v>
      </c>
      <c r="AX419" s="14" t="s">
        <v>78</v>
      </c>
      <c r="AY419" s="255" t="s">
        <v>153</v>
      </c>
    </row>
    <row r="420" s="15" customFormat="1">
      <c r="A420" s="15"/>
      <c r="B420" s="256"/>
      <c r="C420" s="257"/>
      <c r="D420" s="236" t="s">
        <v>161</v>
      </c>
      <c r="E420" s="258" t="s">
        <v>1</v>
      </c>
      <c r="F420" s="259" t="s">
        <v>164</v>
      </c>
      <c r="G420" s="257"/>
      <c r="H420" s="260">
        <v>2.851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6" t="s">
        <v>161</v>
      </c>
      <c r="AU420" s="266" t="s">
        <v>165</v>
      </c>
      <c r="AV420" s="15" t="s">
        <v>165</v>
      </c>
      <c r="AW420" s="15" t="s">
        <v>32</v>
      </c>
      <c r="AX420" s="15" t="s">
        <v>78</v>
      </c>
      <c r="AY420" s="266" t="s">
        <v>153</v>
      </c>
    </row>
    <row r="421" s="13" customFormat="1">
      <c r="A421" s="13"/>
      <c r="B421" s="234"/>
      <c r="C421" s="235"/>
      <c r="D421" s="236" t="s">
        <v>161</v>
      </c>
      <c r="E421" s="237" t="s">
        <v>1</v>
      </c>
      <c r="F421" s="238" t="s">
        <v>447</v>
      </c>
      <c r="G421" s="235"/>
      <c r="H421" s="237" t="s">
        <v>1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161</v>
      </c>
      <c r="AU421" s="244" t="s">
        <v>165</v>
      </c>
      <c r="AV421" s="13" t="s">
        <v>86</v>
      </c>
      <c r="AW421" s="13" t="s">
        <v>32</v>
      </c>
      <c r="AX421" s="13" t="s">
        <v>78</v>
      </c>
      <c r="AY421" s="244" t="s">
        <v>153</v>
      </c>
    </row>
    <row r="422" s="14" customFormat="1">
      <c r="A422" s="14"/>
      <c r="B422" s="245"/>
      <c r="C422" s="246"/>
      <c r="D422" s="236" t="s">
        <v>161</v>
      </c>
      <c r="E422" s="247" t="s">
        <v>1</v>
      </c>
      <c r="F422" s="248" t="s">
        <v>448</v>
      </c>
      <c r="G422" s="246"/>
      <c r="H422" s="249">
        <v>0.24199999999999999</v>
      </c>
      <c r="I422" s="250"/>
      <c r="J422" s="246"/>
      <c r="K422" s="246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161</v>
      </c>
      <c r="AU422" s="255" t="s">
        <v>165</v>
      </c>
      <c r="AV422" s="14" t="s">
        <v>88</v>
      </c>
      <c r="AW422" s="14" t="s">
        <v>32</v>
      </c>
      <c r="AX422" s="14" t="s">
        <v>78</v>
      </c>
      <c r="AY422" s="255" t="s">
        <v>153</v>
      </c>
    </row>
    <row r="423" s="15" customFormat="1">
      <c r="A423" s="15"/>
      <c r="B423" s="256"/>
      <c r="C423" s="257"/>
      <c r="D423" s="236" t="s">
        <v>161</v>
      </c>
      <c r="E423" s="258" t="s">
        <v>1</v>
      </c>
      <c r="F423" s="259" t="s">
        <v>164</v>
      </c>
      <c r="G423" s="257"/>
      <c r="H423" s="260">
        <v>0.24199999999999999</v>
      </c>
      <c r="I423" s="261"/>
      <c r="J423" s="257"/>
      <c r="K423" s="257"/>
      <c r="L423" s="262"/>
      <c r="M423" s="263"/>
      <c r="N423" s="264"/>
      <c r="O423" s="264"/>
      <c r="P423" s="264"/>
      <c r="Q423" s="264"/>
      <c r="R423" s="264"/>
      <c r="S423" s="264"/>
      <c r="T423" s="26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6" t="s">
        <v>161</v>
      </c>
      <c r="AU423" s="266" t="s">
        <v>165</v>
      </c>
      <c r="AV423" s="15" t="s">
        <v>165</v>
      </c>
      <c r="AW423" s="15" t="s">
        <v>32</v>
      </c>
      <c r="AX423" s="15" t="s">
        <v>78</v>
      </c>
      <c r="AY423" s="266" t="s">
        <v>153</v>
      </c>
    </row>
    <row r="424" s="16" customFormat="1">
      <c r="A424" s="16"/>
      <c r="B424" s="267"/>
      <c r="C424" s="268"/>
      <c r="D424" s="236" t="s">
        <v>161</v>
      </c>
      <c r="E424" s="269" t="s">
        <v>1</v>
      </c>
      <c r="F424" s="270" t="s">
        <v>166</v>
      </c>
      <c r="G424" s="268"/>
      <c r="H424" s="271">
        <v>3.093</v>
      </c>
      <c r="I424" s="272"/>
      <c r="J424" s="268"/>
      <c r="K424" s="268"/>
      <c r="L424" s="273"/>
      <c r="M424" s="274"/>
      <c r="N424" s="275"/>
      <c r="O424" s="275"/>
      <c r="P424" s="275"/>
      <c r="Q424" s="275"/>
      <c r="R424" s="275"/>
      <c r="S424" s="275"/>
      <c r="T424" s="27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77" t="s">
        <v>161</v>
      </c>
      <c r="AU424" s="277" t="s">
        <v>165</v>
      </c>
      <c r="AV424" s="16" t="s">
        <v>159</v>
      </c>
      <c r="AW424" s="16" t="s">
        <v>32</v>
      </c>
      <c r="AX424" s="16" t="s">
        <v>86</v>
      </c>
      <c r="AY424" s="277" t="s">
        <v>153</v>
      </c>
    </row>
    <row r="425" s="2" customFormat="1" ht="37.8" customHeight="1">
      <c r="A425" s="39"/>
      <c r="B425" s="40"/>
      <c r="C425" s="220" t="s">
        <v>449</v>
      </c>
      <c r="D425" s="220" t="s">
        <v>155</v>
      </c>
      <c r="E425" s="221" t="s">
        <v>450</v>
      </c>
      <c r="F425" s="222" t="s">
        <v>451</v>
      </c>
      <c r="G425" s="223" t="s">
        <v>227</v>
      </c>
      <c r="H425" s="224">
        <v>0.27800000000000002</v>
      </c>
      <c r="I425" s="225"/>
      <c r="J425" s="226">
        <f>ROUND(I425*H425,2)</f>
        <v>0</v>
      </c>
      <c r="K425" s="227"/>
      <c r="L425" s="45"/>
      <c r="M425" s="228" t="s">
        <v>1</v>
      </c>
      <c r="N425" s="229" t="s">
        <v>43</v>
      </c>
      <c r="O425" s="92"/>
      <c r="P425" s="230">
        <f>O425*H425</f>
        <v>0</v>
      </c>
      <c r="Q425" s="230">
        <v>1.0492699999999999</v>
      </c>
      <c r="R425" s="230">
        <f>Q425*H425</f>
        <v>0.29169706000000001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159</v>
      </c>
      <c r="AT425" s="232" t="s">
        <v>155</v>
      </c>
      <c r="AU425" s="232" t="s">
        <v>165</v>
      </c>
      <c r="AY425" s="18" t="s">
        <v>153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8" t="s">
        <v>86</v>
      </c>
      <c r="BK425" s="233">
        <f>ROUND(I425*H425,2)</f>
        <v>0</v>
      </c>
      <c r="BL425" s="18" t="s">
        <v>159</v>
      </c>
      <c r="BM425" s="232" t="s">
        <v>452</v>
      </c>
    </row>
    <row r="426" s="13" customFormat="1">
      <c r="A426" s="13"/>
      <c r="B426" s="234"/>
      <c r="C426" s="235"/>
      <c r="D426" s="236" t="s">
        <v>161</v>
      </c>
      <c r="E426" s="237" t="s">
        <v>1</v>
      </c>
      <c r="F426" s="238" t="s">
        <v>453</v>
      </c>
      <c r="G426" s="235"/>
      <c r="H426" s="237" t="s">
        <v>1</v>
      </c>
      <c r="I426" s="239"/>
      <c r="J426" s="235"/>
      <c r="K426" s="235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161</v>
      </c>
      <c r="AU426" s="244" t="s">
        <v>165</v>
      </c>
      <c r="AV426" s="13" t="s">
        <v>86</v>
      </c>
      <c r="AW426" s="13" t="s">
        <v>32</v>
      </c>
      <c r="AX426" s="13" t="s">
        <v>78</v>
      </c>
      <c r="AY426" s="244" t="s">
        <v>153</v>
      </c>
    </row>
    <row r="427" s="14" customFormat="1">
      <c r="A427" s="14"/>
      <c r="B427" s="245"/>
      <c r="C427" s="246"/>
      <c r="D427" s="236" t="s">
        <v>161</v>
      </c>
      <c r="E427" s="247" t="s">
        <v>1</v>
      </c>
      <c r="F427" s="248" t="s">
        <v>454</v>
      </c>
      <c r="G427" s="246"/>
      <c r="H427" s="249">
        <v>0.27800000000000002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5" t="s">
        <v>161</v>
      </c>
      <c r="AU427" s="255" t="s">
        <v>165</v>
      </c>
      <c r="AV427" s="14" t="s">
        <v>88</v>
      </c>
      <c r="AW427" s="14" t="s">
        <v>32</v>
      </c>
      <c r="AX427" s="14" t="s">
        <v>78</v>
      </c>
      <c r="AY427" s="255" t="s">
        <v>153</v>
      </c>
    </row>
    <row r="428" s="15" customFormat="1">
      <c r="A428" s="15"/>
      <c r="B428" s="256"/>
      <c r="C428" s="257"/>
      <c r="D428" s="236" t="s">
        <v>161</v>
      </c>
      <c r="E428" s="258" t="s">
        <v>1</v>
      </c>
      <c r="F428" s="259" t="s">
        <v>164</v>
      </c>
      <c r="G428" s="257"/>
      <c r="H428" s="260">
        <v>0.27800000000000002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6" t="s">
        <v>161</v>
      </c>
      <c r="AU428" s="266" t="s">
        <v>165</v>
      </c>
      <c r="AV428" s="15" t="s">
        <v>165</v>
      </c>
      <c r="AW428" s="15" t="s">
        <v>32</v>
      </c>
      <c r="AX428" s="15" t="s">
        <v>78</v>
      </c>
      <c r="AY428" s="266" t="s">
        <v>153</v>
      </c>
    </row>
    <row r="429" s="16" customFormat="1">
      <c r="A429" s="16"/>
      <c r="B429" s="267"/>
      <c r="C429" s="268"/>
      <c r="D429" s="236" t="s">
        <v>161</v>
      </c>
      <c r="E429" s="269" t="s">
        <v>1</v>
      </c>
      <c r="F429" s="270" t="s">
        <v>166</v>
      </c>
      <c r="G429" s="268"/>
      <c r="H429" s="271">
        <v>0.27800000000000002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7" t="s">
        <v>161</v>
      </c>
      <c r="AU429" s="277" t="s">
        <v>165</v>
      </c>
      <c r="AV429" s="16" t="s">
        <v>159</v>
      </c>
      <c r="AW429" s="16" t="s">
        <v>32</v>
      </c>
      <c r="AX429" s="16" t="s">
        <v>86</v>
      </c>
      <c r="AY429" s="277" t="s">
        <v>153</v>
      </c>
    </row>
    <row r="430" s="2" customFormat="1" ht="37.8" customHeight="1">
      <c r="A430" s="39"/>
      <c r="B430" s="40"/>
      <c r="C430" s="220" t="s">
        <v>455</v>
      </c>
      <c r="D430" s="220" t="s">
        <v>155</v>
      </c>
      <c r="E430" s="221" t="s">
        <v>456</v>
      </c>
      <c r="F430" s="222" t="s">
        <v>457</v>
      </c>
      <c r="G430" s="223" t="s">
        <v>227</v>
      </c>
      <c r="H430" s="224">
        <v>5.1280000000000001</v>
      </c>
      <c r="I430" s="225"/>
      <c r="J430" s="226">
        <f>ROUND(I430*H430,2)</f>
        <v>0</v>
      </c>
      <c r="K430" s="227"/>
      <c r="L430" s="45"/>
      <c r="M430" s="228" t="s">
        <v>1</v>
      </c>
      <c r="N430" s="229" t="s">
        <v>43</v>
      </c>
      <c r="O430" s="92"/>
      <c r="P430" s="230">
        <f>O430*H430</f>
        <v>0</v>
      </c>
      <c r="Q430" s="230">
        <v>1.06277</v>
      </c>
      <c r="R430" s="230">
        <f>Q430*H430</f>
        <v>5.4498845600000001</v>
      </c>
      <c r="S430" s="230">
        <v>0</v>
      </c>
      <c r="T430" s="231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2" t="s">
        <v>159</v>
      </c>
      <c r="AT430" s="232" t="s">
        <v>155</v>
      </c>
      <c r="AU430" s="232" t="s">
        <v>165</v>
      </c>
      <c r="AY430" s="18" t="s">
        <v>153</v>
      </c>
      <c r="BE430" s="233">
        <f>IF(N430="základní",J430,0)</f>
        <v>0</v>
      </c>
      <c r="BF430" s="233">
        <f>IF(N430="snížená",J430,0)</f>
        <v>0</v>
      </c>
      <c r="BG430" s="233">
        <f>IF(N430="zákl. přenesená",J430,0)</f>
        <v>0</v>
      </c>
      <c r="BH430" s="233">
        <f>IF(N430="sníž. přenesená",J430,0)</f>
        <v>0</v>
      </c>
      <c r="BI430" s="233">
        <f>IF(N430="nulová",J430,0)</f>
        <v>0</v>
      </c>
      <c r="BJ430" s="18" t="s">
        <v>86</v>
      </c>
      <c r="BK430" s="233">
        <f>ROUND(I430*H430,2)</f>
        <v>0</v>
      </c>
      <c r="BL430" s="18" t="s">
        <v>159</v>
      </c>
      <c r="BM430" s="232" t="s">
        <v>458</v>
      </c>
    </row>
    <row r="431" s="13" customFormat="1">
      <c r="A431" s="13"/>
      <c r="B431" s="234"/>
      <c r="C431" s="235"/>
      <c r="D431" s="236" t="s">
        <v>161</v>
      </c>
      <c r="E431" s="237" t="s">
        <v>1</v>
      </c>
      <c r="F431" s="238" t="s">
        <v>459</v>
      </c>
      <c r="G431" s="235"/>
      <c r="H431" s="237" t="s">
        <v>1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161</v>
      </c>
      <c r="AU431" s="244" t="s">
        <v>165</v>
      </c>
      <c r="AV431" s="13" t="s">
        <v>86</v>
      </c>
      <c r="AW431" s="13" t="s">
        <v>32</v>
      </c>
      <c r="AX431" s="13" t="s">
        <v>78</v>
      </c>
      <c r="AY431" s="244" t="s">
        <v>153</v>
      </c>
    </row>
    <row r="432" s="13" customFormat="1">
      <c r="A432" s="13"/>
      <c r="B432" s="234"/>
      <c r="C432" s="235"/>
      <c r="D432" s="236" t="s">
        <v>161</v>
      </c>
      <c r="E432" s="237" t="s">
        <v>1</v>
      </c>
      <c r="F432" s="238" t="s">
        <v>417</v>
      </c>
      <c r="G432" s="235"/>
      <c r="H432" s="237" t="s">
        <v>1</v>
      </c>
      <c r="I432" s="239"/>
      <c r="J432" s="235"/>
      <c r="K432" s="235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161</v>
      </c>
      <c r="AU432" s="244" t="s">
        <v>165</v>
      </c>
      <c r="AV432" s="13" t="s">
        <v>86</v>
      </c>
      <c r="AW432" s="13" t="s">
        <v>32</v>
      </c>
      <c r="AX432" s="13" t="s">
        <v>78</v>
      </c>
      <c r="AY432" s="244" t="s">
        <v>153</v>
      </c>
    </row>
    <row r="433" s="14" customFormat="1">
      <c r="A433" s="14"/>
      <c r="B433" s="245"/>
      <c r="C433" s="246"/>
      <c r="D433" s="236" t="s">
        <v>161</v>
      </c>
      <c r="E433" s="247" t="s">
        <v>1</v>
      </c>
      <c r="F433" s="248" t="s">
        <v>460</v>
      </c>
      <c r="G433" s="246"/>
      <c r="H433" s="249">
        <v>0.049000000000000002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161</v>
      </c>
      <c r="AU433" s="255" t="s">
        <v>165</v>
      </c>
      <c r="AV433" s="14" t="s">
        <v>88</v>
      </c>
      <c r="AW433" s="14" t="s">
        <v>32</v>
      </c>
      <c r="AX433" s="14" t="s">
        <v>78</v>
      </c>
      <c r="AY433" s="255" t="s">
        <v>153</v>
      </c>
    </row>
    <row r="434" s="14" customFormat="1">
      <c r="A434" s="14"/>
      <c r="B434" s="245"/>
      <c r="C434" s="246"/>
      <c r="D434" s="236" t="s">
        <v>161</v>
      </c>
      <c r="E434" s="247" t="s">
        <v>1</v>
      </c>
      <c r="F434" s="248" t="s">
        <v>461</v>
      </c>
      <c r="G434" s="246"/>
      <c r="H434" s="249">
        <v>0.021999999999999999</v>
      </c>
      <c r="I434" s="250"/>
      <c r="J434" s="246"/>
      <c r="K434" s="246"/>
      <c r="L434" s="251"/>
      <c r="M434" s="252"/>
      <c r="N434" s="253"/>
      <c r="O434" s="253"/>
      <c r="P434" s="253"/>
      <c r="Q434" s="253"/>
      <c r="R434" s="253"/>
      <c r="S434" s="253"/>
      <c r="T434" s="25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5" t="s">
        <v>161</v>
      </c>
      <c r="AU434" s="255" t="s">
        <v>165</v>
      </c>
      <c r="AV434" s="14" t="s">
        <v>88</v>
      </c>
      <c r="AW434" s="14" t="s">
        <v>32</v>
      </c>
      <c r="AX434" s="14" t="s">
        <v>78</v>
      </c>
      <c r="AY434" s="255" t="s">
        <v>153</v>
      </c>
    </row>
    <row r="435" s="15" customFormat="1">
      <c r="A435" s="15"/>
      <c r="B435" s="256"/>
      <c r="C435" s="257"/>
      <c r="D435" s="236" t="s">
        <v>161</v>
      </c>
      <c r="E435" s="258" t="s">
        <v>1</v>
      </c>
      <c r="F435" s="259" t="s">
        <v>164</v>
      </c>
      <c r="G435" s="257"/>
      <c r="H435" s="260">
        <v>0.070999999999999994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6" t="s">
        <v>161</v>
      </c>
      <c r="AU435" s="266" t="s">
        <v>165</v>
      </c>
      <c r="AV435" s="15" t="s">
        <v>165</v>
      </c>
      <c r="AW435" s="15" t="s">
        <v>32</v>
      </c>
      <c r="AX435" s="15" t="s">
        <v>78</v>
      </c>
      <c r="AY435" s="266" t="s">
        <v>153</v>
      </c>
    </row>
    <row r="436" s="13" customFormat="1">
      <c r="A436" s="13"/>
      <c r="B436" s="234"/>
      <c r="C436" s="235"/>
      <c r="D436" s="236" t="s">
        <v>161</v>
      </c>
      <c r="E436" s="237" t="s">
        <v>1</v>
      </c>
      <c r="F436" s="238" t="s">
        <v>428</v>
      </c>
      <c r="G436" s="235"/>
      <c r="H436" s="237" t="s">
        <v>1</v>
      </c>
      <c r="I436" s="239"/>
      <c r="J436" s="235"/>
      <c r="K436" s="235"/>
      <c r="L436" s="240"/>
      <c r="M436" s="241"/>
      <c r="N436" s="242"/>
      <c r="O436" s="242"/>
      <c r="P436" s="242"/>
      <c r="Q436" s="242"/>
      <c r="R436" s="242"/>
      <c r="S436" s="242"/>
      <c r="T436" s="24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4" t="s">
        <v>161</v>
      </c>
      <c r="AU436" s="244" t="s">
        <v>165</v>
      </c>
      <c r="AV436" s="13" t="s">
        <v>86</v>
      </c>
      <c r="AW436" s="13" t="s">
        <v>32</v>
      </c>
      <c r="AX436" s="13" t="s">
        <v>78</v>
      </c>
      <c r="AY436" s="244" t="s">
        <v>153</v>
      </c>
    </row>
    <row r="437" s="14" customFormat="1">
      <c r="A437" s="14"/>
      <c r="B437" s="245"/>
      <c r="C437" s="246"/>
      <c r="D437" s="236" t="s">
        <v>161</v>
      </c>
      <c r="E437" s="247" t="s">
        <v>1</v>
      </c>
      <c r="F437" s="248" t="s">
        <v>462</v>
      </c>
      <c r="G437" s="246"/>
      <c r="H437" s="249">
        <v>5.0570000000000004</v>
      </c>
      <c r="I437" s="250"/>
      <c r="J437" s="246"/>
      <c r="K437" s="246"/>
      <c r="L437" s="251"/>
      <c r="M437" s="252"/>
      <c r="N437" s="253"/>
      <c r="O437" s="253"/>
      <c r="P437" s="253"/>
      <c r="Q437" s="253"/>
      <c r="R437" s="253"/>
      <c r="S437" s="253"/>
      <c r="T437" s="25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5" t="s">
        <v>161</v>
      </c>
      <c r="AU437" s="255" t="s">
        <v>165</v>
      </c>
      <c r="AV437" s="14" t="s">
        <v>88</v>
      </c>
      <c r="AW437" s="14" t="s">
        <v>32</v>
      </c>
      <c r="AX437" s="14" t="s">
        <v>78</v>
      </c>
      <c r="AY437" s="255" t="s">
        <v>153</v>
      </c>
    </row>
    <row r="438" s="15" customFormat="1">
      <c r="A438" s="15"/>
      <c r="B438" s="256"/>
      <c r="C438" s="257"/>
      <c r="D438" s="236" t="s">
        <v>161</v>
      </c>
      <c r="E438" s="258" t="s">
        <v>1</v>
      </c>
      <c r="F438" s="259" t="s">
        <v>164</v>
      </c>
      <c r="G438" s="257"/>
      <c r="H438" s="260">
        <v>5.0570000000000004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6" t="s">
        <v>161</v>
      </c>
      <c r="AU438" s="266" t="s">
        <v>165</v>
      </c>
      <c r="AV438" s="15" t="s">
        <v>165</v>
      </c>
      <c r="AW438" s="15" t="s">
        <v>32</v>
      </c>
      <c r="AX438" s="15" t="s">
        <v>78</v>
      </c>
      <c r="AY438" s="266" t="s">
        <v>153</v>
      </c>
    </row>
    <row r="439" s="16" customFormat="1">
      <c r="A439" s="16"/>
      <c r="B439" s="267"/>
      <c r="C439" s="268"/>
      <c r="D439" s="236" t="s">
        <v>161</v>
      </c>
      <c r="E439" s="269" t="s">
        <v>1</v>
      </c>
      <c r="F439" s="270" t="s">
        <v>166</v>
      </c>
      <c r="G439" s="268"/>
      <c r="H439" s="271">
        <v>5.1280000000000001</v>
      </c>
      <c r="I439" s="272"/>
      <c r="J439" s="268"/>
      <c r="K439" s="268"/>
      <c r="L439" s="273"/>
      <c r="M439" s="274"/>
      <c r="N439" s="275"/>
      <c r="O439" s="275"/>
      <c r="P439" s="275"/>
      <c r="Q439" s="275"/>
      <c r="R439" s="275"/>
      <c r="S439" s="275"/>
      <c r="T439" s="27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77" t="s">
        <v>161</v>
      </c>
      <c r="AU439" s="277" t="s">
        <v>165</v>
      </c>
      <c r="AV439" s="16" t="s">
        <v>159</v>
      </c>
      <c r="AW439" s="16" t="s">
        <v>32</v>
      </c>
      <c r="AX439" s="16" t="s">
        <v>86</v>
      </c>
      <c r="AY439" s="277" t="s">
        <v>153</v>
      </c>
    </row>
    <row r="440" s="12" customFormat="1" ht="22.8" customHeight="1">
      <c r="A440" s="12"/>
      <c r="B440" s="204"/>
      <c r="C440" s="205"/>
      <c r="D440" s="206" t="s">
        <v>77</v>
      </c>
      <c r="E440" s="218" t="s">
        <v>192</v>
      </c>
      <c r="F440" s="218" t="s">
        <v>463</v>
      </c>
      <c r="G440" s="205"/>
      <c r="H440" s="205"/>
      <c r="I440" s="208"/>
      <c r="J440" s="219">
        <f>BK440</f>
        <v>0</v>
      </c>
      <c r="K440" s="205"/>
      <c r="L440" s="210"/>
      <c r="M440" s="211"/>
      <c r="N440" s="212"/>
      <c r="O440" s="212"/>
      <c r="P440" s="213">
        <f>SUM(P441:P863)</f>
        <v>0</v>
      </c>
      <c r="Q440" s="212"/>
      <c r="R440" s="213">
        <f>SUM(R441:R863)</f>
        <v>20.57174087000001</v>
      </c>
      <c r="S440" s="212"/>
      <c r="T440" s="214">
        <f>SUM(T441:T863)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5" t="s">
        <v>86</v>
      </c>
      <c r="AT440" s="216" t="s">
        <v>77</v>
      </c>
      <c r="AU440" s="216" t="s">
        <v>86</v>
      </c>
      <c r="AY440" s="215" t="s">
        <v>153</v>
      </c>
      <c r="BK440" s="217">
        <f>SUM(BK441:BK863)</f>
        <v>0</v>
      </c>
    </row>
    <row r="441" s="2" customFormat="1" ht="37.8" customHeight="1">
      <c r="A441" s="39"/>
      <c r="B441" s="40"/>
      <c r="C441" s="220" t="s">
        <v>436</v>
      </c>
      <c r="D441" s="220" t="s">
        <v>155</v>
      </c>
      <c r="E441" s="221" t="s">
        <v>464</v>
      </c>
      <c r="F441" s="222" t="s">
        <v>465</v>
      </c>
      <c r="G441" s="223" t="s">
        <v>216</v>
      </c>
      <c r="H441" s="224">
        <v>218.80000000000001</v>
      </c>
      <c r="I441" s="225"/>
      <c r="J441" s="226">
        <f>ROUND(I441*H441,2)</f>
        <v>0</v>
      </c>
      <c r="K441" s="227"/>
      <c r="L441" s="45"/>
      <c r="M441" s="228" t="s">
        <v>1</v>
      </c>
      <c r="N441" s="229" t="s">
        <v>43</v>
      </c>
      <c r="O441" s="92"/>
      <c r="P441" s="230">
        <f>O441*H441</f>
        <v>0</v>
      </c>
      <c r="Q441" s="230">
        <v>0.0014</v>
      </c>
      <c r="R441" s="230">
        <f>Q441*H441</f>
        <v>0.30632000000000004</v>
      </c>
      <c r="S441" s="230">
        <v>0</v>
      </c>
      <c r="T441" s="231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2" t="s">
        <v>159</v>
      </c>
      <c r="AT441" s="232" t="s">
        <v>155</v>
      </c>
      <c r="AU441" s="232" t="s">
        <v>88</v>
      </c>
      <c r="AY441" s="18" t="s">
        <v>153</v>
      </c>
      <c r="BE441" s="233">
        <f>IF(N441="základní",J441,0)</f>
        <v>0</v>
      </c>
      <c r="BF441" s="233">
        <f>IF(N441="snížená",J441,0)</f>
        <v>0</v>
      </c>
      <c r="BG441" s="233">
        <f>IF(N441="zákl. přenesená",J441,0)</f>
        <v>0</v>
      </c>
      <c r="BH441" s="233">
        <f>IF(N441="sníž. přenesená",J441,0)</f>
        <v>0</v>
      </c>
      <c r="BI441" s="233">
        <f>IF(N441="nulová",J441,0)</f>
        <v>0</v>
      </c>
      <c r="BJ441" s="18" t="s">
        <v>86</v>
      </c>
      <c r="BK441" s="233">
        <f>ROUND(I441*H441,2)</f>
        <v>0</v>
      </c>
      <c r="BL441" s="18" t="s">
        <v>159</v>
      </c>
      <c r="BM441" s="232" t="s">
        <v>466</v>
      </c>
    </row>
    <row r="442" s="13" customFormat="1">
      <c r="A442" s="13"/>
      <c r="B442" s="234"/>
      <c r="C442" s="235"/>
      <c r="D442" s="236" t="s">
        <v>161</v>
      </c>
      <c r="E442" s="237" t="s">
        <v>1</v>
      </c>
      <c r="F442" s="238" t="s">
        <v>467</v>
      </c>
      <c r="G442" s="235"/>
      <c r="H442" s="237" t="s">
        <v>1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161</v>
      </c>
      <c r="AU442" s="244" t="s">
        <v>88</v>
      </c>
      <c r="AV442" s="13" t="s">
        <v>86</v>
      </c>
      <c r="AW442" s="13" t="s">
        <v>32</v>
      </c>
      <c r="AX442" s="13" t="s">
        <v>78</v>
      </c>
      <c r="AY442" s="244" t="s">
        <v>153</v>
      </c>
    </row>
    <row r="443" s="13" customFormat="1">
      <c r="A443" s="13"/>
      <c r="B443" s="234"/>
      <c r="C443" s="235"/>
      <c r="D443" s="236" t="s">
        <v>161</v>
      </c>
      <c r="E443" s="237" t="s">
        <v>1</v>
      </c>
      <c r="F443" s="238" t="s">
        <v>262</v>
      </c>
      <c r="G443" s="235"/>
      <c r="H443" s="237" t="s">
        <v>1</v>
      </c>
      <c r="I443" s="239"/>
      <c r="J443" s="235"/>
      <c r="K443" s="235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161</v>
      </c>
      <c r="AU443" s="244" t="s">
        <v>88</v>
      </c>
      <c r="AV443" s="13" t="s">
        <v>86</v>
      </c>
      <c r="AW443" s="13" t="s">
        <v>32</v>
      </c>
      <c r="AX443" s="13" t="s">
        <v>78</v>
      </c>
      <c r="AY443" s="244" t="s">
        <v>153</v>
      </c>
    </row>
    <row r="444" s="13" customFormat="1">
      <c r="A444" s="13"/>
      <c r="B444" s="234"/>
      <c r="C444" s="235"/>
      <c r="D444" s="236" t="s">
        <v>161</v>
      </c>
      <c r="E444" s="237" t="s">
        <v>1</v>
      </c>
      <c r="F444" s="238" t="s">
        <v>468</v>
      </c>
      <c r="G444" s="235"/>
      <c r="H444" s="237" t="s">
        <v>1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161</v>
      </c>
      <c r="AU444" s="244" t="s">
        <v>88</v>
      </c>
      <c r="AV444" s="13" t="s">
        <v>86</v>
      </c>
      <c r="AW444" s="13" t="s">
        <v>32</v>
      </c>
      <c r="AX444" s="13" t="s">
        <v>78</v>
      </c>
      <c r="AY444" s="244" t="s">
        <v>153</v>
      </c>
    </row>
    <row r="445" s="14" customFormat="1">
      <c r="A445" s="14"/>
      <c r="B445" s="245"/>
      <c r="C445" s="246"/>
      <c r="D445" s="236" t="s">
        <v>161</v>
      </c>
      <c r="E445" s="247" t="s">
        <v>1</v>
      </c>
      <c r="F445" s="248" t="s">
        <v>469</v>
      </c>
      <c r="G445" s="246"/>
      <c r="H445" s="249">
        <v>63.5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5" t="s">
        <v>161</v>
      </c>
      <c r="AU445" s="255" t="s">
        <v>88</v>
      </c>
      <c r="AV445" s="14" t="s">
        <v>88</v>
      </c>
      <c r="AW445" s="14" t="s">
        <v>32</v>
      </c>
      <c r="AX445" s="14" t="s">
        <v>78</v>
      </c>
      <c r="AY445" s="255" t="s">
        <v>153</v>
      </c>
    </row>
    <row r="446" s="13" customFormat="1">
      <c r="A446" s="13"/>
      <c r="B446" s="234"/>
      <c r="C446" s="235"/>
      <c r="D446" s="236" t="s">
        <v>161</v>
      </c>
      <c r="E446" s="237" t="s">
        <v>1</v>
      </c>
      <c r="F446" s="238" t="s">
        <v>470</v>
      </c>
      <c r="G446" s="235"/>
      <c r="H446" s="237" t="s">
        <v>1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161</v>
      </c>
      <c r="AU446" s="244" t="s">
        <v>88</v>
      </c>
      <c r="AV446" s="13" t="s">
        <v>86</v>
      </c>
      <c r="AW446" s="13" t="s">
        <v>32</v>
      </c>
      <c r="AX446" s="13" t="s">
        <v>78</v>
      </c>
      <c r="AY446" s="244" t="s">
        <v>153</v>
      </c>
    </row>
    <row r="447" s="14" customFormat="1">
      <c r="A447" s="14"/>
      <c r="B447" s="245"/>
      <c r="C447" s="246"/>
      <c r="D447" s="236" t="s">
        <v>161</v>
      </c>
      <c r="E447" s="247" t="s">
        <v>1</v>
      </c>
      <c r="F447" s="248" t="s">
        <v>471</v>
      </c>
      <c r="G447" s="246"/>
      <c r="H447" s="249">
        <v>73.099999999999994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161</v>
      </c>
      <c r="AU447" s="255" t="s">
        <v>88</v>
      </c>
      <c r="AV447" s="14" t="s">
        <v>88</v>
      </c>
      <c r="AW447" s="14" t="s">
        <v>32</v>
      </c>
      <c r="AX447" s="14" t="s">
        <v>78</v>
      </c>
      <c r="AY447" s="255" t="s">
        <v>153</v>
      </c>
    </row>
    <row r="448" s="13" customFormat="1">
      <c r="A448" s="13"/>
      <c r="B448" s="234"/>
      <c r="C448" s="235"/>
      <c r="D448" s="236" t="s">
        <v>161</v>
      </c>
      <c r="E448" s="237" t="s">
        <v>1</v>
      </c>
      <c r="F448" s="238" t="s">
        <v>354</v>
      </c>
      <c r="G448" s="235"/>
      <c r="H448" s="237" t="s">
        <v>1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161</v>
      </c>
      <c r="AU448" s="244" t="s">
        <v>88</v>
      </c>
      <c r="AV448" s="13" t="s">
        <v>86</v>
      </c>
      <c r="AW448" s="13" t="s">
        <v>32</v>
      </c>
      <c r="AX448" s="13" t="s">
        <v>78</v>
      </c>
      <c r="AY448" s="244" t="s">
        <v>153</v>
      </c>
    </row>
    <row r="449" s="14" customFormat="1">
      <c r="A449" s="14"/>
      <c r="B449" s="245"/>
      <c r="C449" s="246"/>
      <c r="D449" s="236" t="s">
        <v>161</v>
      </c>
      <c r="E449" s="247" t="s">
        <v>1</v>
      </c>
      <c r="F449" s="248" t="s">
        <v>472</v>
      </c>
      <c r="G449" s="246"/>
      <c r="H449" s="249">
        <v>20.300000000000001</v>
      </c>
      <c r="I449" s="250"/>
      <c r="J449" s="246"/>
      <c r="K449" s="246"/>
      <c r="L449" s="251"/>
      <c r="M449" s="252"/>
      <c r="N449" s="253"/>
      <c r="O449" s="253"/>
      <c r="P449" s="253"/>
      <c r="Q449" s="253"/>
      <c r="R449" s="253"/>
      <c r="S449" s="253"/>
      <c r="T449" s="25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5" t="s">
        <v>161</v>
      </c>
      <c r="AU449" s="255" t="s">
        <v>88</v>
      </c>
      <c r="AV449" s="14" t="s">
        <v>88</v>
      </c>
      <c r="AW449" s="14" t="s">
        <v>32</v>
      </c>
      <c r="AX449" s="14" t="s">
        <v>78</v>
      </c>
      <c r="AY449" s="255" t="s">
        <v>153</v>
      </c>
    </row>
    <row r="450" s="13" customFormat="1">
      <c r="A450" s="13"/>
      <c r="B450" s="234"/>
      <c r="C450" s="235"/>
      <c r="D450" s="236" t="s">
        <v>161</v>
      </c>
      <c r="E450" s="237" t="s">
        <v>1</v>
      </c>
      <c r="F450" s="238" t="s">
        <v>317</v>
      </c>
      <c r="G450" s="235"/>
      <c r="H450" s="237" t="s">
        <v>1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161</v>
      </c>
      <c r="AU450" s="244" t="s">
        <v>88</v>
      </c>
      <c r="AV450" s="13" t="s">
        <v>86</v>
      </c>
      <c r="AW450" s="13" t="s">
        <v>32</v>
      </c>
      <c r="AX450" s="13" t="s">
        <v>78</v>
      </c>
      <c r="AY450" s="244" t="s">
        <v>153</v>
      </c>
    </row>
    <row r="451" s="14" customFormat="1">
      <c r="A451" s="14"/>
      <c r="B451" s="245"/>
      <c r="C451" s="246"/>
      <c r="D451" s="236" t="s">
        <v>161</v>
      </c>
      <c r="E451" s="247" t="s">
        <v>1</v>
      </c>
      <c r="F451" s="248" t="s">
        <v>473</v>
      </c>
      <c r="G451" s="246"/>
      <c r="H451" s="249">
        <v>21.600000000000001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5" t="s">
        <v>161</v>
      </c>
      <c r="AU451" s="255" t="s">
        <v>88</v>
      </c>
      <c r="AV451" s="14" t="s">
        <v>88</v>
      </c>
      <c r="AW451" s="14" t="s">
        <v>32</v>
      </c>
      <c r="AX451" s="14" t="s">
        <v>78</v>
      </c>
      <c r="AY451" s="255" t="s">
        <v>153</v>
      </c>
    </row>
    <row r="452" s="15" customFormat="1">
      <c r="A452" s="15"/>
      <c r="B452" s="256"/>
      <c r="C452" s="257"/>
      <c r="D452" s="236" t="s">
        <v>161</v>
      </c>
      <c r="E452" s="258" t="s">
        <v>1</v>
      </c>
      <c r="F452" s="259" t="s">
        <v>164</v>
      </c>
      <c r="G452" s="257"/>
      <c r="H452" s="260">
        <v>178.5</v>
      </c>
      <c r="I452" s="261"/>
      <c r="J452" s="257"/>
      <c r="K452" s="257"/>
      <c r="L452" s="262"/>
      <c r="M452" s="263"/>
      <c r="N452" s="264"/>
      <c r="O452" s="264"/>
      <c r="P452" s="264"/>
      <c r="Q452" s="264"/>
      <c r="R452" s="264"/>
      <c r="S452" s="264"/>
      <c r="T452" s="26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6" t="s">
        <v>161</v>
      </c>
      <c r="AU452" s="266" t="s">
        <v>88</v>
      </c>
      <c r="AV452" s="15" t="s">
        <v>165</v>
      </c>
      <c r="AW452" s="15" t="s">
        <v>32</v>
      </c>
      <c r="AX452" s="15" t="s">
        <v>78</v>
      </c>
      <c r="AY452" s="266" t="s">
        <v>153</v>
      </c>
    </row>
    <row r="453" s="13" customFormat="1">
      <c r="A453" s="13"/>
      <c r="B453" s="234"/>
      <c r="C453" s="235"/>
      <c r="D453" s="236" t="s">
        <v>161</v>
      </c>
      <c r="E453" s="237" t="s">
        <v>1</v>
      </c>
      <c r="F453" s="238" t="s">
        <v>266</v>
      </c>
      <c r="G453" s="235"/>
      <c r="H453" s="237" t="s">
        <v>1</v>
      </c>
      <c r="I453" s="239"/>
      <c r="J453" s="235"/>
      <c r="K453" s="235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161</v>
      </c>
      <c r="AU453" s="244" t="s">
        <v>88</v>
      </c>
      <c r="AV453" s="13" t="s">
        <v>86</v>
      </c>
      <c r="AW453" s="13" t="s">
        <v>32</v>
      </c>
      <c r="AX453" s="13" t="s">
        <v>78</v>
      </c>
      <c r="AY453" s="244" t="s">
        <v>153</v>
      </c>
    </row>
    <row r="454" s="13" customFormat="1">
      <c r="A454" s="13"/>
      <c r="B454" s="234"/>
      <c r="C454" s="235"/>
      <c r="D454" s="236" t="s">
        <v>161</v>
      </c>
      <c r="E454" s="237" t="s">
        <v>1</v>
      </c>
      <c r="F454" s="238" t="s">
        <v>474</v>
      </c>
      <c r="G454" s="235"/>
      <c r="H454" s="237" t="s">
        <v>1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161</v>
      </c>
      <c r="AU454" s="244" t="s">
        <v>88</v>
      </c>
      <c r="AV454" s="13" t="s">
        <v>86</v>
      </c>
      <c r="AW454" s="13" t="s">
        <v>32</v>
      </c>
      <c r="AX454" s="13" t="s">
        <v>78</v>
      </c>
      <c r="AY454" s="244" t="s">
        <v>153</v>
      </c>
    </row>
    <row r="455" s="14" customFormat="1">
      <c r="A455" s="14"/>
      <c r="B455" s="245"/>
      <c r="C455" s="246"/>
      <c r="D455" s="236" t="s">
        <v>161</v>
      </c>
      <c r="E455" s="247" t="s">
        <v>1</v>
      </c>
      <c r="F455" s="248" t="s">
        <v>475</v>
      </c>
      <c r="G455" s="246"/>
      <c r="H455" s="249">
        <v>14.199999999999999</v>
      </c>
      <c r="I455" s="250"/>
      <c r="J455" s="246"/>
      <c r="K455" s="246"/>
      <c r="L455" s="251"/>
      <c r="M455" s="252"/>
      <c r="N455" s="253"/>
      <c r="O455" s="253"/>
      <c r="P455" s="253"/>
      <c r="Q455" s="253"/>
      <c r="R455" s="253"/>
      <c r="S455" s="253"/>
      <c r="T455" s="25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5" t="s">
        <v>161</v>
      </c>
      <c r="AU455" s="255" t="s">
        <v>88</v>
      </c>
      <c r="AV455" s="14" t="s">
        <v>88</v>
      </c>
      <c r="AW455" s="14" t="s">
        <v>32</v>
      </c>
      <c r="AX455" s="14" t="s">
        <v>78</v>
      </c>
      <c r="AY455" s="255" t="s">
        <v>153</v>
      </c>
    </row>
    <row r="456" s="13" customFormat="1">
      <c r="A456" s="13"/>
      <c r="B456" s="234"/>
      <c r="C456" s="235"/>
      <c r="D456" s="236" t="s">
        <v>161</v>
      </c>
      <c r="E456" s="237" t="s">
        <v>1</v>
      </c>
      <c r="F456" s="238" t="s">
        <v>321</v>
      </c>
      <c r="G456" s="235"/>
      <c r="H456" s="237" t="s">
        <v>1</v>
      </c>
      <c r="I456" s="239"/>
      <c r="J456" s="235"/>
      <c r="K456" s="235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161</v>
      </c>
      <c r="AU456" s="244" t="s">
        <v>88</v>
      </c>
      <c r="AV456" s="13" t="s">
        <v>86</v>
      </c>
      <c r="AW456" s="13" t="s">
        <v>32</v>
      </c>
      <c r="AX456" s="13" t="s">
        <v>78</v>
      </c>
      <c r="AY456" s="244" t="s">
        <v>153</v>
      </c>
    </row>
    <row r="457" s="14" customFormat="1">
      <c r="A457" s="14"/>
      <c r="B457" s="245"/>
      <c r="C457" s="246"/>
      <c r="D457" s="236" t="s">
        <v>161</v>
      </c>
      <c r="E457" s="247" t="s">
        <v>1</v>
      </c>
      <c r="F457" s="248" t="s">
        <v>476</v>
      </c>
      <c r="G457" s="246"/>
      <c r="H457" s="249">
        <v>26.100000000000001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5" t="s">
        <v>161</v>
      </c>
      <c r="AU457" s="255" t="s">
        <v>88</v>
      </c>
      <c r="AV457" s="14" t="s">
        <v>88</v>
      </c>
      <c r="AW457" s="14" t="s">
        <v>32</v>
      </c>
      <c r="AX457" s="14" t="s">
        <v>78</v>
      </c>
      <c r="AY457" s="255" t="s">
        <v>153</v>
      </c>
    </row>
    <row r="458" s="15" customFormat="1">
      <c r="A458" s="15"/>
      <c r="B458" s="256"/>
      <c r="C458" s="257"/>
      <c r="D458" s="236" t="s">
        <v>161</v>
      </c>
      <c r="E458" s="258" t="s">
        <v>1</v>
      </c>
      <c r="F458" s="259" t="s">
        <v>164</v>
      </c>
      <c r="G458" s="257"/>
      <c r="H458" s="260">
        <v>40.299999999999997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6" t="s">
        <v>161</v>
      </c>
      <c r="AU458" s="266" t="s">
        <v>88</v>
      </c>
      <c r="AV458" s="15" t="s">
        <v>165</v>
      </c>
      <c r="AW458" s="15" t="s">
        <v>32</v>
      </c>
      <c r="AX458" s="15" t="s">
        <v>78</v>
      </c>
      <c r="AY458" s="266" t="s">
        <v>153</v>
      </c>
    </row>
    <row r="459" s="16" customFormat="1">
      <c r="A459" s="16"/>
      <c r="B459" s="267"/>
      <c r="C459" s="268"/>
      <c r="D459" s="236" t="s">
        <v>161</v>
      </c>
      <c r="E459" s="269" t="s">
        <v>1</v>
      </c>
      <c r="F459" s="270" t="s">
        <v>166</v>
      </c>
      <c r="G459" s="268"/>
      <c r="H459" s="271">
        <v>218.80000000000001</v>
      </c>
      <c r="I459" s="272"/>
      <c r="J459" s="268"/>
      <c r="K459" s="268"/>
      <c r="L459" s="273"/>
      <c r="M459" s="274"/>
      <c r="N459" s="275"/>
      <c r="O459" s="275"/>
      <c r="P459" s="275"/>
      <c r="Q459" s="275"/>
      <c r="R459" s="275"/>
      <c r="S459" s="275"/>
      <c r="T459" s="27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77" t="s">
        <v>161</v>
      </c>
      <c r="AU459" s="277" t="s">
        <v>88</v>
      </c>
      <c r="AV459" s="16" t="s">
        <v>159</v>
      </c>
      <c r="AW459" s="16" t="s">
        <v>32</v>
      </c>
      <c r="AX459" s="16" t="s">
        <v>86</v>
      </c>
      <c r="AY459" s="277" t="s">
        <v>153</v>
      </c>
    </row>
    <row r="460" s="2" customFormat="1" ht="37.8" customHeight="1">
      <c r="A460" s="39"/>
      <c r="B460" s="40"/>
      <c r="C460" s="220" t="s">
        <v>477</v>
      </c>
      <c r="D460" s="220" t="s">
        <v>155</v>
      </c>
      <c r="E460" s="221" t="s">
        <v>478</v>
      </c>
      <c r="F460" s="222" t="s">
        <v>479</v>
      </c>
      <c r="G460" s="223" t="s">
        <v>216</v>
      </c>
      <c r="H460" s="224">
        <v>218.80000000000001</v>
      </c>
      <c r="I460" s="225"/>
      <c r="J460" s="226">
        <f>ROUND(I460*H460,2)</f>
        <v>0</v>
      </c>
      <c r="K460" s="227"/>
      <c r="L460" s="45"/>
      <c r="M460" s="228" t="s">
        <v>1</v>
      </c>
      <c r="N460" s="229" t="s">
        <v>43</v>
      </c>
      <c r="O460" s="92"/>
      <c r="P460" s="230">
        <f>O460*H460</f>
        <v>0</v>
      </c>
      <c r="Q460" s="230">
        <v>0.0043800000000000002</v>
      </c>
      <c r="R460" s="230">
        <f>Q460*H460</f>
        <v>0.95834400000000008</v>
      </c>
      <c r="S460" s="230">
        <v>0</v>
      </c>
      <c r="T460" s="23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2" t="s">
        <v>159</v>
      </c>
      <c r="AT460" s="232" t="s">
        <v>155</v>
      </c>
      <c r="AU460" s="232" t="s">
        <v>88</v>
      </c>
      <c r="AY460" s="18" t="s">
        <v>153</v>
      </c>
      <c r="BE460" s="233">
        <f>IF(N460="základní",J460,0)</f>
        <v>0</v>
      </c>
      <c r="BF460" s="233">
        <f>IF(N460="snížená",J460,0)</f>
        <v>0</v>
      </c>
      <c r="BG460" s="233">
        <f>IF(N460="zákl. přenesená",J460,0)</f>
        <v>0</v>
      </c>
      <c r="BH460" s="233">
        <f>IF(N460="sníž. přenesená",J460,0)</f>
        <v>0</v>
      </c>
      <c r="BI460" s="233">
        <f>IF(N460="nulová",J460,0)</f>
        <v>0</v>
      </c>
      <c r="BJ460" s="18" t="s">
        <v>86</v>
      </c>
      <c r="BK460" s="233">
        <f>ROUND(I460*H460,2)</f>
        <v>0</v>
      </c>
      <c r="BL460" s="18" t="s">
        <v>159</v>
      </c>
      <c r="BM460" s="232" t="s">
        <v>480</v>
      </c>
    </row>
    <row r="461" s="13" customFormat="1">
      <c r="A461" s="13"/>
      <c r="B461" s="234"/>
      <c r="C461" s="235"/>
      <c r="D461" s="236" t="s">
        <v>161</v>
      </c>
      <c r="E461" s="237" t="s">
        <v>1</v>
      </c>
      <c r="F461" s="238" t="s">
        <v>481</v>
      </c>
      <c r="G461" s="235"/>
      <c r="H461" s="237" t="s">
        <v>1</v>
      </c>
      <c r="I461" s="239"/>
      <c r="J461" s="235"/>
      <c r="K461" s="235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161</v>
      </c>
      <c r="AU461" s="244" t="s">
        <v>88</v>
      </c>
      <c r="AV461" s="13" t="s">
        <v>86</v>
      </c>
      <c r="AW461" s="13" t="s">
        <v>32</v>
      </c>
      <c r="AX461" s="13" t="s">
        <v>78</v>
      </c>
      <c r="AY461" s="244" t="s">
        <v>153</v>
      </c>
    </row>
    <row r="462" s="13" customFormat="1">
      <c r="A462" s="13"/>
      <c r="B462" s="234"/>
      <c r="C462" s="235"/>
      <c r="D462" s="236" t="s">
        <v>161</v>
      </c>
      <c r="E462" s="237" t="s">
        <v>1</v>
      </c>
      <c r="F462" s="238" t="s">
        <v>262</v>
      </c>
      <c r="G462" s="235"/>
      <c r="H462" s="237" t="s">
        <v>1</v>
      </c>
      <c r="I462" s="239"/>
      <c r="J462" s="235"/>
      <c r="K462" s="235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161</v>
      </c>
      <c r="AU462" s="244" t="s">
        <v>88</v>
      </c>
      <c r="AV462" s="13" t="s">
        <v>86</v>
      </c>
      <c r="AW462" s="13" t="s">
        <v>32</v>
      </c>
      <c r="AX462" s="13" t="s">
        <v>78</v>
      </c>
      <c r="AY462" s="244" t="s">
        <v>153</v>
      </c>
    </row>
    <row r="463" s="13" customFormat="1">
      <c r="A463" s="13"/>
      <c r="B463" s="234"/>
      <c r="C463" s="235"/>
      <c r="D463" s="236" t="s">
        <v>161</v>
      </c>
      <c r="E463" s="237" t="s">
        <v>1</v>
      </c>
      <c r="F463" s="238" t="s">
        <v>468</v>
      </c>
      <c r="G463" s="235"/>
      <c r="H463" s="237" t="s">
        <v>1</v>
      </c>
      <c r="I463" s="239"/>
      <c r="J463" s="235"/>
      <c r="K463" s="235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161</v>
      </c>
      <c r="AU463" s="244" t="s">
        <v>88</v>
      </c>
      <c r="AV463" s="13" t="s">
        <v>86</v>
      </c>
      <c r="AW463" s="13" t="s">
        <v>32</v>
      </c>
      <c r="AX463" s="13" t="s">
        <v>78</v>
      </c>
      <c r="AY463" s="244" t="s">
        <v>153</v>
      </c>
    </row>
    <row r="464" s="14" customFormat="1">
      <c r="A464" s="14"/>
      <c r="B464" s="245"/>
      <c r="C464" s="246"/>
      <c r="D464" s="236" t="s">
        <v>161</v>
      </c>
      <c r="E464" s="247" t="s">
        <v>1</v>
      </c>
      <c r="F464" s="248" t="s">
        <v>469</v>
      </c>
      <c r="G464" s="246"/>
      <c r="H464" s="249">
        <v>63.5</v>
      </c>
      <c r="I464" s="250"/>
      <c r="J464" s="246"/>
      <c r="K464" s="246"/>
      <c r="L464" s="251"/>
      <c r="M464" s="252"/>
      <c r="N464" s="253"/>
      <c r="O464" s="253"/>
      <c r="P464" s="253"/>
      <c r="Q464" s="253"/>
      <c r="R464" s="253"/>
      <c r="S464" s="253"/>
      <c r="T464" s="25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5" t="s">
        <v>161</v>
      </c>
      <c r="AU464" s="255" t="s">
        <v>88</v>
      </c>
      <c r="AV464" s="14" t="s">
        <v>88</v>
      </c>
      <c r="AW464" s="14" t="s">
        <v>32</v>
      </c>
      <c r="AX464" s="14" t="s">
        <v>78</v>
      </c>
      <c r="AY464" s="255" t="s">
        <v>153</v>
      </c>
    </row>
    <row r="465" s="13" customFormat="1">
      <c r="A465" s="13"/>
      <c r="B465" s="234"/>
      <c r="C465" s="235"/>
      <c r="D465" s="236" t="s">
        <v>161</v>
      </c>
      <c r="E465" s="237" t="s">
        <v>1</v>
      </c>
      <c r="F465" s="238" t="s">
        <v>470</v>
      </c>
      <c r="G465" s="235"/>
      <c r="H465" s="237" t="s">
        <v>1</v>
      </c>
      <c r="I465" s="239"/>
      <c r="J465" s="235"/>
      <c r="K465" s="235"/>
      <c r="L465" s="240"/>
      <c r="M465" s="241"/>
      <c r="N465" s="242"/>
      <c r="O465" s="242"/>
      <c r="P465" s="242"/>
      <c r="Q465" s="242"/>
      <c r="R465" s="242"/>
      <c r="S465" s="242"/>
      <c r="T465" s="24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4" t="s">
        <v>161</v>
      </c>
      <c r="AU465" s="244" t="s">
        <v>88</v>
      </c>
      <c r="AV465" s="13" t="s">
        <v>86</v>
      </c>
      <c r="AW465" s="13" t="s">
        <v>32</v>
      </c>
      <c r="AX465" s="13" t="s">
        <v>78</v>
      </c>
      <c r="AY465" s="244" t="s">
        <v>153</v>
      </c>
    </row>
    <row r="466" s="14" customFormat="1">
      <c r="A466" s="14"/>
      <c r="B466" s="245"/>
      <c r="C466" s="246"/>
      <c r="D466" s="236" t="s">
        <v>161</v>
      </c>
      <c r="E466" s="247" t="s">
        <v>1</v>
      </c>
      <c r="F466" s="248" t="s">
        <v>471</v>
      </c>
      <c r="G466" s="246"/>
      <c r="H466" s="249">
        <v>73.099999999999994</v>
      </c>
      <c r="I466" s="250"/>
      <c r="J466" s="246"/>
      <c r="K466" s="246"/>
      <c r="L466" s="251"/>
      <c r="M466" s="252"/>
      <c r="N466" s="253"/>
      <c r="O466" s="253"/>
      <c r="P466" s="253"/>
      <c r="Q466" s="253"/>
      <c r="R466" s="253"/>
      <c r="S466" s="253"/>
      <c r="T466" s="25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5" t="s">
        <v>161</v>
      </c>
      <c r="AU466" s="255" t="s">
        <v>88</v>
      </c>
      <c r="AV466" s="14" t="s">
        <v>88</v>
      </c>
      <c r="AW466" s="14" t="s">
        <v>32</v>
      </c>
      <c r="AX466" s="14" t="s">
        <v>78</v>
      </c>
      <c r="AY466" s="255" t="s">
        <v>153</v>
      </c>
    </row>
    <row r="467" s="13" customFormat="1">
      <c r="A467" s="13"/>
      <c r="B467" s="234"/>
      <c r="C467" s="235"/>
      <c r="D467" s="236" t="s">
        <v>161</v>
      </c>
      <c r="E467" s="237" t="s">
        <v>1</v>
      </c>
      <c r="F467" s="238" t="s">
        <v>354</v>
      </c>
      <c r="G467" s="235"/>
      <c r="H467" s="237" t="s">
        <v>1</v>
      </c>
      <c r="I467" s="239"/>
      <c r="J467" s="235"/>
      <c r="K467" s="235"/>
      <c r="L467" s="240"/>
      <c r="M467" s="241"/>
      <c r="N467" s="242"/>
      <c r="O467" s="242"/>
      <c r="P467" s="242"/>
      <c r="Q467" s="242"/>
      <c r="R467" s="242"/>
      <c r="S467" s="242"/>
      <c r="T467" s="24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4" t="s">
        <v>161</v>
      </c>
      <c r="AU467" s="244" t="s">
        <v>88</v>
      </c>
      <c r="AV467" s="13" t="s">
        <v>86</v>
      </c>
      <c r="AW467" s="13" t="s">
        <v>32</v>
      </c>
      <c r="AX467" s="13" t="s">
        <v>78</v>
      </c>
      <c r="AY467" s="244" t="s">
        <v>153</v>
      </c>
    </row>
    <row r="468" s="14" customFormat="1">
      <c r="A468" s="14"/>
      <c r="B468" s="245"/>
      <c r="C468" s="246"/>
      <c r="D468" s="236" t="s">
        <v>161</v>
      </c>
      <c r="E468" s="247" t="s">
        <v>1</v>
      </c>
      <c r="F468" s="248" t="s">
        <v>472</v>
      </c>
      <c r="G468" s="246"/>
      <c r="H468" s="249">
        <v>20.300000000000001</v>
      </c>
      <c r="I468" s="250"/>
      <c r="J468" s="246"/>
      <c r="K468" s="246"/>
      <c r="L468" s="251"/>
      <c r="M468" s="252"/>
      <c r="N468" s="253"/>
      <c r="O468" s="253"/>
      <c r="P468" s="253"/>
      <c r="Q468" s="253"/>
      <c r="R468" s="253"/>
      <c r="S468" s="253"/>
      <c r="T468" s="25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5" t="s">
        <v>161</v>
      </c>
      <c r="AU468" s="255" t="s">
        <v>88</v>
      </c>
      <c r="AV468" s="14" t="s">
        <v>88</v>
      </c>
      <c r="AW468" s="14" t="s">
        <v>32</v>
      </c>
      <c r="AX468" s="14" t="s">
        <v>78</v>
      </c>
      <c r="AY468" s="255" t="s">
        <v>153</v>
      </c>
    </row>
    <row r="469" s="13" customFormat="1">
      <c r="A469" s="13"/>
      <c r="B469" s="234"/>
      <c r="C469" s="235"/>
      <c r="D469" s="236" t="s">
        <v>161</v>
      </c>
      <c r="E469" s="237" t="s">
        <v>1</v>
      </c>
      <c r="F469" s="238" t="s">
        <v>317</v>
      </c>
      <c r="G469" s="235"/>
      <c r="H469" s="237" t="s">
        <v>1</v>
      </c>
      <c r="I469" s="239"/>
      <c r="J469" s="235"/>
      <c r="K469" s="235"/>
      <c r="L469" s="240"/>
      <c r="M469" s="241"/>
      <c r="N469" s="242"/>
      <c r="O469" s="242"/>
      <c r="P469" s="242"/>
      <c r="Q469" s="242"/>
      <c r="R469" s="242"/>
      <c r="S469" s="242"/>
      <c r="T469" s="24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4" t="s">
        <v>161</v>
      </c>
      <c r="AU469" s="244" t="s">
        <v>88</v>
      </c>
      <c r="AV469" s="13" t="s">
        <v>86</v>
      </c>
      <c r="AW469" s="13" t="s">
        <v>32</v>
      </c>
      <c r="AX469" s="13" t="s">
        <v>78</v>
      </c>
      <c r="AY469" s="244" t="s">
        <v>153</v>
      </c>
    </row>
    <row r="470" s="14" customFormat="1">
      <c r="A470" s="14"/>
      <c r="B470" s="245"/>
      <c r="C470" s="246"/>
      <c r="D470" s="236" t="s">
        <v>161</v>
      </c>
      <c r="E470" s="247" t="s">
        <v>1</v>
      </c>
      <c r="F470" s="248" t="s">
        <v>473</v>
      </c>
      <c r="G470" s="246"/>
      <c r="H470" s="249">
        <v>21.600000000000001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5" t="s">
        <v>161</v>
      </c>
      <c r="AU470" s="255" t="s">
        <v>88</v>
      </c>
      <c r="AV470" s="14" t="s">
        <v>88</v>
      </c>
      <c r="AW470" s="14" t="s">
        <v>32</v>
      </c>
      <c r="AX470" s="14" t="s">
        <v>78</v>
      </c>
      <c r="AY470" s="255" t="s">
        <v>153</v>
      </c>
    </row>
    <row r="471" s="15" customFormat="1">
      <c r="A471" s="15"/>
      <c r="B471" s="256"/>
      <c r="C471" s="257"/>
      <c r="D471" s="236" t="s">
        <v>161</v>
      </c>
      <c r="E471" s="258" t="s">
        <v>1</v>
      </c>
      <c r="F471" s="259" t="s">
        <v>164</v>
      </c>
      <c r="G471" s="257"/>
      <c r="H471" s="260">
        <v>178.5</v>
      </c>
      <c r="I471" s="261"/>
      <c r="J471" s="257"/>
      <c r="K471" s="257"/>
      <c r="L471" s="262"/>
      <c r="M471" s="263"/>
      <c r="N471" s="264"/>
      <c r="O471" s="264"/>
      <c r="P471" s="264"/>
      <c r="Q471" s="264"/>
      <c r="R471" s="264"/>
      <c r="S471" s="264"/>
      <c r="T471" s="26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6" t="s">
        <v>161</v>
      </c>
      <c r="AU471" s="266" t="s">
        <v>88</v>
      </c>
      <c r="AV471" s="15" t="s">
        <v>165</v>
      </c>
      <c r="AW471" s="15" t="s">
        <v>32</v>
      </c>
      <c r="AX471" s="15" t="s">
        <v>78</v>
      </c>
      <c r="AY471" s="266" t="s">
        <v>153</v>
      </c>
    </row>
    <row r="472" s="13" customFormat="1">
      <c r="A472" s="13"/>
      <c r="B472" s="234"/>
      <c r="C472" s="235"/>
      <c r="D472" s="236" t="s">
        <v>161</v>
      </c>
      <c r="E472" s="237" t="s">
        <v>1</v>
      </c>
      <c r="F472" s="238" t="s">
        <v>266</v>
      </c>
      <c r="G472" s="235"/>
      <c r="H472" s="237" t="s">
        <v>1</v>
      </c>
      <c r="I472" s="239"/>
      <c r="J472" s="235"/>
      <c r="K472" s="235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161</v>
      </c>
      <c r="AU472" s="244" t="s">
        <v>88</v>
      </c>
      <c r="AV472" s="13" t="s">
        <v>86</v>
      </c>
      <c r="AW472" s="13" t="s">
        <v>32</v>
      </c>
      <c r="AX472" s="13" t="s">
        <v>78</v>
      </c>
      <c r="AY472" s="244" t="s">
        <v>153</v>
      </c>
    </row>
    <row r="473" s="13" customFormat="1">
      <c r="A473" s="13"/>
      <c r="B473" s="234"/>
      <c r="C473" s="235"/>
      <c r="D473" s="236" t="s">
        <v>161</v>
      </c>
      <c r="E473" s="237" t="s">
        <v>1</v>
      </c>
      <c r="F473" s="238" t="s">
        <v>474</v>
      </c>
      <c r="G473" s="235"/>
      <c r="H473" s="237" t="s">
        <v>1</v>
      </c>
      <c r="I473" s="239"/>
      <c r="J473" s="235"/>
      <c r="K473" s="235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161</v>
      </c>
      <c r="AU473" s="244" t="s">
        <v>88</v>
      </c>
      <c r="AV473" s="13" t="s">
        <v>86</v>
      </c>
      <c r="AW473" s="13" t="s">
        <v>32</v>
      </c>
      <c r="AX473" s="13" t="s">
        <v>78</v>
      </c>
      <c r="AY473" s="244" t="s">
        <v>153</v>
      </c>
    </row>
    <row r="474" s="14" customFormat="1">
      <c r="A474" s="14"/>
      <c r="B474" s="245"/>
      <c r="C474" s="246"/>
      <c r="D474" s="236" t="s">
        <v>161</v>
      </c>
      <c r="E474" s="247" t="s">
        <v>1</v>
      </c>
      <c r="F474" s="248" t="s">
        <v>475</v>
      </c>
      <c r="G474" s="246"/>
      <c r="H474" s="249">
        <v>14.199999999999999</v>
      </c>
      <c r="I474" s="250"/>
      <c r="J474" s="246"/>
      <c r="K474" s="246"/>
      <c r="L474" s="251"/>
      <c r="M474" s="252"/>
      <c r="N474" s="253"/>
      <c r="O474" s="253"/>
      <c r="P474" s="253"/>
      <c r="Q474" s="253"/>
      <c r="R474" s="253"/>
      <c r="S474" s="253"/>
      <c r="T474" s="25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5" t="s">
        <v>161</v>
      </c>
      <c r="AU474" s="255" t="s">
        <v>88</v>
      </c>
      <c r="AV474" s="14" t="s">
        <v>88</v>
      </c>
      <c r="AW474" s="14" t="s">
        <v>32</v>
      </c>
      <c r="AX474" s="14" t="s">
        <v>78</v>
      </c>
      <c r="AY474" s="255" t="s">
        <v>153</v>
      </c>
    </row>
    <row r="475" s="13" customFormat="1">
      <c r="A475" s="13"/>
      <c r="B475" s="234"/>
      <c r="C475" s="235"/>
      <c r="D475" s="236" t="s">
        <v>161</v>
      </c>
      <c r="E475" s="237" t="s">
        <v>1</v>
      </c>
      <c r="F475" s="238" t="s">
        <v>321</v>
      </c>
      <c r="G475" s="235"/>
      <c r="H475" s="237" t="s">
        <v>1</v>
      </c>
      <c r="I475" s="239"/>
      <c r="J475" s="235"/>
      <c r="K475" s="235"/>
      <c r="L475" s="240"/>
      <c r="M475" s="241"/>
      <c r="N475" s="242"/>
      <c r="O475" s="242"/>
      <c r="P475" s="242"/>
      <c r="Q475" s="242"/>
      <c r="R475" s="242"/>
      <c r="S475" s="242"/>
      <c r="T475" s="24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4" t="s">
        <v>161</v>
      </c>
      <c r="AU475" s="244" t="s">
        <v>88</v>
      </c>
      <c r="AV475" s="13" t="s">
        <v>86</v>
      </c>
      <c r="AW475" s="13" t="s">
        <v>32</v>
      </c>
      <c r="AX475" s="13" t="s">
        <v>78</v>
      </c>
      <c r="AY475" s="244" t="s">
        <v>153</v>
      </c>
    </row>
    <row r="476" s="14" customFormat="1">
      <c r="A476" s="14"/>
      <c r="B476" s="245"/>
      <c r="C476" s="246"/>
      <c r="D476" s="236" t="s">
        <v>161</v>
      </c>
      <c r="E476" s="247" t="s">
        <v>1</v>
      </c>
      <c r="F476" s="248" t="s">
        <v>476</v>
      </c>
      <c r="G476" s="246"/>
      <c r="H476" s="249">
        <v>26.100000000000001</v>
      </c>
      <c r="I476" s="250"/>
      <c r="J476" s="246"/>
      <c r="K476" s="246"/>
      <c r="L476" s="251"/>
      <c r="M476" s="252"/>
      <c r="N476" s="253"/>
      <c r="O476" s="253"/>
      <c r="P476" s="253"/>
      <c r="Q476" s="253"/>
      <c r="R476" s="253"/>
      <c r="S476" s="253"/>
      <c r="T476" s="25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5" t="s">
        <v>161</v>
      </c>
      <c r="AU476" s="255" t="s">
        <v>88</v>
      </c>
      <c r="AV476" s="14" t="s">
        <v>88</v>
      </c>
      <c r="AW476" s="14" t="s">
        <v>32</v>
      </c>
      <c r="AX476" s="14" t="s">
        <v>78</v>
      </c>
      <c r="AY476" s="255" t="s">
        <v>153</v>
      </c>
    </row>
    <row r="477" s="15" customFormat="1">
      <c r="A477" s="15"/>
      <c r="B477" s="256"/>
      <c r="C477" s="257"/>
      <c r="D477" s="236" t="s">
        <v>161</v>
      </c>
      <c r="E477" s="258" t="s">
        <v>1</v>
      </c>
      <c r="F477" s="259" t="s">
        <v>164</v>
      </c>
      <c r="G477" s="257"/>
      <c r="H477" s="260">
        <v>40.299999999999997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6" t="s">
        <v>161</v>
      </c>
      <c r="AU477" s="266" t="s">
        <v>88</v>
      </c>
      <c r="AV477" s="15" t="s">
        <v>165</v>
      </c>
      <c r="AW477" s="15" t="s">
        <v>32</v>
      </c>
      <c r="AX477" s="15" t="s">
        <v>78</v>
      </c>
      <c r="AY477" s="266" t="s">
        <v>153</v>
      </c>
    </row>
    <row r="478" s="16" customFormat="1">
      <c r="A478" s="16"/>
      <c r="B478" s="267"/>
      <c r="C478" s="268"/>
      <c r="D478" s="236" t="s">
        <v>161</v>
      </c>
      <c r="E478" s="269" t="s">
        <v>1</v>
      </c>
      <c r="F478" s="270" t="s">
        <v>166</v>
      </c>
      <c r="G478" s="268"/>
      <c r="H478" s="271">
        <v>218.80000000000001</v>
      </c>
      <c r="I478" s="272"/>
      <c r="J478" s="268"/>
      <c r="K478" s="268"/>
      <c r="L478" s="273"/>
      <c r="M478" s="274"/>
      <c r="N478" s="275"/>
      <c r="O478" s="275"/>
      <c r="P478" s="275"/>
      <c r="Q478" s="275"/>
      <c r="R478" s="275"/>
      <c r="S478" s="275"/>
      <c r="T478" s="27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277" t="s">
        <v>161</v>
      </c>
      <c r="AU478" s="277" t="s">
        <v>88</v>
      </c>
      <c r="AV478" s="16" t="s">
        <v>159</v>
      </c>
      <c r="AW478" s="16" t="s">
        <v>32</v>
      </c>
      <c r="AX478" s="16" t="s">
        <v>86</v>
      </c>
      <c r="AY478" s="277" t="s">
        <v>153</v>
      </c>
    </row>
    <row r="479" s="2" customFormat="1" ht="37.8" customHeight="1">
      <c r="A479" s="39"/>
      <c r="B479" s="40"/>
      <c r="C479" s="220" t="s">
        <v>482</v>
      </c>
      <c r="D479" s="220" t="s">
        <v>155</v>
      </c>
      <c r="E479" s="221" t="s">
        <v>483</v>
      </c>
      <c r="F479" s="222" t="s">
        <v>484</v>
      </c>
      <c r="G479" s="223" t="s">
        <v>216</v>
      </c>
      <c r="H479" s="224">
        <v>218.80000000000001</v>
      </c>
      <c r="I479" s="225"/>
      <c r="J479" s="226">
        <f>ROUND(I479*H479,2)</f>
        <v>0</v>
      </c>
      <c r="K479" s="227"/>
      <c r="L479" s="45"/>
      <c r="M479" s="228" t="s">
        <v>1</v>
      </c>
      <c r="N479" s="229" t="s">
        <v>43</v>
      </c>
      <c r="O479" s="92"/>
      <c r="P479" s="230">
        <f>O479*H479</f>
        <v>0</v>
      </c>
      <c r="Q479" s="230">
        <v>0.0030000000000000001</v>
      </c>
      <c r="R479" s="230">
        <f>Q479*H479</f>
        <v>0.65640000000000009</v>
      </c>
      <c r="S479" s="230">
        <v>0</v>
      </c>
      <c r="T479" s="231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2" t="s">
        <v>159</v>
      </c>
      <c r="AT479" s="232" t="s">
        <v>155</v>
      </c>
      <c r="AU479" s="232" t="s">
        <v>88</v>
      </c>
      <c r="AY479" s="18" t="s">
        <v>153</v>
      </c>
      <c r="BE479" s="233">
        <f>IF(N479="základní",J479,0)</f>
        <v>0</v>
      </c>
      <c r="BF479" s="233">
        <f>IF(N479="snížená",J479,0)</f>
        <v>0</v>
      </c>
      <c r="BG479" s="233">
        <f>IF(N479="zákl. přenesená",J479,0)</f>
        <v>0</v>
      </c>
      <c r="BH479" s="233">
        <f>IF(N479="sníž. přenesená",J479,0)</f>
        <v>0</v>
      </c>
      <c r="BI479" s="233">
        <f>IF(N479="nulová",J479,0)</f>
        <v>0</v>
      </c>
      <c r="BJ479" s="18" t="s">
        <v>86</v>
      </c>
      <c r="BK479" s="233">
        <f>ROUND(I479*H479,2)</f>
        <v>0</v>
      </c>
      <c r="BL479" s="18" t="s">
        <v>159</v>
      </c>
      <c r="BM479" s="232" t="s">
        <v>485</v>
      </c>
    </row>
    <row r="480" s="13" customFormat="1">
      <c r="A480" s="13"/>
      <c r="B480" s="234"/>
      <c r="C480" s="235"/>
      <c r="D480" s="236" t="s">
        <v>161</v>
      </c>
      <c r="E480" s="237" t="s">
        <v>1</v>
      </c>
      <c r="F480" s="238" t="s">
        <v>486</v>
      </c>
      <c r="G480" s="235"/>
      <c r="H480" s="237" t="s">
        <v>1</v>
      </c>
      <c r="I480" s="239"/>
      <c r="J480" s="235"/>
      <c r="K480" s="235"/>
      <c r="L480" s="240"/>
      <c r="M480" s="241"/>
      <c r="N480" s="242"/>
      <c r="O480" s="242"/>
      <c r="P480" s="242"/>
      <c r="Q480" s="242"/>
      <c r="R480" s="242"/>
      <c r="S480" s="242"/>
      <c r="T480" s="24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4" t="s">
        <v>161</v>
      </c>
      <c r="AU480" s="244" t="s">
        <v>88</v>
      </c>
      <c r="AV480" s="13" t="s">
        <v>86</v>
      </c>
      <c r="AW480" s="13" t="s">
        <v>32</v>
      </c>
      <c r="AX480" s="13" t="s">
        <v>78</v>
      </c>
      <c r="AY480" s="244" t="s">
        <v>153</v>
      </c>
    </row>
    <row r="481" s="14" customFormat="1">
      <c r="A481" s="14"/>
      <c r="B481" s="245"/>
      <c r="C481" s="246"/>
      <c r="D481" s="236" t="s">
        <v>161</v>
      </c>
      <c r="E481" s="247" t="s">
        <v>1</v>
      </c>
      <c r="F481" s="248" t="s">
        <v>487</v>
      </c>
      <c r="G481" s="246"/>
      <c r="H481" s="249">
        <v>218.80000000000001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5" t="s">
        <v>161</v>
      </c>
      <c r="AU481" s="255" t="s">
        <v>88</v>
      </c>
      <c r="AV481" s="14" t="s">
        <v>88</v>
      </c>
      <c r="AW481" s="14" t="s">
        <v>32</v>
      </c>
      <c r="AX481" s="14" t="s">
        <v>78</v>
      </c>
      <c r="AY481" s="255" t="s">
        <v>153</v>
      </c>
    </row>
    <row r="482" s="15" customFormat="1">
      <c r="A482" s="15"/>
      <c r="B482" s="256"/>
      <c r="C482" s="257"/>
      <c r="D482" s="236" t="s">
        <v>161</v>
      </c>
      <c r="E482" s="258" t="s">
        <v>1</v>
      </c>
      <c r="F482" s="259" t="s">
        <v>164</v>
      </c>
      <c r="G482" s="257"/>
      <c r="H482" s="260">
        <v>218.80000000000001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6" t="s">
        <v>161</v>
      </c>
      <c r="AU482" s="266" t="s">
        <v>88</v>
      </c>
      <c r="AV482" s="15" t="s">
        <v>165</v>
      </c>
      <c r="AW482" s="15" t="s">
        <v>32</v>
      </c>
      <c r="AX482" s="15" t="s">
        <v>78</v>
      </c>
      <c r="AY482" s="266" t="s">
        <v>153</v>
      </c>
    </row>
    <row r="483" s="16" customFormat="1">
      <c r="A483" s="16"/>
      <c r="B483" s="267"/>
      <c r="C483" s="268"/>
      <c r="D483" s="236" t="s">
        <v>161</v>
      </c>
      <c r="E483" s="269" t="s">
        <v>1</v>
      </c>
      <c r="F483" s="270" t="s">
        <v>166</v>
      </c>
      <c r="G483" s="268"/>
      <c r="H483" s="271">
        <v>218.80000000000001</v>
      </c>
      <c r="I483" s="272"/>
      <c r="J483" s="268"/>
      <c r="K483" s="268"/>
      <c r="L483" s="273"/>
      <c r="M483" s="274"/>
      <c r="N483" s="275"/>
      <c r="O483" s="275"/>
      <c r="P483" s="275"/>
      <c r="Q483" s="275"/>
      <c r="R483" s="275"/>
      <c r="S483" s="275"/>
      <c r="T483" s="27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77" t="s">
        <v>161</v>
      </c>
      <c r="AU483" s="277" t="s">
        <v>88</v>
      </c>
      <c r="AV483" s="16" t="s">
        <v>159</v>
      </c>
      <c r="AW483" s="16" t="s">
        <v>32</v>
      </c>
      <c r="AX483" s="16" t="s">
        <v>86</v>
      </c>
      <c r="AY483" s="277" t="s">
        <v>153</v>
      </c>
    </row>
    <row r="484" s="2" customFormat="1" ht="37.8" customHeight="1">
      <c r="A484" s="39"/>
      <c r="B484" s="40"/>
      <c r="C484" s="220" t="s">
        <v>488</v>
      </c>
      <c r="D484" s="220" t="s">
        <v>155</v>
      </c>
      <c r="E484" s="221" t="s">
        <v>489</v>
      </c>
      <c r="F484" s="222" t="s">
        <v>490</v>
      </c>
      <c r="G484" s="223" t="s">
        <v>216</v>
      </c>
      <c r="H484" s="224">
        <v>963.93399999999997</v>
      </c>
      <c r="I484" s="225"/>
      <c r="J484" s="226">
        <f>ROUND(I484*H484,2)</f>
        <v>0</v>
      </c>
      <c r="K484" s="227"/>
      <c r="L484" s="45"/>
      <c r="M484" s="228" t="s">
        <v>1</v>
      </c>
      <c r="N484" s="229" t="s">
        <v>43</v>
      </c>
      <c r="O484" s="92"/>
      <c r="P484" s="230">
        <f>O484*H484</f>
        <v>0</v>
      </c>
      <c r="Q484" s="230">
        <v>0.0014</v>
      </c>
      <c r="R484" s="230">
        <f>Q484*H484</f>
        <v>1.3495075999999999</v>
      </c>
      <c r="S484" s="230">
        <v>0</v>
      </c>
      <c r="T484" s="231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2" t="s">
        <v>159</v>
      </c>
      <c r="AT484" s="232" t="s">
        <v>155</v>
      </c>
      <c r="AU484" s="232" t="s">
        <v>88</v>
      </c>
      <c r="AY484" s="18" t="s">
        <v>153</v>
      </c>
      <c r="BE484" s="233">
        <f>IF(N484="základní",J484,0)</f>
        <v>0</v>
      </c>
      <c r="BF484" s="233">
        <f>IF(N484="snížená",J484,0)</f>
        <v>0</v>
      </c>
      <c r="BG484" s="233">
        <f>IF(N484="zákl. přenesená",J484,0)</f>
        <v>0</v>
      </c>
      <c r="BH484" s="233">
        <f>IF(N484="sníž. přenesená",J484,0)</f>
        <v>0</v>
      </c>
      <c r="BI484" s="233">
        <f>IF(N484="nulová",J484,0)</f>
        <v>0</v>
      </c>
      <c r="BJ484" s="18" t="s">
        <v>86</v>
      </c>
      <c r="BK484" s="233">
        <f>ROUND(I484*H484,2)</f>
        <v>0</v>
      </c>
      <c r="BL484" s="18" t="s">
        <v>159</v>
      </c>
      <c r="BM484" s="232" t="s">
        <v>491</v>
      </c>
    </row>
    <row r="485" s="13" customFormat="1">
      <c r="A485" s="13"/>
      <c r="B485" s="234"/>
      <c r="C485" s="235"/>
      <c r="D485" s="236" t="s">
        <v>161</v>
      </c>
      <c r="E485" s="237" t="s">
        <v>1</v>
      </c>
      <c r="F485" s="238" t="s">
        <v>492</v>
      </c>
      <c r="G485" s="235"/>
      <c r="H485" s="237" t="s">
        <v>1</v>
      </c>
      <c r="I485" s="239"/>
      <c r="J485" s="235"/>
      <c r="K485" s="235"/>
      <c r="L485" s="240"/>
      <c r="M485" s="241"/>
      <c r="N485" s="242"/>
      <c r="O485" s="242"/>
      <c r="P485" s="242"/>
      <c r="Q485" s="242"/>
      <c r="R485" s="242"/>
      <c r="S485" s="242"/>
      <c r="T485" s="24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4" t="s">
        <v>161</v>
      </c>
      <c r="AU485" s="244" t="s">
        <v>88</v>
      </c>
      <c r="AV485" s="13" t="s">
        <v>86</v>
      </c>
      <c r="AW485" s="13" t="s">
        <v>32</v>
      </c>
      <c r="AX485" s="13" t="s">
        <v>78</v>
      </c>
      <c r="AY485" s="244" t="s">
        <v>153</v>
      </c>
    </row>
    <row r="486" s="13" customFormat="1">
      <c r="A486" s="13"/>
      <c r="B486" s="234"/>
      <c r="C486" s="235"/>
      <c r="D486" s="236" t="s">
        <v>161</v>
      </c>
      <c r="E486" s="237" t="s">
        <v>1</v>
      </c>
      <c r="F486" s="238" t="s">
        <v>493</v>
      </c>
      <c r="G486" s="235"/>
      <c r="H486" s="237" t="s">
        <v>1</v>
      </c>
      <c r="I486" s="239"/>
      <c r="J486" s="235"/>
      <c r="K486" s="235"/>
      <c r="L486" s="240"/>
      <c r="M486" s="241"/>
      <c r="N486" s="242"/>
      <c r="O486" s="242"/>
      <c r="P486" s="242"/>
      <c r="Q486" s="242"/>
      <c r="R486" s="242"/>
      <c r="S486" s="242"/>
      <c r="T486" s="24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4" t="s">
        <v>161</v>
      </c>
      <c r="AU486" s="244" t="s">
        <v>88</v>
      </c>
      <c r="AV486" s="13" t="s">
        <v>86</v>
      </c>
      <c r="AW486" s="13" t="s">
        <v>32</v>
      </c>
      <c r="AX486" s="13" t="s">
        <v>78</v>
      </c>
      <c r="AY486" s="244" t="s">
        <v>153</v>
      </c>
    </row>
    <row r="487" s="14" customFormat="1">
      <c r="A487" s="14"/>
      <c r="B487" s="245"/>
      <c r="C487" s="246"/>
      <c r="D487" s="236" t="s">
        <v>161</v>
      </c>
      <c r="E487" s="247" t="s">
        <v>1</v>
      </c>
      <c r="F487" s="248" t="s">
        <v>494</v>
      </c>
      <c r="G487" s="246"/>
      <c r="H487" s="249">
        <v>101.395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5" t="s">
        <v>161</v>
      </c>
      <c r="AU487" s="255" t="s">
        <v>88</v>
      </c>
      <c r="AV487" s="14" t="s">
        <v>88</v>
      </c>
      <c r="AW487" s="14" t="s">
        <v>32</v>
      </c>
      <c r="AX487" s="14" t="s">
        <v>78</v>
      </c>
      <c r="AY487" s="255" t="s">
        <v>153</v>
      </c>
    </row>
    <row r="488" s="13" customFormat="1">
      <c r="A488" s="13"/>
      <c r="B488" s="234"/>
      <c r="C488" s="235"/>
      <c r="D488" s="236" t="s">
        <v>161</v>
      </c>
      <c r="E488" s="237" t="s">
        <v>1</v>
      </c>
      <c r="F488" s="238" t="s">
        <v>495</v>
      </c>
      <c r="G488" s="235"/>
      <c r="H488" s="237" t="s">
        <v>1</v>
      </c>
      <c r="I488" s="239"/>
      <c r="J488" s="235"/>
      <c r="K488" s="235"/>
      <c r="L488" s="240"/>
      <c r="M488" s="241"/>
      <c r="N488" s="242"/>
      <c r="O488" s="242"/>
      <c r="P488" s="242"/>
      <c r="Q488" s="242"/>
      <c r="R488" s="242"/>
      <c r="S488" s="242"/>
      <c r="T488" s="24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4" t="s">
        <v>161</v>
      </c>
      <c r="AU488" s="244" t="s">
        <v>88</v>
      </c>
      <c r="AV488" s="13" t="s">
        <v>86</v>
      </c>
      <c r="AW488" s="13" t="s">
        <v>32</v>
      </c>
      <c r="AX488" s="13" t="s">
        <v>78</v>
      </c>
      <c r="AY488" s="244" t="s">
        <v>153</v>
      </c>
    </row>
    <row r="489" s="14" customFormat="1">
      <c r="A489" s="14"/>
      <c r="B489" s="245"/>
      <c r="C489" s="246"/>
      <c r="D489" s="236" t="s">
        <v>161</v>
      </c>
      <c r="E489" s="247" t="s">
        <v>1</v>
      </c>
      <c r="F489" s="248" t="s">
        <v>496</v>
      </c>
      <c r="G489" s="246"/>
      <c r="H489" s="249">
        <v>0.86099999999999999</v>
      </c>
      <c r="I489" s="250"/>
      <c r="J489" s="246"/>
      <c r="K489" s="246"/>
      <c r="L489" s="251"/>
      <c r="M489" s="252"/>
      <c r="N489" s="253"/>
      <c r="O489" s="253"/>
      <c r="P489" s="253"/>
      <c r="Q489" s="253"/>
      <c r="R489" s="253"/>
      <c r="S489" s="253"/>
      <c r="T489" s="25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5" t="s">
        <v>161</v>
      </c>
      <c r="AU489" s="255" t="s">
        <v>88</v>
      </c>
      <c r="AV489" s="14" t="s">
        <v>88</v>
      </c>
      <c r="AW489" s="14" t="s">
        <v>32</v>
      </c>
      <c r="AX489" s="14" t="s">
        <v>78</v>
      </c>
      <c r="AY489" s="255" t="s">
        <v>153</v>
      </c>
    </row>
    <row r="490" s="13" customFormat="1">
      <c r="A490" s="13"/>
      <c r="B490" s="234"/>
      <c r="C490" s="235"/>
      <c r="D490" s="236" t="s">
        <v>161</v>
      </c>
      <c r="E490" s="237" t="s">
        <v>1</v>
      </c>
      <c r="F490" s="238" t="s">
        <v>497</v>
      </c>
      <c r="G490" s="235"/>
      <c r="H490" s="237" t="s">
        <v>1</v>
      </c>
      <c r="I490" s="239"/>
      <c r="J490" s="235"/>
      <c r="K490" s="235"/>
      <c r="L490" s="240"/>
      <c r="M490" s="241"/>
      <c r="N490" s="242"/>
      <c r="O490" s="242"/>
      <c r="P490" s="242"/>
      <c r="Q490" s="242"/>
      <c r="R490" s="242"/>
      <c r="S490" s="242"/>
      <c r="T490" s="24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4" t="s">
        <v>161</v>
      </c>
      <c r="AU490" s="244" t="s">
        <v>88</v>
      </c>
      <c r="AV490" s="13" t="s">
        <v>86</v>
      </c>
      <c r="AW490" s="13" t="s">
        <v>32</v>
      </c>
      <c r="AX490" s="13" t="s">
        <v>78</v>
      </c>
      <c r="AY490" s="244" t="s">
        <v>153</v>
      </c>
    </row>
    <row r="491" s="14" customFormat="1">
      <c r="A491" s="14"/>
      <c r="B491" s="245"/>
      <c r="C491" s="246"/>
      <c r="D491" s="236" t="s">
        <v>161</v>
      </c>
      <c r="E491" s="247" t="s">
        <v>1</v>
      </c>
      <c r="F491" s="248" t="s">
        <v>498</v>
      </c>
      <c r="G491" s="246"/>
      <c r="H491" s="249">
        <v>-7.7800000000000002</v>
      </c>
      <c r="I491" s="250"/>
      <c r="J491" s="246"/>
      <c r="K491" s="246"/>
      <c r="L491" s="251"/>
      <c r="M491" s="252"/>
      <c r="N491" s="253"/>
      <c r="O491" s="253"/>
      <c r="P491" s="253"/>
      <c r="Q491" s="253"/>
      <c r="R491" s="253"/>
      <c r="S491" s="253"/>
      <c r="T491" s="25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5" t="s">
        <v>161</v>
      </c>
      <c r="AU491" s="255" t="s">
        <v>88</v>
      </c>
      <c r="AV491" s="14" t="s">
        <v>88</v>
      </c>
      <c r="AW491" s="14" t="s">
        <v>32</v>
      </c>
      <c r="AX491" s="14" t="s">
        <v>78</v>
      </c>
      <c r="AY491" s="255" t="s">
        <v>153</v>
      </c>
    </row>
    <row r="492" s="13" customFormat="1">
      <c r="A492" s="13"/>
      <c r="B492" s="234"/>
      <c r="C492" s="235"/>
      <c r="D492" s="236" t="s">
        <v>161</v>
      </c>
      <c r="E492" s="237" t="s">
        <v>1</v>
      </c>
      <c r="F492" s="238" t="s">
        <v>499</v>
      </c>
      <c r="G492" s="235"/>
      <c r="H492" s="237" t="s">
        <v>1</v>
      </c>
      <c r="I492" s="239"/>
      <c r="J492" s="235"/>
      <c r="K492" s="235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161</v>
      </c>
      <c r="AU492" s="244" t="s">
        <v>88</v>
      </c>
      <c r="AV492" s="13" t="s">
        <v>86</v>
      </c>
      <c r="AW492" s="13" t="s">
        <v>32</v>
      </c>
      <c r="AX492" s="13" t="s">
        <v>78</v>
      </c>
      <c r="AY492" s="244" t="s">
        <v>153</v>
      </c>
    </row>
    <row r="493" s="14" customFormat="1">
      <c r="A493" s="14"/>
      <c r="B493" s="245"/>
      <c r="C493" s="246"/>
      <c r="D493" s="236" t="s">
        <v>161</v>
      </c>
      <c r="E493" s="247" t="s">
        <v>1</v>
      </c>
      <c r="F493" s="248" t="s">
        <v>500</v>
      </c>
      <c r="G493" s="246"/>
      <c r="H493" s="249">
        <v>-2.8079999999999998</v>
      </c>
      <c r="I493" s="250"/>
      <c r="J493" s="246"/>
      <c r="K493" s="246"/>
      <c r="L493" s="251"/>
      <c r="M493" s="252"/>
      <c r="N493" s="253"/>
      <c r="O493" s="253"/>
      <c r="P493" s="253"/>
      <c r="Q493" s="253"/>
      <c r="R493" s="253"/>
      <c r="S493" s="253"/>
      <c r="T493" s="25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5" t="s">
        <v>161</v>
      </c>
      <c r="AU493" s="255" t="s">
        <v>88</v>
      </c>
      <c r="AV493" s="14" t="s">
        <v>88</v>
      </c>
      <c r="AW493" s="14" t="s">
        <v>32</v>
      </c>
      <c r="AX493" s="14" t="s">
        <v>78</v>
      </c>
      <c r="AY493" s="255" t="s">
        <v>153</v>
      </c>
    </row>
    <row r="494" s="15" customFormat="1">
      <c r="A494" s="15"/>
      <c r="B494" s="256"/>
      <c r="C494" s="257"/>
      <c r="D494" s="236" t="s">
        <v>161</v>
      </c>
      <c r="E494" s="258" t="s">
        <v>1</v>
      </c>
      <c r="F494" s="259" t="s">
        <v>164</v>
      </c>
      <c r="G494" s="257"/>
      <c r="H494" s="260">
        <v>91.668000000000006</v>
      </c>
      <c r="I494" s="261"/>
      <c r="J494" s="257"/>
      <c r="K494" s="257"/>
      <c r="L494" s="262"/>
      <c r="M494" s="263"/>
      <c r="N494" s="264"/>
      <c r="O494" s="264"/>
      <c r="P494" s="264"/>
      <c r="Q494" s="264"/>
      <c r="R494" s="264"/>
      <c r="S494" s="264"/>
      <c r="T494" s="26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6" t="s">
        <v>161</v>
      </c>
      <c r="AU494" s="266" t="s">
        <v>88</v>
      </c>
      <c r="AV494" s="15" t="s">
        <v>165</v>
      </c>
      <c r="AW494" s="15" t="s">
        <v>32</v>
      </c>
      <c r="AX494" s="15" t="s">
        <v>78</v>
      </c>
      <c r="AY494" s="266" t="s">
        <v>153</v>
      </c>
    </row>
    <row r="495" s="13" customFormat="1">
      <c r="A495" s="13"/>
      <c r="B495" s="234"/>
      <c r="C495" s="235"/>
      <c r="D495" s="236" t="s">
        <v>161</v>
      </c>
      <c r="E495" s="237" t="s">
        <v>1</v>
      </c>
      <c r="F495" s="238" t="s">
        <v>262</v>
      </c>
      <c r="G495" s="235"/>
      <c r="H495" s="237" t="s">
        <v>1</v>
      </c>
      <c r="I495" s="239"/>
      <c r="J495" s="235"/>
      <c r="K495" s="235"/>
      <c r="L495" s="240"/>
      <c r="M495" s="241"/>
      <c r="N495" s="242"/>
      <c r="O495" s="242"/>
      <c r="P495" s="242"/>
      <c r="Q495" s="242"/>
      <c r="R495" s="242"/>
      <c r="S495" s="242"/>
      <c r="T495" s="24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4" t="s">
        <v>161</v>
      </c>
      <c r="AU495" s="244" t="s">
        <v>88</v>
      </c>
      <c r="AV495" s="13" t="s">
        <v>86</v>
      </c>
      <c r="AW495" s="13" t="s">
        <v>32</v>
      </c>
      <c r="AX495" s="13" t="s">
        <v>78</v>
      </c>
      <c r="AY495" s="244" t="s">
        <v>153</v>
      </c>
    </row>
    <row r="496" s="13" customFormat="1">
      <c r="A496" s="13"/>
      <c r="B496" s="234"/>
      <c r="C496" s="235"/>
      <c r="D496" s="236" t="s">
        <v>161</v>
      </c>
      <c r="E496" s="237" t="s">
        <v>1</v>
      </c>
      <c r="F496" s="238" t="s">
        <v>468</v>
      </c>
      <c r="G496" s="235"/>
      <c r="H496" s="237" t="s">
        <v>1</v>
      </c>
      <c r="I496" s="239"/>
      <c r="J496" s="235"/>
      <c r="K496" s="235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161</v>
      </c>
      <c r="AU496" s="244" t="s">
        <v>88</v>
      </c>
      <c r="AV496" s="13" t="s">
        <v>86</v>
      </c>
      <c r="AW496" s="13" t="s">
        <v>32</v>
      </c>
      <c r="AX496" s="13" t="s">
        <v>78</v>
      </c>
      <c r="AY496" s="244" t="s">
        <v>153</v>
      </c>
    </row>
    <row r="497" s="14" customFormat="1">
      <c r="A497" s="14"/>
      <c r="B497" s="245"/>
      <c r="C497" s="246"/>
      <c r="D497" s="236" t="s">
        <v>161</v>
      </c>
      <c r="E497" s="247" t="s">
        <v>1</v>
      </c>
      <c r="F497" s="248" t="s">
        <v>501</v>
      </c>
      <c r="G497" s="246"/>
      <c r="H497" s="249">
        <v>144.84</v>
      </c>
      <c r="I497" s="250"/>
      <c r="J497" s="246"/>
      <c r="K497" s="246"/>
      <c r="L497" s="251"/>
      <c r="M497" s="252"/>
      <c r="N497" s="253"/>
      <c r="O497" s="253"/>
      <c r="P497" s="253"/>
      <c r="Q497" s="253"/>
      <c r="R497" s="253"/>
      <c r="S497" s="253"/>
      <c r="T497" s="25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5" t="s">
        <v>161</v>
      </c>
      <c r="AU497" s="255" t="s">
        <v>88</v>
      </c>
      <c r="AV497" s="14" t="s">
        <v>88</v>
      </c>
      <c r="AW497" s="14" t="s">
        <v>32</v>
      </c>
      <c r="AX497" s="14" t="s">
        <v>78</v>
      </c>
      <c r="AY497" s="255" t="s">
        <v>153</v>
      </c>
    </row>
    <row r="498" s="14" customFormat="1">
      <c r="A498" s="14"/>
      <c r="B498" s="245"/>
      <c r="C498" s="246"/>
      <c r="D498" s="236" t="s">
        <v>161</v>
      </c>
      <c r="E498" s="247" t="s">
        <v>1</v>
      </c>
      <c r="F498" s="248" t="s">
        <v>502</v>
      </c>
      <c r="G498" s="246"/>
      <c r="H498" s="249">
        <v>8.0099999999999998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5" t="s">
        <v>161</v>
      </c>
      <c r="AU498" s="255" t="s">
        <v>88</v>
      </c>
      <c r="AV498" s="14" t="s">
        <v>88</v>
      </c>
      <c r="AW498" s="14" t="s">
        <v>32</v>
      </c>
      <c r="AX498" s="14" t="s">
        <v>78</v>
      </c>
      <c r="AY498" s="255" t="s">
        <v>153</v>
      </c>
    </row>
    <row r="499" s="14" customFormat="1">
      <c r="A499" s="14"/>
      <c r="B499" s="245"/>
      <c r="C499" s="246"/>
      <c r="D499" s="236" t="s">
        <v>161</v>
      </c>
      <c r="E499" s="247" t="s">
        <v>1</v>
      </c>
      <c r="F499" s="248" t="s">
        <v>503</v>
      </c>
      <c r="G499" s="246"/>
      <c r="H499" s="249">
        <v>5.1900000000000004</v>
      </c>
      <c r="I499" s="250"/>
      <c r="J499" s="246"/>
      <c r="K499" s="246"/>
      <c r="L499" s="251"/>
      <c r="M499" s="252"/>
      <c r="N499" s="253"/>
      <c r="O499" s="253"/>
      <c r="P499" s="253"/>
      <c r="Q499" s="253"/>
      <c r="R499" s="253"/>
      <c r="S499" s="253"/>
      <c r="T499" s="25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5" t="s">
        <v>161</v>
      </c>
      <c r="AU499" s="255" t="s">
        <v>88</v>
      </c>
      <c r="AV499" s="14" t="s">
        <v>88</v>
      </c>
      <c r="AW499" s="14" t="s">
        <v>32</v>
      </c>
      <c r="AX499" s="14" t="s">
        <v>78</v>
      </c>
      <c r="AY499" s="255" t="s">
        <v>153</v>
      </c>
    </row>
    <row r="500" s="13" customFormat="1">
      <c r="A500" s="13"/>
      <c r="B500" s="234"/>
      <c r="C500" s="235"/>
      <c r="D500" s="236" t="s">
        <v>161</v>
      </c>
      <c r="E500" s="237" t="s">
        <v>1</v>
      </c>
      <c r="F500" s="238" t="s">
        <v>497</v>
      </c>
      <c r="G500" s="235"/>
      <c r="H500" s="237" t="s">
        <v>1</v>
      </c>
      <c r="I500" s="239"/>
      <c r="J500" s="235"/>
      <c r="K500" s="235"/>
      <c r="L500" s="240"/>
      <c r="M500" s="241"/>
      <c r="N500" s="242"/>
      <c r="O500" s="242"/>
      <c r="P500" s="242"/>
      <c r="Q500" s="242"/>
      <c r="R500" s="242"/>
      <c r="S500" s="242"/>
      <c r="T500" s="24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4" t="s">
        <v>161</v>
      </c>
      <c r="AU500" s="244" t="s">
        <v>88</v>
      </c>
      <c r="AV500" s="13" t="s">
        <v>86</v>
      </c>
      <c r="AW500" s="13" t="s">
        <v>32</v>
      </c>
      <c r="AX500" s="13" t="s">
        <v>78</v>
      </c>
      <c r="AY500" s="244" t="s">
        <v>153</v>
      </c>
    </row>
    <row r="501" s="14" customFormat="1">
      <c r="A501" s="14"/>
      <c r="B501" s="245"/>
      <c r="C501" s="246"/>
      <c r="D501" s="236" t="s">
        <v>161</v>
      </c>
      <c r="E501" s="247" t="s">
        <v>1</v>
      </c>
      <c r="F501" s="248" t="s">
        <v>504</v>
      </c>
      <c r="G501" s="246"/>
      <c r="H501" s="249">
        <v>-18.09</v>
      </c>
      <c r="I501" s="250"/>
      <c r="J501" s="246"/>
      <c r="K501" s="246"/>
      <c r="L501" s="251"/>
      <c r="M501" s="252"/>
      <c r="N501" s="253"/>
      <c r="O501" s="253"/>
      <c r="P501" s="253"/>
      <c r="Q501" s="253"/>
      <c r="R501" s="253"/>
      <c r="S501" s="253"/>
      <c r="T501" s="25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5" t="s">
        <v>161</v>
      </c>
      <c r="AU501" s="255" t="s">
        <v>88</v>
      </c>
      <c r="AV501" s="14" t="s">
        <v>88</v>
      </c>
      <c r="AW501" s="14" t="s">
        <v>32</v>
      </c>
      <c r="AX501" s="14" t="s">
        <v>78</v>
      </c>
      <c r="AY501" s="255" t="s">
        <v>153</v>
      </c>
    </row>
    <row r="502" s="13" customFormat="1">
      <c r="A502" s="13"/>
      <c r="B502" s="234"/>
      <c r="C502" s="235"/>
      <c r="D502" s="236" t="s">
        <v>161</v>
      </c>
      <c r="E502" s="237" t="s">
        <v>1</v>
      </c>
      <c r="F502" s="238" t="s">
        <v>470</v>
      </c>
      <c r="G502" s="235"/>
      <c r="H502" s="237" t="s">
        <v>1</v>
      </c>
      <c r="I502" s="239"/>
      <c r="J502" s="235"/>
      <c r="K502" s="235"/>
      <c r="L502" s="240"/>
      <c r="M502" s="241"/>
      <c r="N502" s="242"/>
      <c r="O502" s="242"/>
      <c r="P502" s="242"/>
      <c r="Q502" s="242"/>
      <c r="R502" s="242"/>
      <c r="S502" s="242"/>
      <c r="T502" s="24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4" t="s">
        <v>161</v>
      </c>
      <c r="AU502" s="244" t="s">
        <v>88</v>
      </c>
      <c r="AV502" s="13" t="s">
        <v>86</v>
      </c>
      <c r="AW502" s="13" t="s">
        <v>32</v>
      </c>
      <c r="AX502" s="13" t="s">
        <v>78</v>
      </c>
      <c r="AY502" s="244" t="s">
        <v>153</v>
      </c>
    </row>
    <row r="503" s="14" customFormat="1">
      <c r="A503" s="14"/>
      <c r="B503" s="245"/>
      <c r="C503" s="246"/>
      <c r="D503" s="236" t="s">
        <v>161</v>
      </c>
      <c r="E503" s="247" t="s">
        <v>1</v>
      </c>
      <c r="F503" s="248" t="s">
        <v>505</v>
      </c>
      <c r="G503" s="246"/>
      <c r="H503" s="249">
        <v>104.88</v>
      </c>
      <c r="I503" s="250"/>
      <c r="J503" s="246"/>
      <c r="K503" s="246"/>
      <c r="L503" s="251"/>
      <c r="M503" s="252"/>
      <c r="N503" s="253"/>
      <c r="O503" s="253"/>
      <c r="P503" s="253"/>
      <c r="Q503" s="253"/>
      <c r="R503" s="253"/>
      <c r="S503" s="253"/>
      <c r="T503" s="25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5" t="s">
        <v>161</v>
      </c>
      <c r="AU503" s="255" t="s">
        <v>88</v>
      </c>
      <c r="AV503" s="14" t="s">
        <v>88</v>
      </c>
      <c r="AW503" s="14" t="s">
        <v>32</v>
      </c>
      <c r="AX503" s="14" t="s">
        <v>78</v>
      </c>
      <c r="AY503" s="255" t="s">
        <v>153</v>
      </c>
    </row>
    <row r="504" s="14" customFormat="1">
      <c r="A504" s="14"/>
      <c r="B504" s="245"/>
      <c r="C504" s="246"/>
      <c r="D504" s="236" t="s">
        <v>161</v>
      </c>
      <c r="E504" s="247" t="s">
        <v>1</v>
      </c>
      <c r="F504" s="248" t="s">
        <v>506</v>
      </c>
      <c r="G504" s="246"/>
      <c r="H504" s="249">
        <v>3.2400000000000002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5" t="s">
        <v>161</v>
      </c>
      <c r="AU504" s="255" t="s">
        <v>88</v>
      </c>
      <c r="AV504" s="14" t="s">
        <v>88</v>
      </c>
      <c r="AW504" s="14" t="s">
        <v>32</v>
      </c>
      <c r="AX504" s="14" t="s">
        <v>78</v>
      </c>
      <c r="AY504" s="255" t="s">
        <v>153</v>
      </c>
    </row>
    <row r="505" s="13" customFormat="1">
      <c r="A505" s="13"/>
      <c r="B505" s="234"/>
      <c r="C505" s="235"/>
      <c r="D505" s="236" t="s">
        <v>161</v>
      </c>
      <c r="E505" s="237" t="s">
        <v>1</v>
      </c>
      <c r="F505" s="238" t="s">
        <v>497</v>
      </c>
      <c r="G505" s="235"/>
      <c r="H505" s="237" t="s">
        <v>1</v>
      </c>
      <c r="I505" s="239"/>
      <c r="J505" s="235"/>
      <c r="K505" s="235"/>
      <c r="L505" s="240"/>
      <c r="M505" s="241"/>
      <c r="N505" s="242"/>
      <c r="O505" s="242"/>
      <c r="P505" s="242"/>
      <c r="Q505" s="242"/>
      <c r="R505" s="242"/>
      <c r="S505" s="242"/>
      <c r="T505" s="24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4" t="s">
        <v>161</v>
      </c>
      <c r="AU505" s="244" t="s">
        <v>88</v>
      </c>
      <c r="AV505" s="13" t="s">
        <v>86</v>
      </c>
      <c r="AW505" s="13" t="s">
        <v>32</v>
      </c>
      <c r="AX505" s="13" t="s">
        <v>78</v>
      </c>
      <c r="AY505" s="244" t="s">
        <v>153</v>
      </c>
    </row>
    <row r="506" s="14" customFormat="1">
      <c r="A506" s="14"/>
      <c r="B506" s="245"/>
      <c r="C506" s="246"/>
      <c r="D506" s="236" t="s">
        <v>161</v>
      </c>
      <c r="E506" s="247" t="s">
        <v>1</v>
      </c>
      <c r="F506" s="248" t="s">
        <v>507</v>
      </c>
      <c r="G506" s="246"/>
      <c r="H506" s="249">
        <v>-30.036000000000001</v>
      </c>
      <c r="I506" s="250"/>
      <c r="J506" s="246"/>
      <c r="K506" s="246"/>
      <c r="L506" s="251"/>
      <c r="M506" s="252"/>
      <c r="N506" s="253"/>
      <c r="O506" s="253"/>
      <c r="P506" s="253"/>
      <c r="Q506" s="253"/>
      <c r="R506" s="253"/>
      <c r="S506" s="253"/>
      <c r="T506" s="25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5" t="s">
        <v>161</v>
      </c>
      <c r="AU506" s="255" t="s">
        <v>88</v>
      </c>
      <c r="AV506" s="14" t="s">
        <v>88</v>
      </c>
      <c r="AW506" s="14" t="s">
        <v>32</v>
      </c>
      <c r="AX506" s="14" t="s">
        <v>78</v>
      </c>
      <c r="AY506" s="255" t="s">
        <v>153</v>
      </c>
    </row>
    <row r="507" s="13" customFormat="1">
      <c r="A507" s="13"/>
      <c r="B507" s="234"/>
      <c r="C507" s="235"/>
      <c r="D507" s="236" t="s">
        <v>161</v>
      </c>
      <c r="E507" s="237" t="s">
        <v>1</v>
      </c>
      <c r="F507" s="238" t="s">
        <v>274</v>
      </c>
      <c r="G507" s="235"/>
      <c r="H507" s="237" t="s">
        <v>1</v>
      </c>
      <c r="I507" s="239"/>
      <c r="J507" s="235"/>
      <c r="K507" s="235"/>
      <c r="L507" s="240"/>
      <c r="M507" s="241"/>
      <c r="N507" s="242"/>
      <c r="O507" s="242"/>
      <c r="P507" s="242"/>
      <c r="Q507" s="242"/>
      <c r="R507" s="242"/>
      <c r="S507" s="242"/>
      <c r="T507" s="24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4" t="s">
        <v>161</v>
      </c>
      <c r="AU507" s="244" t="s">
        <v>88</v>
      </c>
      <c r="AV507" s="13" t="s">
        <v>86</v>
      </c>
      <c r="AW507" s="13" t="s">
        <v>32</v>
      </c>
      <c r="AX507" s="13" t="s">
        <v>78</v>
      </c>
      <c r="AY507" s="244" t="s">
        <v>153</v>
      </c>
    </row>
    <row r="508" s="14" customFormat="1">
      <c r="A508" s="14"/>
      <c r="B508" s="245"/>
      <c r="C508" s="246"/>
      <c r="D508" s="236" t="s">
        <v>161</v>
      </c>
      <c r="E508" s="247" t="s">
        <v>1</v>
      </c>
      <c r="F508" s="248" t="s">
        <v>508</v>
      </c>
      <c r="G508" s="246"/>
      <c r="H508" s="249">
        <v>90.180000000000007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5" t="s">
        <v>161</v>
      </c>
      <c r="AU508" s="255" t="s">
        <v>88</v>
      </c>
      <c r="AV508" s="14" t="s">
        <v>88</v>
      </c>
      <c r="AW508" s="14" t="s">
        <v>32</v>
      </c>
      <c r="AX508" s="14" t="s">
        <v>78</v>
      </c>
      <c r="AY508" s="255" t="s">
        <v>153</v>
      </c>
    </row>
    <row r="509" s="13" customFormat="1">
      <c r="A509" s="13"/>
      <c r="B509" s="234"/>
      <c r="C509" s="235"/>
      <c r="D509" s="236" t="s">
        <v>161</v>
      </c>
      <c r="E509" s="237" t="s">
        <v>1</v>
      </c>
      <c r="F509" s="238" t="s">
        <v>497</v>
      </c>
      <c r="G509" s="235"/>
      <c r="H509" s="237" t="s">
        <v>1</v>
      </c>
      <c r="I509" s="239"/>
      <c r="J509" s="235"/>
      <c r="K509" s="235"/>
      <c r="L509" s="240"/>
      <c r="M509" s="241"/>
      <c r="N509" s="242"/>
      <c r="O509" s="242"/>
      <c r="P509" s="242"/>
      <c r="Q509" s="242"/>
      <c r="R509" s="242"/>
      <c r="S509" s="242"/>
      <c r="T509" s="24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4" t="s">
        <v>161</v>
      </c>
      <c r="AU509" s="244" t="s">
        <v>88</v>
      </c>
      <c r="AV509" s="13" t="s">
        <v>86</v>
      </c>
      <c r="AW509" s="13" t="s">
        <v>32</v>
      </c>
      <c r="AX509" s="13" t="s">
        <v>78</v>
      </c>
      <c r="AY509" s="244" t="s">
        <v>153</v>
      </c>
    </row>
    <row r="510" s="14" customFormat="1">
      <c r="A510" s="14"/>
      <c r="B510" s="245"/>
      <c r="C510" s="246"/>
      <c r="D510" s="236" t="s">
        <v>161</v>
      </c>
      <c r="E510" s="247" t="s">
        <v>1</v>
      </c>
      <c r="F510" s="248" t="s">
        <v>509</v>
      </c>
      <c r="G510" s="246"/>
      <c r="H510" s="249">
        <v>-12.35</v>
      </c>
      <c r="I510" s="250"/>
      <c r="J510" s="246"/>
      <c r="K510" s="246"/>
      <c r="L510" s="251"/>
      <c r="M510" s="252"/>
      <c r="N510" s="253"/>
      <c r="O510" s="253"/>
      <c r="P510" s="253"/>
      <c r="Q510" s="253"/>
      <c r="R510" s="253"/>
      <c r="S510" s="253"/>
      <c r="T510" s="25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5" t="s">
        <v>161</v>
      </c>
      <c r="AU510" s="255" t="s">
        <v>88</v>
      </c>
      <c r="AV510" s="14" t="s">
        <v>88</v>
      </c>
      <c r="AW510" s="14" t="s">
        <v>32</v>
      </c>
      <c r="AX510" s="14" t="s">
        <v>78</v>
      </c>
      <c r="AY510" s="255" t="s">
        <v>153</v>
      </c>
    </row>
    <row r="511" s="13" customFormat="1">
      <c r="A511" s="13"/>
      <c r="B511" s="234"/>
      <c r="C511" s="235"/>
      <c r="D511" s="236" t="s">
        <v>161</v>
      </c>
      <c r="E511" s="237" t="s">
        <v>1</v>
      </c>
      <c r="F511" s="238" t="s">
        <v>510</v>
      </c>
      <c r="G511" s="235"/>
      <c r="H511" s="237" t="s">
        <v>1</v>
      </c>
      <c r="I511" s="239"/>
      <c r="J511" s="235"/>
      <c r="K511" s="235"/>
      <c r="L511" s="240"/>
      <c r="M511" s="241"/>
      <c r="N511" s="242"/>
      <c r="O511" s="242"/>
      <c r="P511" s="242"/>
      <c r="Q511" s="242"/>
      <c r="R511" s="242"/>
      <c r="S511" s="242"/>
      <c r="T511" s="24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4" t="s">
        <v>161</v>
      </c>
      <c r="AU511" s="244" t="s">
        <v>88</v>
      </c>
      <c r="AV511" s="13" t="s">
        <v>86</v>
      </c>
      <c r="AW511" s="13" t="s">
        <v>32</v>
      </c>
      <c r="AX511" s="13" t="s">
        <v>78</v>
      </c>
      <c r="AY511" s="244" t="s">
        <v>153</v>
      </c>
    </row>
    <row r="512" s="14" customFormat="1">
      <c r="A512" s="14"/>
      <c r="B512" s="245"/>
      <c r="C512" s="246"/>
      <c r="D512" s="236" t="s">
        <v>161</v>
      </c>
      <c r="E512" s="247" t="s">
        <v>1</v>
      </c>
      <c r="F512" s="248" t="s">
        <v>511</v>
      </c>
      <c r="G512" s="246"/>
      <c r="H512" s="249">
        <v>16.199999999999999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5" t="s">
        <v>161</v>
      </c>
      <c r="AU512" s="255" t="s">
        <v>88</v>
      </c>
      <c r="AV512" s="14" t="s">
        <v>88</v>
      </c>
      <c r="AW512" s="14" t="s">
        <v>32</v>
      </c>
      <c r="AX512" s="14" t="s">
        <v>78</v>
      </c>
      <c r="AY512" s="255" t="s">
        <v>153</v>
      </c>
    </row>
    <row r="513" s="13" customFormat="1">
      <c r="A513" s="13"/>
      <c r="B513" s="234"/>
      <c r="C513" s="235"/>
      <c r="D513" s="236" t="s">
        <v>161</v>
      </c>
      <c r="E513" s="237" t="s">
        <v>1</v>
      </c>
      <c r="F513" s="238" t="s">
        <v>497</v>
      </c>
      <c r="G513" s="235"/>
      <c r="H513" s="237" t="s">
        <v>1</v>
      </c>
      <c r="I513" s="239"/>
      <c r="J513" s="235"/>
      <c r="K513" s="235"/>
      <c r="L513" s="240"/>
      <c r="M513" s="241"/>
      <c r="N513" s="242"/>
      <c r="O513" s="242"/>
      <c r="P513" s="242"/>
      <c r="Q513" s="242"/>
      <c r="R513" s="242"/>
      <c r="S513" s="242"/>
      <c r="T513" s="24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4" t="s">
        <v>161</v>
      </c>
      <c r="AU513" s="244" t="s">
        <v>88</v>
      </c>
      <c r="AV513" s="13" t="s">
        <v>86</v>
      </c>
      <c r="AW513" s="13" t="s">
        <v>32</v>
      </c>
      <c r="AX513" s="13" t="s">
        <v>78</v>
      </c>
      <c r="AY513" s="244" t="s">
        <v>153</v>
      </c>
    </row>
    <row r="514" s="14" customFormat="1">
      <c r="A514" s="14"/>
      <c r="B514" s="245"/>
      <c r="C514" s="246"/>
      <c r="D514" s="236" t="s">
        <v>161</v>
      </c>
      <c r="E514" s="247" t="s">
        <v>1</v>
      </c>
      <c r="F514" s="248" t="s">
        <v>512</v>
      </c>
      <c r="G514" s="246"/>
      <c r="H514" s="249">
        <v>-1.6160000000000001</v>
      </c>
      <c r="I514" s="250"/>
      <c r="J514" s="246"/>
      <c r="K514" s="246"/>
      <c r="L514" s="251"/>
      <c r="M514" s="252"/>
      <c r="N514" s="253"/>
      <c r="O514" s="253"/>
      <c r="P514" s="253"/>
      <c r="Q514" s="253"/>
      <c r="R514" s="253"/>
      <c r="S514" s="253"/>
      <c r="T514" s="25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5" t="s">
        <v>161</v>
      </c>
      <c r="AU514" s="255" t="s">
        <v>88</v>
      </c>
      <c r="AV514" s="14" t="s">
        <v>88</v>
      </c>
      <c r="AW514" s="14" t="s">
        <v>32</v>
      </c>
      <c r="AX514" s="14" t="s">
        <v>78</v>
      </c>
      <c r="AY514" s="255" t="s">
        <v>153</v>
      </c>
    </row>
    <row r="515" s="13" customFormat="1">
      <c r="A515" s="13"/>
      <c r="B515" s="234"/>
      <c r="C515" s="235"/>
      <c r="D515" s="236" t="s">
        <v>161</v>
      </c>
      <c r="E515" s="237" t="s">
        <v>1</v>
      </c>
      <c r="F515" s="238" t="s">
        <v>312</v>
      </c>
      <c r="G515" s="235"/>
      <c r="H515" s="237" t="s">
        <v>1</v>
      </c>
      <c r="I515" s="239"/>
      <c r="J515" s="235"/>
      <c r="K515" s="235"/>
      <c r="L515" s="240"/>
      <c r="M515" s="241"/>
      <c r="N515" s="242"/>
      <c r="O515" s="242"/>
      <c r="P515" s="242"/>
      <c r="Q515" s="242"/>
      <c r="R515" s="242"/>
      <c r="S515" s="242"/>
      <c r="T515" s="24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4" t="s">
        <v>161</v>
      </c>
      <c r="AU515" s="244" t="s">
        <v>88</v>
      </c>
      <c r="AV515" s="13" t="s">
        <v>86</v>
      </c>
      <c r="AW515" s="13" t="s">
        <v>32</v>
      </c>
      <c r="AX515" s="13" t="s">
        <v>78</v>
      </c>
      <c r="AY515" s="244" t="s">
        <v>153</v>
      </c>
    </row>
    <row r="516" s="14" customFormat="1">
      <c r="A516" s="14"/>
      <c r="B516" s="245"/>
      <c r="C516" s="246"/>
      <c r="D516" s="236" t="s">
        <v>161</v>
      </c>
      <c r="E516" s="247" t="s">
        <v>1</v>
      </c>
      <c r="F516" s="248" t="s">
        <v>513</v>
      </c>
      <c r="G516" s="246"/>
      <c r="H516" s="249">
        <v>112.68000000000001</v>
      </c>
      <c r="I516" s="250"/>
      <c r="J516" s="246"/>
      <c r="K516" s="246"/>
      <c r="L516" s="251"/>
      <c r="M516" s="252"/>
      <c r="N516" s="253"/>
      <c r="O516" s="253"/>
      <c r="P516" s="253"/>
      <c r="Q516" s="253"/>
      <c r="R516" s="253"/>
      <c r="S516" s="253"/>
      <c r="T516" s="25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5" t="s">
        <v>161</v>
      </c>
      <c r="AU516" s="255" t="s">
        <v>88</v>
      </c>
      <c r="AV516" s="14" t="s">
        <v>88</v>
      </c>
      <c r="AW516" s="14" t="s">
        <v>32</v>
      </c>
      <c r="AX516" s="14" t="s">
        <v>78</v>
      </c>
      <c r="AY516" s="255" t="s">
        <v>153</v>
      </c>
    </row>
    <row r="517" s="13" customFormat="1">
      <c r="A517" s="13"/>
      <c r="B517" s="234"/>
      <c r="C517" s="235"/>
      <c r="D517" s="236" t="s">
        <v>161</v>
      </c>
      <c r="E517" s="237" t="s">
        <v>1</v>
      </c>
      <c r="F517" s="238" t="s">
        <v>497</v>
      </c>
      <c r="G517" s="235"/>
      <c r="H517" s="237" t="s">
        <v>1</v>
      </c>
      <c r="I517" s="239"/>
      <c r="J517" s="235"/>
      <c r="K517" s="235"/>
      <c r="L517" s="240"/>
      <c r="M517" s="241"/>
      <c r="N517" s="242"/>
      <c r="O517" s="242"/>
      <c r="P517" s="242"/>
      <c r="Q517" s="242"/>
      <c r="R517" s="242"/>
      <c r="S517" s="242"/>
      <c r="T517" s="24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4" t="s">
        <v>161</v>
      </c>
      <c r="AU517" s="244" t="s">
        <v>88</v>
      </c>
      <c r="AV517" s="13" t="s">
        <v>86</v>
      </c>
      <c r="AW517" s="13" t="s">
        <v>32</v>
      </c>
      <c r="AX517" s="13" t="s">
        <v>78</v>
      </c>
      <c r="AY517" s="244" t="s">
        <v>153</v>
      </c>
    </row>
    <row r="518" s="14" customFormat="1">
      <c r="A518" s="14"/>
      <c r="B518" s="245"/>
      <c r="C518" s="246"/>
      <c r="D518" s="236" t="s">
        <v>161</v>
      </c>
      <c r="E518" s="247" t="s">
        <v>1</v>
      </c>
      <c r="F518" s="248" t="s">
        <v>514</v>
      </c>
      <c r="G518" s="246"/>
      <c r="H518" s="249">
        <v>-24.756</v>
      </c>
      <c r="I518" s="250"/>
      <c r="J518" s="246"/>
      <c r="K518" s="246"/>
      <c r="L518" s="251"/>
      <c r="M518" s="252"/>
      <c r="N518" s="253"/>
      <c r="O518" s="253"/>
      <c r="P518" s="253"/>
      <c r="Q518" s="253"/>
      <c r="R518" s="253"/>
      <c r="S518" s="253"/>
      <c r="T518" s="25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5" t="s">
        <v>161</v>
      </c>
      <c r="AU518" s="255" t="s">
        <v>88</v>
      </c>
      <c r="AV518" s="14" t="s">
        <v>88</v>
      </c>
      <c r="AW518" s="14" t="s">
        <v>32</v>
      </c>
      <c r="AX518" s="14" t="s">
        <v>78</v>
      </c>
      <c r="AY518" s="255" t="s">
        <v>153</v>
      </c>
    </row>
    <row r="519" s="13" customFormat="1">
      <c r="A519" s="13"/>
      <c r="B519" s="234"/>
      <c r="C519" s="235"/>
      <c r="D519" s="236" t="s">
        <v>161</v>
      </c>
      <c r="E519" s="237" t="s">
        <v>1</v>
      </c>
      <c r="F519" s="238" t="s">
        <v>354</v>
      </c>
      <c r="G519" s="235"/>
      <c r="H519" s="237" t="s">
        <v>1</v>
      </c>
      <c r="I519" s="239"/>
      <c r="J519" s="235"/>
      <c r="K519" s="235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161</v>
      </c>
      <c r="AU519" s="244" t="s">
        <v>88</v>
      </c>
      <c r="AV519" s="13" t="s">
        <v>86</v>
      </c>
      <c r="AW519" s="13" t="s">
        <v>32</v>
      </c>
      <c r="AX519" s="13" t="s">
        <v>78</v>
      </c>
      <c r="AY519" s="244" t="s">
        <v>153</v>
      </c>
    </row>
    <row r="520" s="14" customFormat="1">
      <c r="A520" s="14"/>
      <c r="B520" s="245"/>
      <c r="C520" s="246"/>
      <c r="D520" s="236" t="s">
        <v>161</v>
      </c>
      <c r="E520" s="247" t="s">
        <v>1</v>
      </c>
      <c r="F520" s="248" t="s">
        <v>515</v>
      </c>
      <c r="G520" s="246"/>
      <c r="H520" s="249">
        <v>54</v>
      </c>
      <c r="I520" s="250"/>
      <c r="J520" s="246"/>
      <c r="K520" s="246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161</v>
      </c>
      <c r="AU520" s="255" t="s">
        <v>88</v>
      </c>
      <c r="AV520" s="14" t="s">
        <v>88</v>
      </c>
      <c r="AW520" s="14" t="s">
        <v>32</v>
      </c>
      <c r="AX520" s="14" t="s">
        <v>78</v>
      </c>
      <c r="AY520" s="255" t="s">
        <v>153</v>
      </c>
    </row>
    <row r="521" s="14" customFormat="1">
      <c r="A521" s="14"/>
      <c r="B521" s="245"/>
      <c r="C521" s="246"/>
      <c r="D521" s="236" t="s">
        <v>161</v>
      </c>
      <c r="E521" s="247" t="s">
        <v>1</v>
      </c>
      <c r="F521" s="248" t="s">
        <v>516</v>
      </c>
      <c r="G521" s="246"/>
      <c r="H521" s="249">
        <v>3.8700000000000001</v>
      </c>
      <c r="I521" s="250"/>
      <c r="J521" s="246"/>
      <c r="K521" s="246"/>
      <c r="L521" s="251"/>
      <c r="M521" s="252"/>
      <c r="N521" s="253"/>
      <c r="O521" s="253"/>
      <c r="P521" s="253"/>
      <c r="Q521" s="253"/>
      <c r="R521" s="253"/>
      <c r="S521" s="253"/>
      <c r="T521" s="25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5" t="s">
        <v>161</v>
      </c>
      <c r="AU521" s="255" t="s">
        <v>88</v>
      </c>
      <c r="AV521" s="14" t="s">
        <v>88</v>
      </c>
      <c r="AW521" s="14" t="s">
        <v>32</v>
      </c>
      <c r="AX521" s="14" t="s">
        <v>78</v>
      </c>
      <c r="AY521" s="255" t="s">
        <v>153</v>
      </c>
    </row>
    <row r="522" s="13" customFormat="1">
      <c r="A522" s="13"/>
      <c r="B522" s="234"/>
      <c r="C522" s="235"/>
      <c r="D522" s="236" t="s">
        <v>161</v>
      </c>
      <c r="E522" s="237" t="s">
        <v>1</v>
      </c>
      <c r="F522" s="238" t="s">
        <v>497</v>
      </c>
      <c r="G522" s="235"/>
      <c r="H522" s="237" t="s">
        <v>1</v>
      </c>
      <c r="I522" s="239"/>
      <c r="J522" s="235"/>
      <c r="K522" s="235"/>
      <c r="L522" s="240"/>
      <c r="M522" s="241"/>
      <c r="N522" s="242"/>
      <c r="O522" s="242"/>
      <c r="P522" s="242"/>
      <c r="Q522" s="242"/>
      <c r="R522" s="242"/>
      <c r="S522" s="242"/>
      <c r="T522" s="24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4" t="s">
        <v>161</v>
      </c>
      <c r="AU522" s="244" t="s">
        <v>88</v>
      </c>
      <c r="AV522" s="13" t="s">
        <v>86</v>
      </c>
      <c r="AW522" s="13" t="s">
        <v>32</v>
      </c>
      <c r="AX522" s="13" t="s">
        <v>78</v>
      </c>
      <c r="AY522" s="244" t="s">
        <v>153</v>
      </c>
    </row>
    <row r="523" s="14" customFormat="1">
      <c r="A523" s="14"/>
      <c r="B523" s="245"/>
      <c r="C523" s="246"/>
      <c r="D523" s="236" t="s">
        <v>161</v>
      </c>
      <c r="E523" s="247" t="s">
        <v>1</v>
      </c>
      <c r="F523" s="248" t="s">
        <v>517</v>
      </c>
      <c r="G523" s="246"/>
      <c r="H523" s="249">
        <v>-5.7779999999999996</v>
      </c>
      <c r="I523" s="250"/>
      <c r="J523" s="246"/>
      <c r="K523" s="246"/>
      <c r="L523" s="251"/>
      <c r="M523" s="252"/>
      <c r="N523" s="253"/>
      <c r="O523" s="253"/>
      <c r="P523" s="253"/>
      <c r="Q523" s="253"/>
      <c r="R523" s="253"/>
      <c r="S523" s="253"/>
      <c r="T523" s="25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5" t="s">
        <v>161</v>
      </c>
      <c r="AU523" s="255" t="s">
        <v>88</v>
      </c>
      <c r="AV523" s="14" t="s">
        <v>88</v>
      </c>
      <c r="AW523" s="14" t="s">
        <v>32</v>
      </c>
      <c r="AX523" s="14" t="s">
        <v>78</v>
      </c>
      <c r="AY523" s="255" t="s">
        <v>153</v>
      </c>
    </row>
    <row r="524" s="13" customFormat="1">
      <c r="A524" s="13"/>
      <c r="B524" s="234"/>
      <c r="C524" s="235"/>
      <c r="D524" s="236" t="s">
        <v>161</v>
      </c>
      <c r="E524" s="237" t="s">
        <v>1</v>
      </c>
      <c r="F524" s="238" t="s">
        <v>317</v>
      </c>
      <c r="G524" s="235"/>
      <c r="H524" s="237" t="s">
        <v>1</v>
      </c>
      <c r="I524" s="239"/>
      <c r="J524" s="235"/>
      <c r="K524" s="235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161</v>
      </c>
      <c r="AU524" s="244" t="s">
        <v>88</v>
      </c>
      <c r="AV524" s="13" t="s">
        <v>86</v>
      </c>
      <c r="AW524" s="13" t="s">
        <v>32</v>
      </c>
      <c r="AX524" s="13" t="s">
        <v>78</v>
      </c>
      <c r="AY524" s="244" t="s">
        <v>153</v>
      </c>
    </row>
    <row r="525" s="14" customFormat="1">
      <c r="A525" s="14"/>
      <c r="B525" s="245"/>
      <c r="C525" s="246"/>
      <c r="D525" s="236" t="s">
        <v>161</v>
      </c>
      <c r="E525" s="247" t="s">
        <v>1</v>
      </c>
      <c r="F525" s="248" t="s">
        <v>518</v>
      </c>
      <c r="G525" s="246"/>
      <c r="H525" s="249">
        <v>59.460000000000001</v>
      </c>
      <c r="I525" s="250"/>
      <c r="J525" s="246"/>
      <c r="K525" s="246"/>
      <c r="L525" s="251"/>
      <c r="M525" s="252"/>
      <c r="N525" s="253"/>
      <c r="O525" s="253"/>
      <c r="P525" s="253"/>
      <c r="Q525" s="253"/>
      <c r="R525" s="253"/>
      <c r="S525" s="253"/>
      <c r="T525" s="25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5" t="s">
        <v>161</v>
      </c>
      <c r="AU525" s="255" t="s">
        <v>88</v>
      </c>
      <c r="AV525" s="14" t="s">
        <v>88</v>
      </c>
      <c r="AW525" s="14" t="s">
        <v>32</v>
      </c>
      <c r="AX525" s="14" t="s">
        <v>78</v>
      </c>
      <c r="AY525" s="255" t="s">
        <v>153</v>
      </c>
    </row>
    <row r="526" s="14" customFormat="1">
      <c r="A526" s="14"/>
      <c r="B526" s="245"/>
      <c r="C526" s="246"/>
      <c r="D526" s="236" t="s">
        <v>161</v>
      </c>
      <c r="E526" s="247" t="s">
        <v>1</v>
      </c>
      <c r="F526" s="248" t="s">
        <v>519</v>
      </c>
      <c r="G526" s="246"/>
      <c r="H526" s="249">
        <v>4.8120000000000003</v>
      </c>
      <c r="I526" s="250"/>
      <c r="J526" s="246"/>
      <c r="K526" s="246"/>
      <c r="L526" s="251"/>
      <c r="M526" s="252"/>
      <c r="N526" s="253"/>
      <c r="O526" s="253"/>
      <c r="P526" s="253"/>
      <c r="Q526" s="253"/>
      <c r="R526" s="253"/>
      <c r="S526" s="253"/>
      <c r="T526" s="25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5" t="s">
        <v>161</v>
      </c>
      <c r="AU526" s="255" t="s">
        <v>88</v>
      </c>
      <c r="AV526" s="14" t="s">
        <v>88</v>
      </c>
      <c r="AW526" s="14" t="s">
        <v>32</v>
      </c>
      <c r="AX526" s="14" t="s">
        <v>78</v>
      </c>
      <c r="AY526" s="255" t="s">
        <v>153</v>
      </c>
    </row>
    <row r="527" s="13" customFormat="1">
      <c r="A527" s="13"/>
      <c r="B527" s="234"/>
      <c r="C527" s="235"/>
      <c r="D527" s="236" t="s">
        <v>161</v>
      </c>
      <c r="E527" s="237" t="s">
        <v>1</v>
      </c>
      <c r="F527" s="238" t="s">
        <v>497</v>
      </c>
      <c r="G527" s="235"/>
      <c r="H527" s="237" t="s">
        <v>1</v>
      </c>
      <c r="I527" s="239"/>
      <c r="J527" s="235"/>
      <c r="K527" s="235"/>
      <c r="L527" s="240"/>
      <c r="M527" s="241"/>
      <c r="N527" s="242"/>
      <c r="O527" s="242"/>
      <c r="P527" s="242"/>
      <c r="Q527" s="242"/>
      <c r="R527" s="242"/>
      <c r="S527" s="242"/>
      <c r="T527" s="24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4" t="s">
        <v>161</v>
      </c>
      <c r="AU527" s="244" t="s">
        <v>88</v>
      </c>
      <c r="AV527" s="13" t="s">
        <v>86</v>
      </c>
      <c r="AW527" s="13" t="s">
        <v>32</v>
      </c>
      <c r="AX527" s="13" t="s">
        <v>78</v>
      </c>
      <c r="AY527" s="244" t="s">
        <v>153</v>
      </c>
    </row>
    <row r="528" s="14" customFormat="1">
      <c r="A528" s="14"/>
      <c r="B528" s="245"/>
      <c r="C528" s="246"/>
      <c r="D528" s="236" t="s">
        <v>161</v>
      </c>
      <c r="E528" s="247" t="s">
        <v>1</v>
      </c>
      <c r="F528" s="248" t="s">
        <v>520</v>
      </c>
      <c r="G528" s="246"/>
      <c r="H528" s="249">
        <v>-18.576000000000001</v>
      </c>
      <c r="I528" s="250"/>
      <c r="J528" s="246"/>
      <c r="K528" s="246"/>
      <c r="L528" s="251"/>
      <c r="M528" s="252"/>
      <c r="N528" s="253"/>
      <c r="O528" s="253"/>
      <c r="P528" s="253"/>
      <c r="Q528" s="253"/>
      <c r="R528" s="253"/>
      <c r="S528" s="253"/>
      <c r="T528" s="25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5" t="s">
        <v>161</v>
      </c>
      <c r="AU528" s="255" t="s">
        <v>88</v>
      </c>
      <c r="AV528" s="14" t="s">
        <v>88</v>
      </c>
      <c r="AW528" s="14" t="s">
        <v>32</v>
      </c>
      <c r="AX528" s="14" t="s">
        <v>78</v>
      </c>
      <c r="AY528" s="255" t="s">
        <v>153</v>
      </c>
    </row>
    <row r="529" s="14" customFormat="1">
      <c r="A529" s="14"/>
      <c r="B529" s="245"/>
      <c r="C529" s="246"/>
      <c r="D529" s="236" t="s">
        <v>161</v>
      </c>
      <c r="E529" s="247" t="s">
        <v>1</v>
      </c>
      <c r="F529" s="248" t="s">
        <v>521</v>
      </c>
      <c r="G529" s="246"/>
      <c r="H529" s="249">
        <v>8.5800000000000001</v>
      </c>
      <c r="I529" s="250"/>
      <c r="J529" s="246"/>
      <c r="K529" s="246"/>
      <c r="L529" s="251"/>
      <c r="M529" s="252"/>
      <c r="N529" s="253"/>
      <c r="O529" s="253"/>
      <c r="P529" s="253"/>
      <c r="Q529" s="253"/>
      <c r="R529" s="253"/>
      <c r="S529" s="253"/>
      <c r="T529" s="25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5" t="s">
        <v>161</v>
      </c>
      <c r="AU529" s="255" t="s">
        <v>88</v>
      </c>
      <c r="AV529" s="14" t="s">
        <v>88</v>
      </c>
      <c r="AW529" s="14" t="s">
        <v>32</v>
      </c>
      <c r="AX529" s="14" t="s">
        <v>78</v>
      </c>
      <c r="AY529" s="255" t="s">
        <v>153</v>
      </c>
    </row>
    <row r="530" s="13" customFormat="1">
      <c r="A530" s="13"/>
      <c r="B530" s="234"/>
      <c r="C530" s="235"/>
      <c r="D530" s="236" t="s">
        <v>161</v>
      </c>
      <c r="E530" s="237" t="s">
        <v>1</v>
      </c>
      <c r="F530" s="238" t="s">
        <v>314</v>
      </c>
      <c r="G530" s="235"/>
      <c r="H530" s="237" t="s">
        <v>1</v>
      </c>
      <c r="I530" s="239"/>
      <c r="J530" s="235"/>
      <c r="K530" s="235"/>
      <c r="L530" s="240"/>
      <c r="M530" s="241"/>
      <c r="N530" s="242"/>
      <c r="O530" s="242"/>
      <c r="P530" s="242"/>
      <c r="Q530" s="242"/>
      <c r="R530" s="242"/>
      <c r="S530" s="242"/>
      <c r="T530" s="24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4" t="s">
        <v>161</v>
      </c>
      <c r="AU530" s="244" t="s">
        <v>88</v>
      </c>
      <c r="AV530" s="13" t="s">
        <v>86</v>
      </c>
      <c r="AW530" s="13" t="s">
        <v>32</v>
      </c>
      <c r="AX530" s="13" t="s">
        <v>78</v>
      </c>
      <c r="AY530" s="244" t="s">
        <v>153</v>
      </c>
    </row>
    <row r="531" s="14" customFormat="1">
      <c r="A531" s="14"/>
      <c r="B531" s="245"/>
      <c r="C531" s="246"/>
      <c r="D531" s="236" t="s">
        <v>161</v>
      </c>
      <c r="E531" s="247" t="s">
        <v>1</v>
      </c>
      <c r="F531" s="248" t="s">
        <v>522</v>
      </c>
      <c r="G531" s="246"/>
      <c r="H531" s="249">
        <v>42.18</v>
      </c>
      <c r="I531" s="250"/>
      <c r="J531" s="246"/>
      <c r="K531" s="246"/>
      <c r="L531" s="251"/>
      <c r="M531" s="252"/>
      <c r="N531" s="253"/>
      <c r="O531" s="253"/>
      <c r="P531" s="253"/>
      <c r="Q531" s="253"/>
      <c r="R531" s="253"/>
      <c r="S531" s="253"/>
      <c r="T531" s="25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5" t="s">
        <v>161</v>
      </c>
      <c r="AU531" s="255" t="s">
        <v>88</v>
      </c>
      <c r="AV531" s="14" t="s">
        <v>88</v>
      </c>
      <c r="AW531" s="14" t="s">
        <v>32</v>
      </c>
      <c r="AX531" s="14" t="s">
        <v>78</v>
      </c>
      <c r="AY531" s="255" t="s">
        <v>153</v>
      </c>
    </row>
    <row r="532" s="14" customFormat="1">
      <c r="A532" s="14"/>
      <c r="B532" s="245"/>
      <c r="C532" s="246"/>
      <c r="D532" s="236" t="s">
        <v>161</v>
      </c>
      <c r="E532" s="247" t="s">
        <v>1</v>
      </c>
      <c r="F532" s="248" t="s">
        <v>523</v>
      </c>
      <c r="G532" s="246"/>
      <c r="H532" s="249">
        <v>15.210000000000001</v>
      </c>
      <c r="I532" s="250"/>
      <c r="J532" s="246"/>
      <c r="K532" s="246"/>
      <c r="L532" s="251"/>
      <c r="M532" s="252"/>
      <c r="N532" s="253"/>
      <c r="O532" s="253"/>
      <c r="P532" s="253"/>
      <c r="Q532" s="253"/>
      <c r="R532" s="253"/>
      <c r="S532" s="253"/>
      <c r="T532" s="25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5" t="s">
        <v>161</v>
      </c>
      <c r="AU532" s="255" t="s">
        <v>88</v>
      </c>
      <c r="AV532" s="14" t="s">
        <v>88</v>
      </c>
      <c r="AW532" s="14" t="s">
        <v>32</v>
      </c>
      <c r="AX532" s="14" t="s">
        <v>78</v>
      </c>
      <c r="AY532" s="255" t="s">
        <v>153</v>
      </c>
    </row>
    <row r="533" s="13" customFormat="1">
      <c r="A533" s="13"/>
      <c r="B533" s="234"/>
      <c r="C533" s="235"/>
      <c r="D533" s="236" t="s">
        <v>161</v>
      </c>
      <c r="E533" s="237" t="s">
        <v>1</v>
      </c>
      <c r="F533" s="238" t="s">
        <v>497</v>
      </c>
      <c r="G533" s="235"/>
      <c r="H533" s="237" t="s">
        <v>1</v>
      </c>
      <c r="I533" s="239"/>
      <c r="J533" s="235"/>
      <c r="K533" s="235"/>
      <c r="L533" s="240"/>
      <c r="M533" s="241"/>
      <c r="N533" s="242"/>
      <c r="O533" s="242"/>
      <c r="P533" s="242"/>
      <c r="Q533" s="242"/>
      <c r="R533" s="242"/>
      <c r="S533" s="242"/>
      <c r="T533" s="24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4" t="s">
        <v>161</v>
      </c>
      <c r="AU533" s="244" t="s">
        <v>88</v>
      </c>
      <c r="AV533" s="13" t="s">
        <v>86</v>
      </c>
      <c r="AW533" s="13" t="s">
        <v>32</v>
      </c>
      <c r="AX533" s="13" t="s">
        <v>78</v>
      </c>
      <c r="AY533" s="244" t="s">
        <v>153</v>
      </c>
    </row>
    <row r="534" s="14" customFormat="1">
      <c r="A534" s="14"/>
      <c r="B534" s="245"/>
      <c r="C534" s="246"/>
      <c r="D534" s="236" t="s">
        <v>161</v>
      </c>
      <c r="E534" s="247" t="s">
        <v>1</v>
      </c>
      <c r="F534" s="248" t="s">
        <v>524</v>
      </c>
      <c r="G534" s="246"/>
      <c r="H534" s="249">
        <v>-3.0299999999999998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5" t="s">
        <v>161</v>
      </c>
      <c r="AU534" s="255" t="s">
        <v>88</v>
      </c>
      <c r="AV534" s="14" t="s">
        <v>88</v>
      </c>
      <c r="AW534" s="14" t="s">
        <v>32</v>
      </c>
      <c r="AX534" s="14" t="s">
        <v>78</v>
      </c>
      <c r="AY534" s="255" t="s">
        <v>153</v>
      </c>
    </row>
    <row r="535" s="13" customFormat="1">
      <c r="A535" s="13"/>
      <c r="B535" s="234"/>
      <c r="C535" s="235"/>
      <c r="D535" s="236" t="s">
        <v>161</v>
      </c>
      <c r="E535" s="237" t="s">
        <v>1</v>
      </c>
      <c r="F535" s="238" t="s">
        <v>319</v>
      </c>
      <c r="G535" s="235"/>
      <c r="H535" s="237" t="s">
        <v>1</v>
      </c>
      <c r="I535" s="239"/>
      <c r="J535" s="235"/>
      <c r="K535" s="235"/>
      <c r="L535" s="240"/>
      <c r="M535" s="241"/>
      <c r="N535" s="242"/>
      <c r="O535" s="242"/>
      <c r="P535" s="242"/>
      <c r="Q535" s="242"/>
      <c r="R535" s="242"/>
      <c r="S535" s="242"/>
      <c r="T535" s="24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4" t="s">
        <v>161</v>
      </c>
      <c r="AU535" s="244" t="s">
        <v>88</v>
      </c>
      <c r="AV535" s="13" t="s">
        <v>86</v>
      </c>
      <c r="AW535" s="13" t="s">
        <v>32</v>
      </c>
      <c r="AX535" s="13" t="s">
        <v>78</v>
      </c>
      <c r="AY535" s="244" t="s">
        <v>153</v>
      </c>
    </row>
    <row r="536" s="14" customFormat="1">
      <c r="A536" s="14"/>
      <c r="B536" s="245"/>
      <c r="C536" s="246"/>
      <c r="D536" s="236" t="s">
        <v>161</v>
      </c>
      <c r="E536" s="247" t="s">
        <v>1</v>
      </c>
      <c r="F536" s="248" t="s">
        <v>525</v>
      </c>
      <c r="G536" s="246"/>
      <c r="H536" s="249">
        <v>34.122</v>
      </c>
      <c r="I536" s="250"/>
      <c r="J536" s="246"/>
      <c r="K536" s="246"/>
      <c r="L536" s="251"/>
      <c r="M536" s="252"/>
      <c r="N536" s="253"/>
      <c r="O536" s="253"/>
      <c r="P536" s="253"/>
      <c r="Q536" s="253"/>
      <c r="R536" s="253"/>
      <c r="S536" s="253"/>
      <c r="T536" s="25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5" t="s">
        <v>161</v>
      </c>
      <c r="AU536" s="255" t="s">
        <v>88</v>
      </c>
      <c r="AV536" s="14" t="s">
        <v>88</v>
      </c>
      <c r="AW536" s="14" t="s">
        <v>32</v>
      </c>
      <c r="AX536" s="14" t="s">
        <v>78</v>
      </c>
      <c r="AY536" s="255" t="s">
        <v>153</v>
      </c>
    </row>
    <row r="537" s="13" customFormat="1">
      <c r="A537" s="13"/>
      <c r="B537" s="234"/>
      <c r="C537" s="235"/>
      <c r="D537" s="236" t="s">
        <v>161</v>
      </c>
      <c r="E537" s="237" t="s">
        <v>1</v>
      </c>
      <c r="F537" s="238" t="s">
        <v>497</v>
      </c>
      <c r="G537" s="235"/>
      <c r="H537" s="237" t="s">
        <v>1</v>
      </c>
      <c r="I537" s="239"/>
      <c r="J537" s="235"/>
      <c r="K537" s="235"/>
      <c r="L537" s="240"/>
      <c r="M537" s="241"/>
      <c r="N537" s="242"/>
      <c r="O537" s="242"/>
      <c r="P537" s="242"/>
      <c r="Q537" s="242"/>
      <c r="R537" s="242"/>
      <c r="S537" s="242"/>
      <c r="T537" s="24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4" t="s">
        <v>161</v>
      </c>
      <c r="AU537" s="244" t="s">
        <v>88</v>
      </c>
      <c r="AV537" s="13" t="s">
        <v>86</v>
      </c>
      <c r="AW537" s="13" t="s">
        <v>32</v>
      </c>
      <c r="AX537" s="13" t="s">
        <v>78</v>
      </c>
      <c r="AY537" s="244" t="s">
        <v>153</v>
      </c>
    </row>
    <row r="538" s="14" customFormat="1">
      <c r="A538" s="14"/>
      <c r="B538" s="245"/>
      <c r="C538" s="246"/>
      <c r="D538" s="236" t="s">
        <v>161</v>
      </c>
      <c r="E538" s="247" t="s">
        <v>1</v>
      </c>
      <c r="F538" s="248" t="s">
        <v>526</v>
      </c>
      <c r="G538" s="246"/>
      <c r="H538" s="249">
        <v>-2.02</v>
      </c>
      <c r="I538" s="250"/>
      <c r="J538" s="246"/>
      <c r="K538" s="246"/>
      <c r="L538" s="251"/>
      <c r="M538" s="252"/>
      <c r="N538" s="253"/>
      <c r="O538" s="253"/>
      <c r="P538" s="253"/>
      <c r="Q538" s="253"/>
      <c r="R538" s="253"/>
      <c r="S538" s="253"/>
      <c r="T538" s="25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5" t="s">
        <v>161</v>
      </c>
      <c r="AU538" s="255" t="s">
        <v>88</v>
      </c>
      <c r="AV538" s="14" t="s">
        <v>88</v>
      </c>
      <c r="AW538" s="14" t="s">
        <v>32</v>
      </c>
      <c r="AX538" s="14" t="s">
        <v>78</v>
      </c>
      <c r="AY538" s="255" t="s">
        <v>153</v>
      </c>
    </row>
    <row r="539" s="14" customFormat="1">
      <c r="A539" s="14"/>
      <c r="B539" s="245"/>
      <c r="C539" s="246"/>
      <c r="D539" s="236" t="s">
        <v>161</v>
      </c>
      <c r="E539" s="247" t="s">
        <v>1</v>
      </c>
      <c r="F539" s="248" t="s">
        <v>527</v>
      </c>
      <c r="G539" s="246"/>
      <c r="H539" s="249">
        <v>18.48</v>
      </c>
      <c r="I539" s="250"/>
      <c r="J539" s="246"/>
      <c r="K539" s="246"/>
      <c r="L539" s="251"/>
      <c r="M539" s="252"/>
      <c r="N539" s="253"/>
      <c r="O539" s="253"/>
      <c r="P539" s="253"/>
      <c r="Q539" s="253"/>
      <c r="R539" s="253"/>
      <c r="S539" s="253"/>
      <c r="T539" s="25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5" t="s">
        <v>161</v>
      </c>
      <c r="AU539" s="255" t="s">
        <v>88</v>
      </c>
      <c r="AV539" s="14" t="s">
        <v>88</v>
      </c>
      <c r="AW539" s="14" t="s">
        <v>32</v>
      </c>
      <c r="AX539" s="14" t="s">
        <v>78</v>
      </c>
      <c r="AY539" s="255" t="s">
        <v>153</v>
      </c>
    </row>
    <row r="540" s="14" customFormat="1">
      <c r="A540" s="14"/>
      <c r="B540" s="245"/>
      <c r="C540" s="246"/>
      <c r="D540" s="236" t="s">
        <v>161</v>
      </c>
      <c r="E540" s="247" t="s">
        <v>1</v>
      </c>
      <c r="F540" s="248" t="s">
        <v>528</v>
      </c>
      <c r="G540" s="246"/>
      <c r="H540" s="249">
        <v>-5.2519999999999998</v>
      </c>
      <c r="I540" s="250"/>
      <c r="J540" s="246"/>
      <c r="K540" s="246"/>
      <c r="L540" s="251"/>
      <c r="M540" s="252"/>
      <c r="N540" s="253"/>
      <c r="O540" s="253"/>
      <c r="P540" s="253"/>
      <c r="Q540" s="253"/>
      <c r="R540" s="253"/>
      <c r="S540" s="253"/>
      <c r="T540" s="25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5" t="s">
        <v>161</v>
      </c>
      <c r="AU540" s="255" t="s">
        <v>88</v>
      </c>
      <c r="AV540" s="14" t="s">
        <v>88</v>
      </c>
      <c r="AW540" s="14" t="s">
        <v>32</v>
      </c>
      <c r="AX540" s="14" t="s">
        <v>78</v>
      </c>
      <c r="AY540" s="255" t="s">
        <v>153</v>
      </c>
    </row>
    <row r="541" s="15" customFormat="1">
      <c r="A541" s="15"/>
      <c r="B541" s="256"/>
      <c r="C541" s="257"/>
      <c r="D541" s="236" t="s">
        <v>161</v>
      </c>
      <c r="E541" s="258" t="s">
        <v>1</v>
      </c>
      <c r="F541" s="259" t="s">
        <v>164</v>
      </c>
      <c r="G541" s="257"/>
      <c r="H541" s="260">
        <v>604.42999999999995</v>
      </c>
      <c r="I541" s="261"/>
      <c r="J541" s="257"/>
      <c r="K541" s="257"/>
      <c r="L541" s="262"/>
      <c r="M541" s="263"/>
      <c r="N541" s="264"/>
      <c r="O541" s="264"/>
      <c r="P541" s="264"/>
      <c r="Q541" s="264"/>
      <c r="R541" s="264"/>
      <c r="S541" s="264"/>
      <c r="T541" s="26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6" t="s">
        <v>161</v>
      </c>
      <c r="AU541" s="266" t="s">
        <v>88</v>
      </c>
      <c r="AV541" s="15" t="s">
        <v>165</v>
      </c>
      <c r="AW541" s="15" t="s">
        <v>32</v>
      </c>
      <c r="AX541" s="15" t="s">
        <v>78</v>
      </c>
      <c r="AY541" s="266" t="s">
        <v>153</v>
      </c>
    </row>
    <row r="542" s="13" customFormat="1">
      <c r="A542" s="13"/>
      <c r="B542" s="234"/>
      <c r="C542" s="235"/>
      <c r="D542" s="236" t="s">
        <v>161</v>
      </c>
      <c r="E542" s="237" t="s">
        <v>1</v>
      </c>
      <c r="F542" s="238" t="s">
        <v>266</v>
      </c>
      <c r="G542" s="235"/>
      <c r="H542" s="237" t="s">
        <v>1</v>
      </c>
      <c r="I542" s="239"/>
      <c r="J542" s="235"/>
      <c r="K542" s="235"/>
      <c r="L542" s="240"/>
      <c r="M542" s="241"/>
      <c r="N542" s="242"/>
      <c r="O542" s="242"/>
      <c r="P542" s="242"/>
      <c r="Q542" s="242"/>
      <c r="R542" s="242"/>
      <c r="S542" s="242"/>
      <c r="T542" s="24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4" t="s">
        <v>161</v>
      </c>
      <c r="AU542" s="244" t="s">
        <v>88</v>
      </c>
      <c r="AV542" s="13" t="s">
        <v>86</v>
      </c>
      <c r="AW542" s="13" t="s">
        <v>32</v>
      </c>
      <c r="AX542" s="13" t="s">
        <v>78</v>
      </c>
      <c r="AY542" s="244" t="s">
        <v>153</v>
      </c>
    </row>
    <row r="543" s="13" customFormat="1">
      <c r="A543" s="13"/>
      <c r="B543" s="234"/>
      <c r="C543" s="235"/>
      <c r="D543" s="236" t="s">
        <v>161</v>
      </c>
      <c r="E543" s="237" t="s">
        <v>1</v>
      </c>
      <c r="F543" s="238" t="s">
        <v>321</v>
      </c>
      <c r="G543" s="235"/>
      <c r="H543" s="237" t="s">
        <v>1</v>
      </c>
      <c r="I543" s="239"/>
      <c r="J543" s="235"/>
      <c r="K543" s="235"/>
      <c r="L543" s="240"/>
      <c r="M543" s="241"/>
      <c r="N543" s="242"/>
      <c r="O543" s="242"/>
      <c r="P543" s="242"/>
      <c r="Q543" s="242"/>
      <c r="R543" s="242"/>
      <c r="S543" s="242"/>
      <c r="T543" s="24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4" t="s">
        <v>161</v>
      </c>
      <c r="AU543" s="244" t="s">
        <v>88</v>
      </c>
      <c r="AV543" s="13" t="s">
        <v>86</v>
      </c>
      <c r="AW543" s="13" t="s">
        <v>32</v>
      </c>
      <c r="AX543" s="13" t="s">
        <v>78</v>
      </c>
      <c r="AY543" s="244" t="s">
        <v>153</v>
      </c>
    </row>
    <row r="544" s="14" customFormat="1">
      <c r="A544" s="14"/>
      <c r="B544" s="245"/>
      <c r="C544" s="246"/>
      <c r="D544" s="236" t="s">
        <v>161</v>
      </c>
      <c r="E544" s="247" t="s">
        <v>1</v>
      </c>
      <c r="F544" s="248" t="s">
        <v>529</v>
      </c>
      <c r="G544" s="246"/>
      <c r="H544" s="249">
        <v>75.108000000000004</v>
      </c>
      <c r="I544" s="250"/>
      <c r="J544" s="246"/>
      <c r="K544" s="246"/>
      <c r="L544" s="251"/>
      <c r="M544" s="252"/>
      <c r="N544" s="253"/>
      <c r="O544" s="253"/>
      <c r="P544" s="253"/>
      <c r="Q544" s="253"/>
      <c r="R544" s="253"/>
      <c r="S544" s="253"/>
      <c r="T544" s="25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5" t="s">
        <v>161</v>
      </c>
      <c r="AU544" s="255" t="s">
        <v>88</v>
      </c>
      <c r="AV544" s="14" t="s">
        <v>88</v>
      </c>
      <c r="AW544" s="14" t="s">
        <v>32</v>
      </c>
      <c r="AX544" s="14" t="s">
        <v>78</v>
      </c>
      <c r="AY544" s="255" t="s">
        <v>153</v>
      </c>
    </row>
    <row r="545" s="14" customFormat="1">
      <c r="A545" s="14"/>
      <c r="B545" s="245"/>
      <c r="C545" s="246"/>
      <c r="D545" s="236" t="s">
        <v>161</v>
      </c>
      <c r="E545" s="247" t="s">
        <v>1</v>
      </c>
      <c r="F545" s="248" t="s">
        <v>530</v>
      </c>
      <c r="G545" s="246"/>
      <c r="H545" s="249">
        <v>2.3999999999999999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5" t="s">
        <v>161</v>
      </c>
      <c r="AU545" s="255" t="s">
        <v>88</v>
      </c>
      <c r="AV545" s="14" t="s">
        <v>88</v>
      </c>
      <c r="AW545" s="14" t="s">
        <v>32</v>
      </c>
      <c r="AX545" s="14" t="s">
        <v>78</v>
      </c>
      <c r="AY545" s="255" t="s">
        <v>153</v>
      </c>
    </row>
    <row r="546" s="13" customFormat="1">
      <c r="A546" s="13"/>
      <c r="B546" s="234"/>
      <c r="C546" s="235"/>
      <c r="D546" s="236" t="s">
        <v>161</v>
      </c>
      <c r="E546" s="237" t="s">
        <v>1</v>
      </c>
      <c r="F546" s="238" t="s">
        <v>497</v>
      </c>
      <c r="G546" s="235"/>
      <c r="H546" s="237" t="s">
        <v>1</v>
      </c>
      <c r="I546" s="239"/>
      <c r="J546" s="235"/>
      <c r="K546" s="235"/>
      <c r="L546" s="240"/>
      <c r="M546" s="241"/>
      <c r="N546" s="242"/>
      <c r="O546" s="242"/>
      <c r="P546" s="242"/>
      <c r="Q546" s="242"/>
      <c r="R546" s="242"/>
      <c r="S546" s="242"/>
      <c r="T546" s="24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4" t="s">
        <v>161</v>
      </c>
      <c r="AU546" s="244" t="s">
        <v>88</v>
      </c>
      <c r="AV546" s="13" t="s">
        <v>86</v>
      </c>
      <c r="AW546" s="13" t="s">
        <v>32</v>
      </c>
      <c r="AX546" s="13" t="s">
        <v>78</v>
      </c>
      <c r="AY546" s="244" t="s">
        <v>153</v>
      </c>
    </row>
    <row r="547" s="14" customFormat="1">
      <c r="A547" s="14"/>
      <c r="B547" s="245"/>
      <c r="C547" s="246"/>
      <c r="D547" s="236" t="s">
        <v>161</v>
      </c>
      <c r="E547" s="247" t="s">
        <v>1</v>
      </c>
      <c r="F547" s="248" t="s">
        <v>531</v>
      </c>
      <c r="G547" s="246"/>
      <c r="H547" s="249">
        <v>-14.128</v>
      </c>
      <c r="I547" s="250"/>
      <c r="J547" s="246"/>
      <c r="K547" s="246"/>
      <c r="L547" s="251"/>
      <c r="M547" s="252"/>
      <c r="N547" s="253"/>
      <c r="O547" s="253"/>
      <c r="P547" s="253"/>
      <c r="Q547" s="253"/>
      <c r="R547" s="253"/>
      <c r="S547" s="253"/>
      <c r="T547" s="25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5" t="s">
        <v>161</v>
      </c>
      <c r="AU547" s="255" t="s">
        <v>88</v>
      </c>
      <c r="AV547" s="14" t="s">
        <v>88</v>
      </c>
      <c r="AW547" s="14" t="s">
        <v>32</v>
      </c>
      <c r="AX547" s="14" t="s">
        <v>78</v>
      </c>
      <c r="AY547" s="255" t="s">
        <v>153</v>
      </c>
    </row>
    <row r="548" s="13" customFormat="1">
      <c r="A548" s="13"/>
      <c r="B548" s="234"/>
      <c r="C548" s="235"/>
      <c r="D548" s="236" t="s">
        <v>161</v>
      </c>
      <c r="E548" s="237" t="s">
        <v>1</v>
      </c>
      <c r="F548" s="238" t="s">
        <v>532</v>
      </c>
      <c r="G548" s="235"/>
      <c r="H548" s="237" t="s">
        <v>1</v>
      </c>
      <c r="I548" s="239"/>
      <c r="J548" s="235"/>
      <c r="K548" s="235"/>
      <c r="L548" s="240"/>
      <c r="M548" s="241"/>
      <c r="N548" s="242"/>
      <c r="O548" s="242"/>
      <c r="P548" s="242"/>
      <c r="Q548" s="242"/>
      <c r="R548" s="242"/>
      <c r="S548" s="242"/>
      <c r="T548" s="24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4" t="s">
        <v>161</v>
      </c>
      <c r="AU548" s="244" t="s">
        <v>88</v>
      </c>
      <c r="AV548" s="13" t="s">
        <v>86</v>
      </c>
      <c r="AW548" s="13" t="s">
        <v>32</v>
      </c>
      <c r="AX548" s="13" t="s">
        <v>78</v>
      </c>
      <c r="AY548" s="244" t="s">
        <v>153</v>
      </c>
    </row>
    <row r="549" s="14" customFormat="1">
      <c r="A549" s="14"/>
      <c r="B549" s="245"/>
      <c r="C549" s="246"/>
      <c r="D549" s="236" t="s">
        <v>161</v>
      </c>
      <c r="E549" s="247" t="s">
        <v>1</v>
      </c>
      <c r="F549" s="248" t="s">
        <v>533</v>
      </c>
      <c r="G549" s="246"/>
      <c r="H549" s="249">
        <v>104.7</v>
      </c>
      <c r="I549" s="250"/>
      <c r="J549" s="246"/>
      <c r="K549" s="246"/>
      <c r="L549" s="251"/>
      <c r="M549" s="252"/>
      <c r="N549" s="253"/>
      <c r="O549" s="253"/>
      <c r="P549" s="253"/>
      <c r="Q549" s="253"/>
      <c r="R549" s="253"/>
      <c r="S549" s="253"/>
      <c r="T549" s="25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5" t="s">
        <v>161</v>
      </c>
      <c r="AU549" s="255" t="s">
        <v>88</v>
      </c>
      <c r="AV549" s="14" t="s">
        <v>88</v>
      </c>
      <c r="AW549" s="14" t="s">
        <v>32</v>
      </c>
      <c r="AX549" s="14" t="s">
        <v>78</v>
      </c>
      <c r="AY549" s="255" t="s">
        <v>153</v>
      </c>
    </row>
    <row r="550" s="14" customFormat="1">
      <c r="A550" s="14"/>
      <c r="B550" s="245"/>
      <c r="C550" s="246"/>
      <c r="D550" s="236" t="s">
        <v>161</v>
      </c>
      <c r="E550" s="247" t="s">
        <v>1</v>
      </c>
      <c r="F550" s="248" t="s">
        <v>534</v>
      </c>
      <c r="G550" s="246"/>
      <c r="H550" s="249">
        <v>4.0199999999999996</v>
      </c>
      <c r="I550" s="250"/>
      <c r="J550" s="246"/>
      <c r="K550" s="246"/>
      <c r="L550" s="251"/>
      <c r="M550" s="252"/>
      <c r="N550" s="253"/>
      <c r="O550" s="253"/>
      <c r="P550" s="253"/>
      <c r="Q550" s="253"/>
      <c r="R550" s="253"/>
      <c r="S550" s="253"/>
      <c r="T550" s="25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5" t="s">
        <v>161</v>
      </c>
      <c r="AU550" s="255" t="s">
        <v>88</v>
      </c>
      <c r="AV550" s="14" t="s">
        <v>88</v>
      </c>
      <c r="AW550" s="14" t="s">
        <v>32</v>
      </c>
      <c r="AX550" s="14" t="s">
        <v>78</v>
      </c>
      <c r="AY550" s="255" t="s">
        <v>153</v>
      </c>
    </row>
    <row r="551" s="13" customFormat="1">
      <c r="A551" s="13"/>
      <c r="B551" s="234"/>
      <c r="C551" s="235"/>
      <c r="D551" s="236" t="s">
        <v>161</v>
      </c>
      <c r="E551" s="237" t="s">
        <v>1</v>
      </c>
      <c r="F551" s="238" t="s">
        <v>497</v>
      </c>
      <c r="G551" s="235"/>
      <c r="H551" s="237" t="s">
        <v>1</v>
      </c>
      <c r="I551" s="239"/>
      <c r="J551" s="235"/>
      <c r="K551" s="235"/>
      <c r="L551" s="240"/>
      <c r="M551" s="241"/>
      <c r="N551" s="242"/>
      <c r="O551" s="242"/>
      <c r="P551" s="242"/>
      <c r="Q551" s="242"/>
      <c r="R551" s="242"/>
      <c r="S551" s="242"/>
      <c r="T551" s="24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4" t="s">
        <v>161</v>
      </c>
      <c r="AU551" s="244" t="s">
        <v>88</v>
      </c>
      <c r="AV551" s="13" t="s">
        <v>86</v>
      </c>
      <c r="AW551" s="13" t="s">
        <v>32</v>
      </c>
      <c r="AX551" s="13" t="s">
        <v>78</v>
      </c>
      <c r="AY551" s="244" t="s">
        <v>153</v>
      </c>
    </row>
    <row r="552" s="14" customFormat="1">
      <c r="A552" s="14"/>
      <c r="B552" s="245"/>
      <c r="C552" s="246"/>
      <c r="D552" s="236" t="s">
        <v>161</v>
      </c>
      <c r="E552" s="247" t="s">
        <v>1</v>
      </c>
      <c r="F552" s="248" t="s">
        <v>507</v>
      </c>
      <c r="G552" s="246"/>
      <c r="H552" s="249">
        <v>-30.036000000000001</v>
      </c>
      <c r="I552" s="250"/>
      <c r="J552" s="246"/>
      <c r="K552" s="246"/>
      <c r="L552" s="251"/>
      <c r="M552" s="252"/>
      <c r="N552" s="253"/>
      <c r="O552" s="253"/>
      <c r="P552" s="253"/>
      <c r="Q552" s="253"/>
      <c r="R552" s="253"/>
      <c r="S552" s="253"/>
      <c r="T552" s="25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5" t="s">
        <v>161</v>
      </c>
      <c r="AU552" s="255" t="s">
        <v>88</v>
      </c>
      <c r="AV552" s="14" t="s">
        <v>88</v>
      </c>
      <c r="AW552" s="14" t="s">
        <v>32</v>
      </c>
      <c r="AX552" s="14" t="s">
        <v>78</v>
      </c>
      <c r="AY552" s="255" t="s">
        <v>153</v>
      </c>
    </row>
    <row r="553" s="13" customFormat="1">
      <c r="A553" s="13"/>
      <c r="B553" s="234"/>
      <c r="C553" s="235"/>
      <c r="D553" s="236" t="s">
        <v>161</v>
      </c>
      <c r="E553" s="237" t="s">
        <v>1</v>
      </c>
      <c r="F553" s="238" t="s">
        <v>329</v>
      </c>
      <c r="G553" s="235"/>
      <c r="H553" s="237" t="s">
        <v>1</v>
      </c>
      <c r="I553" s="239"/>
      <c r="J553" s="235"/>
      <c r="K553" s="235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161</v>
      </c>
      <c r="AU553" s="244" t="s">
        <v>88</v>
      </c>
      <c r="AV553" s="13" t="s">
        <v>86</v>
      </c>
      <c r="AW553" s="13" t="s">
        <v>32</v>
      </c>
      <c r="AX553" s="13" t="s">
        <v>78</v>
      </c>
      <c r="AY553" s="244" t="s">
        <v>153</v>
      </c>
    </row>
    <row r="554" s="14" customFormat="1">
      <c r="A554" s="14"/>
      <c r="B554" s="245"/>
      <c r="C554" s="246"/>
      <c r="D554" s="236" t="s">
        <v>161</v>
      </c>
      <c r="E554" s="247" t="s">
        <v>1</v>
      </c>
      <c r="F554" s="248" t="s">
        <v>535</v>
      </c>
      <c r="G554" s="246"/>
      <c r="H554" s="249">
        <v>60.240000000000002</v>
      </c>
      <c r="I554" s="250"/>
      <c r="J554" s="246"/>
      <c r="K554" s="246"/>
      <c r="L554" s="251"/>
      <c r="M554" s="252"/>
      <c r="N554" s="253"/>
      <c r="O554" s="253"/>
      <c r="P554" s="253"/>
      <c r="Q554" s="253"/>
      <c r="R554" s="253"/>
      <c r="S554" s="253"/>
      <c r="T554" s="25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5" t="s">
        <v>161</v>
      </c>
      <c r="AU554" s="255" t="s">
        <v>88</v>
      </c>
      <c r="AV554" s="14" t="s">
        <v>88</v>
      </c>
      <c r="AW554" s="14" t="s">
        <v>32</v>
      </c>
      <c r="AX554" s="14" t="s">
        <v>78</v>
      </c>
      <c r="AY554" s="255" t="s">
        <v>153</v>
      </c>
    </row>
    <row r="555" s="13" customFormat="1">
      <c r="A555" s="13"/>
      <c r="B555" s="234"/>
      <c r="C555" s="235"/>
      <c r="D555" s="236" t="s">
        <v>161</v>
      </c>
      <c r="E555" s="237" t="s">
        <v>1</v>
      </c>
      <c r="F555" s="238" t="s">
        <v>497</v>
      </c>
      <c r="G555" s="235"/>
      <c r="H555" s="237" t="s">
        <v>1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161</v>
      </c>
      <c r="AU555" s="244" t="s">
        <v>88</v>
      </c>
      <c r="AV555" s="13" t="s">
        <v>86</v>
      </c>
      <c r="AW555" s="13" t="s">
        <v>32</v>
      </c>
      <c r="AX555" s="13" t="s">
        <v>78</v>
      </c>
      <c r="AY555" s="244" t="s">
        <v>153</v>
      </c>
    </row>
    <row r="556" s="14" customFormat="1">
      <c r="A556" s="14"/>
      <c r="B556" s="245"/>
      <c r="C556" s="246"/>
      <c r="D556" s="236" t="s">
        <v>161</v>
      </c>
      <c r="E556" s="247" t="s">
        <v>1</v>
      </c>
      <c r="F556" s="248" t="s">
        <v>536</v>
      </c>
      <c r="G556" s="246"/>
      <c r="H556" s="249">
        <v>-10.734</v>
      </c>
      <c r="I556" s="250"/>
      <c r="J556" s="246"/>
      <c r="K556" s="246"/>
      <c r="L556" s="251"/>
      <c r="M556" s="252"/>
      <c r="N556" s="253"/>
      <c r="O556" s="253"/>
      <c r="P556" s="253"/>
      <c r="Q556" s="253"/>
      <c r="R556" s="253"/>
      <c r="S556" s="253"/>
      <c r="T556" s="25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5" t="s">
        <v>161</v>
      </c>
      <c r="AU556" s="255" t="s">
        <v>88</v>
      </c>
      <c r="AV556" s="14" t="s">
        <v>88</v>
      </c>
      <c r="AW556" s="14" t="s">
        <v>32</v>
      </c>
      <c r="AX556" s="14" t="s">
        <v>78</v>
      </c>
      <c r="AY556" s="255" t="s">
        <v>153</v>
      </c>
    </row>
    <row r="557" s="13" customFormat="1">
      <c r="A557" s="13"/>
      <c r="B557" s="234"/>
      <c r="C557" s="235"/>
      <c r="D557" s="236" t="s">
        <v>161</v>
      </c>
      <c r="E557" s="237" t="s">
        <v>1</v>
      </c>
      <c r="F557" s="238" t="s">
        <v>356</v>
      </c>
      <c r="G557" s="235"/>
      <c r="H557" s="237" t="s">
        <v>1</v>
      </c>
      <c r="I557" s="239"/>
      <c r="J557" s="235"/>
      <c r="K557" s="235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161</v>
      </c>
      <c r="AU557" s="244" t="s">
        <v>88</v>
      </c>
      <c r="AV557" s="13" t="s">
        <v>86</v>
      </c>
      <c r="AW557" s="13" t="s">
        <v>32</v>
      </c>
      <c r="AX557" s="13" t="s">
        <v>78</v>
      </c>
      <c r="AY557" s="244" t="s">
        <v>153</v>
      </c>
    </row>
    <row r="558" s="14" customFormat="1">
      <c r="A558" s="14"/>
      <c r="B558" s="245"/>
      <c r="C558" s="246"/>
      <c r="D558" s="236" t="s">
        <v>161</v>
      </c>
      <c r="E558" s="247" t="s">
        <v>1</v>
      </c>
      <c r="F558" s="248" t="s">
        <v>537</v>
      </c>
      <c r="G558" s="246"/>
      <c r="H558" s="249">
        <v>77.099999999999994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5" t="s">
        <v>161</v>
      </c>
      <c r="AU558" s="255" t="s">
        <v>88</v>
      </c>
      <c r="AV558" s="14" t="s">
        <v>88</v>
      </c>
      <c r="AW558" s="14" t="s">
        <v>32</v>
      </c>
      <c r="AX558" s="14" t="s">
        <v>78</v>
      </c>
      <c r="AY558" s="255" t="s">
        <v>153</v>
      </c>
    </row>
    <row r="559" s="13" customFormat="1">
      <c r="A559" s="13"/>
      <c r="B559" s="234"/>
      <c r="C559" s="235"/>
      <c r="D559" s="236" t="s">
        <v>161</v>
      </c>
      <c r="E559" s="237" t="s">
        <v>1</v>
      </c>
      <c r="F559" s="238" t="s">
        <v>497</v>
      </c>
      <c r="G559" s="235"/>
      <c r="H559" s="237" t="s">
        <v>1</v>
      </c>
      <c r="I559" s="239"/>
      <c r="J559" s="235"/>
      <c r="K559" s="235"/>
      <c r="L559" s="240"/>
      <c r="M559" s="241"/>
      <c r="N559" s="242"/>
      <c r="O559" s="242"/>
      <c r="P559" s="242"/>
      <c r="Q559" s="242"/>
      <c r="R559" s="242"/>
      <c r="S559" s="242"/>
      <c r="T559" s="24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4" t="s">
        <v>161</v>
      </c>
      <c r="AU559" s="244" t="s">
        <v>88</v>
      </c>
      <c r="AV559" s="13" t="s">
        <v>86</v>
      </c>
      <c r="AW559" s="13" t="s">
        <v>32</v>
      </c>
      <c r="AX559" s="13" t="s">
        <v>78</v>
      </c>
      <c r="AY559" s="244" t="s">
        <v>153</v>
      </c>
    </row>
    <row r="560" s="14" customFormat="1">
      <c r="A560" s="14"/>
      <c r="B560" s="245"/>
      <c r="C560" s="246"/>
      <c r="D560" s="236" t="s">
        <v>161</v>
      </c>
      <c r="E560" s="247" t="s">
        <v>1</v>
      </c>
      <c r="F560" s="248" t="s">
        <v>538</v>
      </c>
      <c r="G560" s="246"/>
      <c r="H560" s="249">
        <v>-14.196</v>
      </c>
      <c r="I560" s="250"/>
      <c r="J560" s="246"/>
      <c r="K560" s="246"/>
      <c r="L560" s="251"/>
      <c r="M560" s="252"/>
      <c r="N560" s="253"/>
      <c r="O560" s="253"/>
      <c r="P560" s="253"/>
      <c r="Q560" s="253"/>
      <c r="R560" s="253"/>
      <c r="S560" s="253"/>
      <c r="T560" s="25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5" t="s">
        <v>161</v>
      </c>
      <c r="AU560" s="255" t="s">
        <v>88</v>
      </c>
      <c r="AV560" s="14" t="s">
        <v>88</v>
      </c>
      <c r="AW560" s="14" t="s">
        <v>32</v>
      </c>
      <c r="AX560" s="14" t="s">
        <v>78</v>
      </c>
      <c r="AY560" s="255" t="s">
        <v>153</v>
      </c>
    </row>
    <row r="561" s="13" customFormat="1">
      <c r="A561" s="13"/>
      <c r="B561" s="234"/>
      <c r="C561" s="235"/>
      <c r="D561" s="236" t="s">
        <v>161</v>
      </c>
      <c r="E561" s="237" t="s">
        <v>1</v>
      </c>
      <c r="F561" s="238" t="s">
        <v>539</v>
      </c>
      <c r="G561" s="235"/>
      <c r="H561" s="237" t="s">
        <v>1</v>
      </c>
      <c r="I561" s="239"/>
      <c r="J561" s="235"/>
      <c r="K561" s="235"/>
      <c r="L561" s="240"/>
      <c r="M561" s="241"/>
      <c r="N561" s="242"/>
      <c r="O561" s="242"/>
      <c r="P561" s="242"/>
      <c r="Q561" s="242"/>
      <c r="R561" s="242"/>
      <c r="S561" s="242"/>
      <c r="T561" s="24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4" t="s">
        <v>161</v>
      </c>
      <c r="AU561" s="244" t="s">
        <v>88</v>
      </c>
      <c r="AV561" s="13" t="s">
        <v>86</v>
      </c>
      <c r="AW561" s="13" t="s">
        <v>32</v>
      </c>
      <c r="AX561" s="13" t="s">
        <v>78</v>
      </c>
      <c r="AY561" s="244" t="s">
        <v>153</v>
      </c>
    </row>
    <row r="562" s="14" customFormat="1">
      <c r="A562" s="14"/>
      <c r="B562" s="245"/>
      <c r="C562" s="246"/>
      <c r="D562" s="236" t="s">
        <v>161</v>
      </c>
      <c r="E562" s="247" t="s">
        <v>1</v>
      </c>
      <c r="F562" s="248" t="s">
        <v>540</v>
      </c>
      <c r="G562" s="246"/>
      <c r="H562" s="249">
        <v>9.9000000000000004</v>
      </c>
      <c r="I562" s="250"/>
      <c r="J562" s="246"/>
      <c r="K562" s="246"/>
      <c r="L562" s="251"/>
      <c r="M562" s="252"/>
      <c r="N562" s="253"/>
      <c r="O562" s="253"/>
      <c r="P562" s="253"/>
      <c r="Q562" s="253"/>
      <c r="R562" s="253"/>
      <c r="S562" s="253"/>
      <c r="T562" s="25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5" t="s">
        <v>161</v>
      </c>
      <c r="AU562" s="255" t="s">
        <v>88</v>
      </c>
      <c r="AV562" s="14" t="s">
        <v>88</v>
      </c>
      <c r="AW562" s="14" t="s">
        <v>32</v>
      </c>
      <c r="AX562" s="14" t="s">
        <v>78</v>
      </c>
      <c r="AY562" s="255" t="s">
        <v>153</v>
      </c>
    </row>
    <row r="563" s="13" customFormat="1">
      <c r="A563" s="13"/>
      <c r="B563" s="234"/>
      <c r="C563" s="235"/>
      <c r="D563" s="236" t="s">
        <v>161</v>
      </c>
      <c r="E563" s="237" t="s">
        <v>1</v>
      </c>
      <c r="F563" s="238" t="s">
        <v>264</v>
      </c>
      <c r="G563" s="235"/>
      <c r="H563" s="237" t="s">
        <v>1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161</v>
      </c>
      <c r="AU563" s="244" t="s">
        <v>88</v>
      </c>
      <c r="AV563" s="13" t="s">
        <v>86</v>
      </c>
      <c r="AW563" s="13" t="s">
        <v>32</v>
      </c>
      <c r="AX563" s="13" t="s">
        <v>78</v>
      </c>
      <c r="AY563" s="244" t="s">
        <v>153</v>
      </c>
    </row>
    <row r="564" s="14" customFormat="1">
      <c r="A564" s="14"/>
      <c r="B564" s="245"/>
      <c r="C564" s="246"/>
      <c r="D564" s="236" t="s">
        <v>161</v>
      </c>
      <c r="E564" s="247" t="s">
        <v>1</v>
      </c>
      <c r="F564" s="248" t="s">
        <v>541</v>
      </c>
      <c r="G564" s="246"/>
      <c r="H564" s="249">
        <v>-1.8180000000000001</v>
      </c>
      <c r="I564" s="250"/>
      <c r="J564" s="246"/>
      <c r="K564" s="246"/>
      <c r="L564" s="251"/>
      <c r="M564" s="252"/>
      <c r="N564" s="253"/>
      <c r="O564" s="253"/>
      <c r="P564" s="253"/>
      <c r="Q564" s="253"/>
      <c r="R564" s="253"/>
      <c r="S564" s="253"/>
      <c r="T564" s="25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5" t="s">
        <v>161</v>
      </c>
      <c r="AU564" s="255" t="s">
        <v>88</v>
      </c>
      <c r="AV564" s="14" t="s">
        <v>88</v>
      </c>
      <c r="AW564" s="14" t="s">
        <v>32</v>
      </c>
      <c r="AX564" s="14" t="s">
        <v>78</v>
      </c>
      <c r="AY564" s="255" t="s">
        <v>153</v>
      </c>
    </row>
    <row r="565" s="15" customFormat="1">
      <c r="A565" s="15"/>
      <c r="B565" s="256"/>
      <c r="C565" s="257"/>
      <c r="D565" s="236" t="s">
        <v>161</v>
      </c>
      <c r="E565" s="258" t="s">
        <v>1</v>
      </c>
      <c r="F565" s="259" t="s">
        <v>164</v>
      </c>
      <c r="G565" s="257"/>
      <c r="H565" s="260">
        <v>262.55599999999998</v>
      </c>
      <c r="I565" s="261"/>
      <c r="J565" s="257"/>
      <c r="K565" s="257"/>
      <c r="L565" s="262"/>
      <c r="M565" s="263"/>
      <c r="N565" s="264"/>
      <c r="O565" s="264"/>
      <c r="P565" s="264"/>
      <c r="Q565" s="264"/>
      <c r="R565" s="264"/>
      <c r="S565" s="264"/>
      <c r="T565" s="26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6" t="s">
        <v>161</v>
      </c>
      <c r="AU565" s="266" t="s">
        <v>88</v>
      </c>
      <c r="AV565" s="15" t="s">
        <v>165</v>
      </c>
      <c r="AW565" s="15" t="s">
        <v>32</v>
      </c>
      <c r="AX565" s="15" t="s">
        <v>78</v>
      </c>
      <c r="AY565" s="266" t="s">
        <v>153</v>
      </c>
    </row>
    <row r="566" s="13" customFormat="1">
      <c r="A566" s="13"/>
      <c r="B566" s="234"/>
      <c r="C566" s="235"/>
      <c r="D566" s="236" t="s">
        <v>161</v>
      </c>
      <c r="E566" s="237" t="s">
        <v>1</v>
      </c>
      <c r="F566" s="238" t="s">
        <v>542</v>
      </c>
      <c r="G566" s="235"/>
      <c r="H566" s="237" t="s">
        <v>1</v>
      </c>
      <c r="I566" s="239"/>
      <c r="J566" s="235"/>
      <c r="K566" s="235"/>
      <c r="L566" s="240"/>
      <c r="M566" s="241"/>
      <c r="N566" s="242"/>
      <c r="O566" s="242"/>
      <c r="P566" s="242"/>
      <c r="Q566" s="242"/>
      <c r="R566" s="242"/>
      <c r="S566" s="242"/>
      <c r="T566" s="24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4" t="s">
        <v>161</v>
      </c>
      <c r="AU566" s="244" t="s">
        <v>88</v>
      </c>
      <c r="AV566" s="13" t="s">
        <v>86</v>
      </c>
      <c r="AW566" s="13" t="s">
        <v>32</v>
      </c>
      <c r="AX566" s="13" t="s">
        <v>78</v>
      </c>
      <c r="AY566" s="244" t="s">
        <v>153</v>
      </c>
    </row>
    <row r="567" s="14" customFormat="1">
      <c r="A567" s="14"/>
      <c r="B567" s="245"/>
      <c r="C567" s="246"/>
      <c r="D567" s="236" t="s">
        <v>161</v>
      </c>
      <c r="E567" s="247" t="s">
        <v>1</v>
      </c>
      <c r="F567" s="248" t="s">
        <v>543</v>
      </c>
      <c r="G567" s="246"/>
      <c r="H567" s="249">
        <v>5.2800000000000002</v>
      </c>
      <c r="I567" s="250"/>
      <c r="J567" s="246"/>
      <c r="K567" s="246"/>
      <c r="L567" s="251"/>
      <c r="M567" s="252"/>
      <c r="N567" s="253"/>
      <c r="O567" s="253"/>
      <c r="P567" s="253"/>
      <c r="Q567" s="253"/>
      <c r="R567" s="253"/>
      <c r="S567" s="253"/>
      <c r="T567" s="25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5" t="s">
        <v>161</v>
      </c>
      <c r="AU567" s="255" t="s">
        <v>88</v>
      </c>
      <c r="AV567" s="14" t="s">
        <v>88</v>
      </c>
      <c r="AW567" s="14" t="s">
        <v>32</v>
      </c>
      <c r="AX567" s="14" t="s">
        <v>78</v>
      </c>
      <c r="AY567" s="255" t="s">
        <v>153</v>
      </c>
    </row>
    <row r="568" s="15" customFormat="1">
      <c r="A568" s="15"/>
      <c r="B568" s="256"/>
      <c r="C568" s="257"/>
      <c r="D568" s="236" t="s">
        <v>161</v>
      </c>
      <c r="E568" s="258" t="s">
        <v>1</v>
      </c>
      <c r="F568" s="259" t="s">
        <v>164</v>
      </c>
      <c r="G568" s="257"/>
      <c r="H568" s="260">
        <v>5.2800000000000002</v>
      </c>
      <c r="I568" s="261"/>
      <c r="J568" s="257"/>
      <c r="K568" s="257"/>
      <c r="L568" s="262"/>
      <c r="M568" s="263"/>
      <c r="N568" s="264"/>
      <c r="O568" s="264"/>
      <c r="P568" s="264"/>
      <c r="Q568" s="264"/>
      <c r="R568" s="264"/>
      <c r="S568" s="264"/>
      <c r="T568" s="26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6" t="s">
        <v>161</v>
      </c>
      <c r="AU568" s="266" t="s">
        <v>88</v>
      </c>
      <c r="AV568" s="15" t="s">
        <v>165</v>
      </c>
      <c r="AW568" s="15" t="s">
        <v>32</v>
      </c>
      <c r="AX568" s="15" t="s">
        <v>78</v>
      </c>
      <c r="AY568" s="266" t="s">
        <v>153</v>
      </c>
    </row>
    <row r="569" s="16" customFormat="1">
      <c r="A569" s="16"/>
      <c r="B569" s="267"/>
      <c r="C569" s="268"/>
      <c r="D569" s="236" t="s">
        <v>161</v>
      </c>
      <c r="E569" s="269" t="s">
        <v>1</v>
      </c>
      <c r="F569" s="270" t="s">
        <v>166</v>
      </c>
      <c r="G569" s="268"/>
      <c r="H569" s="271">
        <v>963.93399999999997</v>
      </c>
      <c r="I569" s="272"/>
      <c r="J569" s="268"/>
      <c r="K569" s="268"/>
      <c r="L569" s="273"/>
      <c r="M569" s="274"/>
      <c r="N569" s="275"/>
      <c r="O569" s="275"/>
      <c r="P569" s="275"/>
      <c r="Q569" s="275"/>
      <c r="R569" s="275"/>
      <c r="S569" s="275"/>
      <c r="T569" s="27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T569" s="277" t="s">
        <v>161</v>
      </c>
      <c r="AU569" s="277" t="s">
        <v>88</v>
      </c>
      <c r="AV569" s="16" t="s">
        <v>159</v>
      </c>
      <c r="AW569" s="16" t="s">
        <v>32</v>
      </c>
      <c r="AX569" s="16" t="s">
        <v>86</v>
      </c>
      <c r="AY569" s="277" t="s">
        <v>153</v>
      </c>
    </row>
    <row r="570" s="2" customFormat="1" ht="37.8" customHeight="1">
      <c r="A570" s="39"/>
      <c r="B570" s="40"/>
      <c r="C570" s="220" t="s">
        <v>544</v>
      </c>
      <c r="D570" s="220" t="s">
        <v>155</v>
      </c>
      <c r="E570" s="221" t="s">
        <v>545</v>
      </c>
      <c r="F570" s="222" t="s">
        <v>546</v>
      </c>
      <c r="G570" s="223" t="s">
        <v>216</v>
      </c>
      <c r="H570" s="224">
        <v>963.93399999999997</v>
      </c>
      <c r="I570" s="225"/>
      <c r="J570" s="226">
        <f>ROUND(I570*H570,2)</f>
        <v>0</v>
      </c>
      <c r="K570" s="227"/>
      <c r="L570" s="45"/>
      <c r="M570" s="228" t="s">
        <v>1</v>
      </c>
      <c r="N570" s="229" t="s">
        <v>43</v>
      </c>
      <c r="O570" s="92"/>
      <c r="P570" s="230">
        <f>O570*H570</f>
        <v>0</v>
      </c>
      <c r="Q570" s="230">
        <v>0.0043800000000000002</v>
      </c>
      <c r="R570" s="230">
        <f>Q570*H570</f>
        <v>4.2220309199999999</v>
      </c>
      <c r="S570" s="230">
        <v>0</v>
      </c>
      <c r="T570" s="231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2" t="s">
        <v>159</v>
      </c>
      <c r="AT570" s="232" t="s">
        <v>155</v>
      </c>
      <c r="AU570" s="232" t="s">
        <v>88</v>
      </c>
      <c r="AY570" s="18" t="s">
        <v>153</v>
      </c>
      <c r="BE570" s="233">
        <f>IF(N570="základní",J570,0)</f>
        <v>0</v>
      </c>
      <c r="BF570" s="233">
        <f>IF(N570="snížená",J570,0)</f>
        <v>0</v>
      </c>
      <c r="BG570" s="233">
        <f>IF(N570="zákl. přenesená",J570,0)</f>
        <v>0</v>
      </c>
      <c r="BH570" s="233">
        <f>IF(N570="sníž. přenesená",J570,0)</f>
        <v>0</v>
      </c>
      <c r="BI570" s="233">
        <f>IF(N570="nulová",J570,0)</f>
        <v>0</v>
      </c>
      <c r="BJ570" s="18" t="s">
        <v>86</v>
      </c>
      <c r="BK570" s="233">
        <f>ROUND(I570*H570,2)</f>
        <v>0</v>
      </c>
      <c r="BL570" s="18" t="s">
        <v>159</v>
      </c>
      <c r="BM570" s="232" t="s">
        <v>547</v>
      </c>
    </row>
    <row r="571" s="13" customFormat="1">
      <c r="A571" s="13"/>
      <c r="B571" s="234"/>
      <c r="C571" s="235"/>
      <c r="D571" s="236" t="s">
        <v>161</v>
      </c>
      <c r="E571" s="237" t="s">
        <v>1</v>
      </c>
      <c r="F571" s="238" t="s">
        <v>548</v>
      </c>
      <c r="G571" s="235"/>
      <c r="H571" s="237" t="s">
        <v>1</v>
      </c>
      <c r="I571" s="239"/>
      <c r="J571" s="235"/>
      <c r="K571" s="235"/>
      <c r="L571" s="240"/>
      <c r="M571" s="241"/>
      <c r="N571" s="242"/>
      <c r="O571" s="242"/>
      <c r="P571" s="242"/>
      <c r="Q571" s="242"/>
      <c r="R571" s="242"/>
      <c r="S571" s="242"/>
      <c r="T571" s="24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4" t="s">
        <v>161</v>
      </c>
      <c r="AU571" s="244" t="s">
        <v>88</v>
      </c>
      <c r="AV571" s="13" t="s">
        <v>86</v>
      </c>
      <c r="AW571" s="13" t="s">
        <v>32</v>
      </c>
      <c r="AX571" s="13" t="s">
        <v>78</v>
      </c>
      <c r="AY571" s="244" t="s">
        <v>153</v>
      </c>
    </row>
    <row r="572" s="13" customFormat="1">
      <c r="A572" s="13"/>
      <c r="B572" s="234"/>
      <c r="C572" s="235"/>
      <c r="D572" s="236" t="s">
        <v>161</v>
      </c>
      <c r="E572" s="237" t="s">
        <v>1</v>
      </c>
      <c r="F572" s="238" t="s">
        <v>493</v>
      </c>
      <c r="G572" s="235"/>
      <c r="H572" s="237" t="s">
        <v>1</v>
      </c>
      <c r="I572" s="239"/>
      <c r="J572" s="235"/>
      <c r="K572" s="235"/>
      <c r="L572" s="240"/>
      <c r="M572" s="241"/>
      <c r="N572" s="242"/>
      <c r="O572" s="242"/>
      <c r="P572" s="242"/>
      <c r="Q572" s="242"/>
      <c r="R572" s="242"/>
      <c r="S572" s="242"/>
      <c r="T572" s="24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4" t="s">
        <v>161</v>
      </c>
      <c r="AU572" s="244" t="s">
        <v>88</v>
      </c>
      <c r="AV572" s="13" t="s">
        <v>86</v>
      </c>
      <c r="AW572" s="13" t="s">
        <v>32</v>
      </c>
      <c r="AX572" s="13" t="s">
        <v>78</v>
      </c>
      <c r="AY572" s="244" t="s">
        <v>153</v>
      </c>
    </row>
    <row r="573" s="14" customFormat="1">
      <c r="A573" s="14"/>
      <c r="B573" s="245"/>
      <c r="C573" s="246"/>
      <c r="D573" s="236" t="s">
        <v>161</v>
      </c>
      <c r="E573" s="247" t="s">
        <v>1</v>
      </c>
      <c r="F573" s="248" t="s">
        <v>494</v>
      </c>
      <c r="G573" s="246"/>
      <c r="H573" s="249">
        <v>101.395</v>
      </c>
      <c r="I573" s="250"/>
      <c r="J573" s="246"/>
      <c r="K573" s="246"/>
      <c r="L573" s="251"/>
      <c r="M573" s="252"/>
      <c r="N573" s="253"/>
      <c r="O573" s="253"/>
      <c r="P573" s="253"/>
      <c r="Q573" s="253"/>
      <c r="R573" s="253"/>
      <c r="S573" s="253"/>
      <c r="T573" s="25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5" t="s">
        <v>161</v>
      </c>
      <c r="AU573" s="255" t="s">
        <v>88</v>
      </c>
      <c r="AV573" s="14" t="s">
        <v>88</v>
      </c>
      <c r="AW573" s="14" t="s">
        <v>32</v>
      </c>
      <c r="AX573" s="14" t="s">
        <v>78</v>
      </c>
      <c r="AY573" s="255" t="s">
        <v>153</v>
      </c>
    </row>
    <row r="574" s="13" customFormat="1">
      <c r="A574" s="13"/>
      <c r="B574" s="234"/>
      <c r="C574" s="235"/>
      <c r="D574" s="236" t="s">
        <v>161</v>
      </c>
      <c r="E574" s="237" t="s">
        <v>1</v>
      </c>
      <c r="F574" s="238" t="s">
        <v>495</v>
      </c>
      <c r="G574" s="235"/>
      <c r="H574" s="237" t="s">
        <v>1</v>
      </c>
      <c r="I574" s="239"/>
      <c r="J574" s="235"/>
      <c r="K574" s="235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161</v>
      </c>
      <c r="AU574" s="244" t="s">
        <v>88</v>
      </c>
      <c r="AV574" s="13" t="s">
        <v>86</v>
      </c>
      <c r="AW574" s="13" t="s">
        <v>32</v>
      </c>
      <c r="AX574" s="13" t="s">
        <v>78</v>
      </c>
      <c r="AY574" s="244" t="s">
        <v>153</v>
      </c>
    </row>
    <row r="575" s="14" customFormat="1">
      <c r="A575" s="14"/>
      <c r="B575" s="245"/>
      <c r="C575" s="246"/>
      <c r="D575" s="236" t="s">
        <v>161</v>
      </c>
      <c r="E575" s="247" t="s">
        <v>1</v>
      </c>
      <c r="F575" s="248" t="s">
        <v>496</v>
      </c>
      <c r="G575" s="246"/>
      <c r="H575" s="249">
        <v>0.86099999999999999</v>
      </c>
      <c r="I575" s="250"/>
      <c r="J575" s="246"/>
      <c r="K575" s="246"/>
      <c r="L575" s="251"/>
      <c r="M575" s="252"/>
      <c r="N575" s="253"/>
      <c r="O575" s="253"/>
      <c r="P575" s="253"/>
      <c r="Q575" s="253"/>
      <c r="R575" s="253"/>
      <c r="S575" s="253"/>
      <c r="T575" s="25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5" t="s">
        <v>161</v>
      </c>
      <c r="AU575" s="255" t="s">
        <v>88</v>
      </c>
      <c r="AV575" s="14" t="s">
        <v>88</v>
      </c>
      <c r="AW575" s="14" t="s">
        <v>32</v>
      </c>
      <c r="AX575" s="14" t="s">
        <v>78</v>
      </c>
      <c r="AY575" s="255" t="s">
        <v>153</v>
      </c>
    </row>
    <row r="576" s="13" customFormat="1">
      <c r="A576" s="13"/>
      <c r="B576" s="234"/>
      <c r="C576" s="235"/>
      <c r="D576" s="236" t="s">
        <v>161</v>
      </c>
      <c r="E576" s="237" t="s">
        <v>1</v>
      </c>
      <c r="F576" s="238" t="s">
        <v>497</v>
      </c>
      <c r="G576" s="235"/>
      <c r="H576" s="237" t="s">
        <v>1</v>
      </c>
      <c r="I576" s="239"/>
      <c r="J576" s="235"/>
      <c r="K576" s="235"/>
      <c r="L576" s="240"/>
      <c r="M576" s="241"/>
      <c r="N576" s="242"/>
      <c r="O576" s="242"/>
      <c r="P576" s="242"/>
      <c r="Q576" s="242"/>
      <c r="R576" s="242"/>
      <c r="S576" s="242"/>
      <c r="T576" s="24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4" t="s">
        <v>161</v>
      </c>
      <c r="AU576" s="244" t="s">
        <v>88</v>
      </c>
      <c r="AV576" s="13" t="s">
        <v>86</v>
      </c>
      <c r="AW576" s="13" t="s">
        <v>32</v>
      </c>
      <c r="AX576" s="13" t="s">
        <v>78</v>
      </c>
      <c r="AY576" s="244" t="s">
        <v>153</v>
      </c>
    </row>
    <row r="577" s="14" customFormat="1">
      <c r="A577" s="14"/>
      <c r="B577" s="245"/>
      <c r="C577" s="246"/>
      <c r="D577" s="236" t="s">
        <v>161</v>
      </c>
      <c r="E577" s="247" t="s">
        <v>1</v>
      </c>
      <c r="F577" s="248" t="s">
        <v>498</v>
      </c>
      <c r="G577" s="246"/>
      <c r="H577" s="249">
        <v>-7.7800000000000002</v>
      </c>
      <c r="I577" s="250"/>
      <c r="J577" s="246"/>
      <c r="K577" s="246"/>
      <c r="L577" s="251"/>
      <c r="M577" s="252"/>
      <c r="N577" s="253"/>
      <c r="O577" s="253"/>
      <c r="P577" s="253"/>
      <c r="Q577" s="253"/>
      <c r="R577" s="253"/>
      <c r="S577" s="253"/>
      <c r="T577" s="25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5" t="s">
        <v>161</v>
      </c>
      <c r="AU577" s="255" t="s">
        <v>88</v>
      </c>
      <c r="AV577" s="14" t="s">
        <v>88</v>
      </c>
      <c r="AW577" s="14" t="s">
        <v>32</v>
      </c>
      <c r="AX577" s="14" t="s">
        <v>78</v>
      </c>
      <c r="AY577" s="255" t="s">
        <v>153</v>
      </c>
    </row>
    <row r="578" s="13" customFormat="1">
      <c r="A578" s="13"/>
      <c r="B578" s="234"/>
      <c r="C578" s="235"/>
      <c r="D578" s="236" t="s">
        <v>161</v>
      </c>
      <c r="E578" s="237" t="s">
        <v>1</v>
      </c>
      <c r="F578" s="238" t="s">
        <v>499</v>
      </c>
      <c r="G578" s="235"/>
      <c r="H578" s="237" t="s">
        <v>1</v>
      </c>
      <c r="I578" s="239"/>
      <c r="J578" s="235"/>
      <c r="K578" s="235"/>
      <c r="L578" s="240"/>
      <c r="M578" s="241"/>
      <c r="N578" s="242"/>
      <c r="O578" s="242"/>
      <c r="P578" s="242"/>
      <c r="Q578" s="242"/>
      <c r="R578" s="242"/>
      <c r="S578" s="242"/>
      <c r="T578" s="24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4" t="s">
        <v>161</v>
      </c>
      <c r="AU578" s="244" t="s">
        <v>88</v>
      </c>
      <c r="AV578" s="13" t="s">
        <v>86</v>
      </c>
      <c r="AW578" s="13" t="s">
        <v>32</v>
      </c>
      <c r="AX578" s="13" t="s">
        <v>78</v>
      </c>
      <c r="AY578" s="244" t="s">
        <v>153</v>
      </c>
    </row>
    <row r="579" s="14" customFormat="1">
      <c r="A579" s="14"/>
      <c r="B579" s="245"/>
      <c r="C579" s="246"/>
      <c r="D579" s="236" t="s">
        <v>161</v>
      </c>
      <c r="E579" s="247" t="s">
        <v>1</v>
      </c>
      <c r="F579" s="248" t="s">
        <v>500</v>
      </c>
      <c r="G579" s="246"/>
      <c r="H579" s="249">
        <v>-2.8079999999999998</v>
      </c>
      <c r="I579" s="250"/>
      <c r="J579" s="246"/>
      <c r="K579" s="246"/>
      <c r="L579" s="251"/>
      <c r="M579" s="252"/>
      <c r="N579" s="253"/>
      <c r="O579" s="253"/>
      <c r="P579" s="253"/>
      <c r="Q579" s="253"/>
      <c r="R579" s="253"/>
      <c r="S579" s="253"/>
      <c r="T579" s="25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5" t="s">
        <v>161</v>
      </c>
      <c r="AU579" s="255" t="s">
        <v>88</v>
      </c>
      <c r="AV579" s="14" t="s">
        <v>88</v>
      </c>
      <c r="AW579" s="14" t="s">
        <v>32</v>
      </c>
      <c r="AX579" s="14" t="s">
        <v>78</v>
      </c>
      <c r="AY579" s="255" t="s">
        <v>153</v>
      </c>
    </row>
    <row r="580" s="15" customFormat="1">
      <c r="A580" s="15"/>
      <c r="B580" s="256"/>
      <c r="C580" s="257"/>
      <c r="D580" s="236" t="s">
        <v>161</v>
      </c>
      <c r="E580" s="258" t="s">
        <v>1</v>
      </c>
      <c r="F580" s="259" t="s">
        <v>164</v>
      </c>
      <c r="G580" s="257"/>
      <c r="H580" s="260">
        <v>91.668000000000006</v>
      </c>
      <c r="I580" s="261"/>
      <c r="J580" s="257"/>
      <c r="K580" s="257"/>
      <c r="L580" s="262"/>
      <c r="M580" s="263"/>
      <c r="N580" s="264"/>
      <c r="O580" s="264"/>
      <c r="P580" s="264"/>
      <c r="Q580" s="264"/>
      <c r="R580" s="264"/>
      <c r="S580" s="264"/>
      <c r="T580" s="26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6" t="s">
        <v>161</v>
      </c>
      <c r="AU580" s="266" t="s">
        <v>88</v>
      </c>
      <c r="AV580" s="15" t="s">
        <v>165</v>
      </c>
      <c r="AW580" s="15" t="s">
        <v>32</v>
      </c>
      <c r="AX580" s="15" t="s">
        <v>78</v>
      </c>
      <c r="AY580" s="266" t="s">
        <v>153</v>
      </c>
    </row>
    <row r="581" s="13" customFormat="1">
      <c r="A581" s="13"/>
      <c r="B581" s="234"/>
      <c r="C581" s="235"/>
      <c r="D581" s="236" t="s">
        <v>161</v>
      </c>
      <c r="E581" s="237" t="s">
        <v>1</v>
      </c>
      <c r="F581" s="238" t="s">
        <v>262</v>
      </c>
      <c r="G581" s="235"/>
      <c r="H581" s="237" t="s">
        <v>1</v>
      </c>
      <c r="I581" s="239"/>
      <c r="J581" s="235"/>
      <c r="K581" s="235"/>
      <c r="L581" s="240"/>
      <c r="M581" s="241"/>
      <c r="N581" s="242"/>
      <c r="O581" s="242"/>
      <c r="P581" s="242"/>
      <c r="Q581" s="242"/>
      <c r="R581" s="242"/>
      <c r="S581" s="242"/>
      <c r="T581" s="24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4" t="s">
        <v>161</v>
      </c>
      <c r="AU581" s="244" t="s">
        <v>88</v>
      </c>
      <c r="AV581" s="13" t="s">
        <v>86</v>
      </c>
      <c r="AW581" s="13" t="s">
        <v>32</v>
      </c>
      <c r="AX581" s="13" t="s">
        <v>78</v>
      </c>
      <c r="AY581" s="244" t="s">
        <v>153</v>
      </c>
    </row>
    <row r="582" s="13" customFormat="1">
      <c r="A582" s="13"/>
      <c r="B582" s="234"/>
      <c r="C582" s="235"/>
      <c r="D582" s="236" t="s">
        <v>161</v>
      </c>
      <c r="E582" s="237" t="s">
        <v>1</v>
      </c>
      <c r="F582" s="238" t="s">
        <v>468</v>
      </c>
      <c r="G582" s="235"/>
      <c r="H582" s="237" t="s">
        <v>1</v>
      </c>
      <c r="I582" s="239"/>
      <c r="J582" s="235"/>
      <c r="K582" s="235"/>
      <c r="L582" s="240"/>
      <c r="M582" s="241"/>
      <c r="N582" s="242"/>
      <c r="O582" s="242"/>
      <c r="P582" s="242"/>
      <c r="Q582" s="242"/>
      <c r="R582" s="242"/>
      <c r="S582" s="242"/>
      <c r="T582" s="24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4" t="s">
        <v>161</v>
      </c>
      <c r="AU582" s="244" t="s">
        <v>88</v>
      </c>
      <c r="AV582" s="13" t="s">
        <v>86</v>
      </c>
      <c r="AW582" s="13" t="s">
        <v>32</v>
      </c>
      <c r="AX582" s="13" t="s">
        <v>78</v>
      </c>
      <c r="AY582" s="244" t="s">
        <v>153</v>
      </c>
    </row>
    <row r="583" s="14" customFormat="1">
      <c r="A583" s="14"/>
      <c r="B583" s="245"/>
      <c r="C583" s="246"/>
      <c r="D583" s="236" t="s">
        <v>161</v>
      </c>
      <c r="E583" s="247" t="s">
        <v>1</v>
      </c>
      <c r="F583" s="248" t="s">
        <v>501</v>
      </c>
      <c r="G583" s="246"/>
      <c r="H583" s="249">
        <v>144.84</v>
      </c>
      <c r="I583" s="250"/>
      <c r="J583" s="246"/>
      <c r="K583" s="246"/>
      <c r="L583" s="251"/>
      <c r="M583" s="252"/>
      <c r="N583" s="253"/>
      <c r="O583" s="253"/>
      <c r="P583" s="253"/>
      <c r="Q583" s="253"/>
      <c r="R583" s="253"/>
      <c r="S583" s="253"/>
      <c r="T583" s="25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5" t="s">
        <v>161</v>
      </c>
      <c r="AU583" s="255" t="s">
        <v>88</v>
      </c>
      <c r="AV583" s="14" t="s">
        <v>88</v>
      </c>
      <c r="AW583" s="14" t="s">
        <v>32</v>
      </c>
      <c r="AX583" s="14" t="s">
        <v>78</v>
      </c>
      <c r="AY583" s="255" t="s">
        <v>153</v>
      </c>
    </row>
    <row r="584" s="14" customFormat="1">
      <c r="A584" s="14"/>
      <c r="B584" s="245"/>
      <c r="C584" s="246"/>
      <c r="D584" s="236" t="s">
        <v>161</v>
      </c>
      <c r="E584" s="247" t="s">
        <v>1</v>
      </c>
      <c r="F584" s="248" t="s">
        <v>502</v>
      </c>
      <c r="G584" s="246"/>
      <c r="H584" s="249">
        <v>8.0099999999999998</v>
      </c>
      <c r="I584" s="250"/>
      <c r="J584" s="246"/>
      <c r="K584" s="246"/>
      <c r="L584" s="251"/>
      <c r="M584" s="252"/>
      <c r="N584" s="253"/>
      <c r="O584" s="253"/>
      <c r="P584" s="253"/>
      <c r="Q584" s="253"/>
      <c r="R584" s="253"/>
      <c r="S584" s="253"/>
      <c r="T584" s="25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5" t="s">
        <v>161</v>
      </c>
      <c r="AU584" s="255" t="s">
        <v>88</v>
      </c>
      <c r="AV584" s="14" t="s">
        <v>88</v>
      </c>
      <c r="AW584" s="14" t="s">
        <v>32</v>
      </c>
      <c r="AX584" s="14" t="s">
        <v>78</v>
      </c>
      <c r="AY584" s="255" t="s">
        <v>153</v>
      </c>
    </row>
    <row r="585" s="14" customFormat="1">
      <c r="A585" s="14"/>
      <c r="B585" s="245"/>
      <c r="C585" s="246"/>
      <c r="D585" s="236" t="s">
        <v>161</v>
      </c>
      <c r="E585" s="247" t="s">
        <v>1</v>
      </c>
      <c r="F585" s="248" t="s">
        <v>503</v>
      </c>
      <c r="G585" s="246"/>
      <c r="H585" s="249">
        <v>5.1900000000000004</v>
      </c>
      <c r="I585" s="250"/>
      <c r="J585" s="246"/>
      <c r="K585" s="246"/>
      <c r="L585" s="251"/>
      <c r="M585" s="252"/>
      <c r="N585" s="253"/>
      <c r="O585" s="253"/>
      <c r="P585" s="253"/>
      <c r="Q585" s="253"/>
      <c r="R585" s="253"/>
      <c r="S585" s="253"/>
      <c r="T585" s="25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5" t="s">
        <v>161</v>
      </c>
      <c r="AU585" s="255" t="s">
        <v>88</v>
      </c>
      <c r="AV585" s="14" t="s">
        <v>88</v>
      </c>
      <c r="AW585" s="14" t="s">
        <v>32</v>
      </c>
      <c r="AX585" s="14" t="s">
        <v>78</v>
      </c>
      <c r="AY585" s="255" t="s">
        <v>153</v>
      </c>
    </row>
    <row r="586" s="13" customFormat="1">
      <c r="A586" s="13"/>
      <c r="B586" s="234"/>
      <c r="C586" s="235"/>
      <c r="D586" s="236" t="s">
        <v>161</v>
      </c>
      <c r="E586" s="237" t="s">
        <v>1</v>
      </c>
      <c r="F586" s="238" t="s">
        <v>497</v>
      </c>
      <c r="G586" s="235"/>
      <c r="H586" s="237" t="s">
        <v>1</v>
      </c>
      <c r="I586" s="239"/>
      <c r="J586" s="235"/>
      <c r="K586" s="235"/>
      <c r="L586" s="240"/>
      <c r="M586" s="241"/>
      <c r="N586" s="242"/>
      <c r="O586" s="242"/>
      <c r="P586" s="242"/>
      <c r="Q586" s="242"/>
      <c r="R586" s="242"/>
      <c r="S586" s="242"/>
      <c r="T586" s="24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4" t="s">
        <v>161</v>
      </c>
      <c r="AU586" s="244" t="s">
        <v>88</v>
      </c>
      <c r="AV586" s="13" t="s">
        <v>86</v>
      </c>
      <c r="AW586" s="13" t="s">
        <v>32</v>
      </c>
      <c r="AX586" s="13" t="s">
        <v>78</v>
      </c>
      <c r="AY586" s="244" t="s">
        <v>153</v>
      </c>
    </row>
    <row r="587" s="14" customFormat="1">
      <c r="A587" s="14"/>
      <c r="B587" s="245"/>
      <c r="C587" s="246"/>
      <c r="D587" s="236" t="s">
        <v>161</v>
      </c>
      <c r="E587" s="247" t="s">
        <v>1</v>
      </c>
      <c r="F587" s="248" t="s">
        <v>504</v>
      </c>
      <c r="G587" s="246"/>
      <c r="H587" s="249">
        <v>-18.09</v>
      </c>
      <c r="I587" s="250"/>
      <c r="J587" s="246"/>
      <c r="K587" s="246"/>
      <c r="L587" s="251"/>
      <c r="M587" s="252"/>
      <c r="N587" s="253"/>
      <c r="O587" s="253"/>
      <c r="P587" s="253"/>
      <c r="Q587" s="253"/>
      <c r="R587" s="253"/>
      <c r="S587" s="253"/>
      <c r="T587" s="25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5" t="s">
        <v>161</v>
      </c>
      <c r="AU587" s="255" t="s">
        <v>88</v>
      </c>
      <c r="AV587" s="14" t="s">
        <v>88</v>
      </c>
      <c r="AW587" s="14" t="s">
        <v>32</v>
      </c>
      <c r="AX587" s="14" t="s">
        <v>78</v>
      </c>
      <c r="AY587" s="255" t="s">
        <v>153</v>
      </c>
    </row>
    <row r="588" s="13" customFormat="1">
      <c r="A588" s="13"/>
      <c r="B588" s="234"/>
      <c r="C588" s="235"/>
      <c r="D588" s="236" t="s">
        <v>161</v>
      </c>
      <c r="E588" s="237" t="s">
        <v>1</v>
      </c>
      <c r="F588" s="238" t="s">
        <v>470</v>
      </c>
      <c r="G588" s="235"/>
      <c r="H588" s="237" t="s">
        <v>1</v>
      </c>
      <c r="I588" s="239"/>
      <c r="J588" s="235"/>
      <c r="K588" s="235"/>
      <c r="L588" s="240"/>
      <c r="M588" s="241"/>
      <c r="N588" s="242"/>
      <c r="O588" s="242"/>
      <c r="P588" s="242"/>
      <c r="Q588" s="242"/>
      <c r="R588" s="242"/>
      <c r="S588" s="242"/>
      <c r="T588" s="24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4" t="s">
        <v>161</v>
      </c>
      <c r="AU588" s="244" t="s">
        <v>88</v>
      </c>
      <c r="AV588" s="13" t="s">
        <v>86</v>
      </c>
      <c r="AW588" s="13" t="s">
        <v>32</v>
      </c>
      <c r="AX588" s="13" t="s">
        <v>78</v>
      </c>
      <c r="AY588" s="244" t="s">
        <v>153</v>
      </c>
    </row>
    <row r="589" s="14" customFormat="1">
      <c r="A589" s="14"/>
      <c r="B589" s="245"/>
      <c r="C589" s="246"/>
      <c r="D589" s="236" t="s">
        <v>161</v>
      </c>
      <c r="E589" s="247" t="s">
        <v>1</v>
      </c>
      <c r="F589" s="248" t="s">
        <v>505</v>
      </c>
      <c r="G589" s="246"/>
      <c r="H589" s="249">
        <v>104.88</v>
      </c>
      <c r="I589" s="250"/>
      <c r="J589" s="246"/>
      <c r="K589" s="246"/>
      <c r="L589" s="251"/>
      <c r="M589" s="252"/>
      <c r="N589" s="253"/>
      <c r="O589" s="253"/>
      <c r="P589" s="253"/>
      <c r="Q589" s="253"/>
      <c r="R589" s="253"/>
      <c r="S589" s="253"/>
      <c r="T589" s="25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5" t="s">
        <v>161</v>
      </c>
      <c r="AU589" s="255" t="s">
        <v>88</v>
      </c>
      <c r="AV589" s="14" t="s">
        <v>88</v>
      </c>
      <c r="AW589" s="14" t="s">
        <v>32</v>
      </c>
      <c r="AX589" s="14" t="s">
        <v>78</v>
      </c>
      <c r="AY589" s="255" t="s">
        <v>153</v>
      </c>
    </row>
    <row r="590" s="14" customFormat="1">
      <c r="A590" s="14"/>
      <c r="B590" s="245"/>
      <c r="C590" s="246"/>
      <c r="D590" s="236" t="s">
        <v>161</v>
      </c>
      <c r="E590" s="247" t="s">
        <v>1</v>
      </c>
      <c r="F590" s="248" t="s">
        <v>506</v>
      </c>
      <c r="G590" s="246"/>
      <c r="H590" s="249">
        <v>3.2400000000000002</v>
      </c>
      <c r="I590" s="250"/>
      <c r="J590" s="246"/>
      <c r="K590" s="246"/>
      <c r="L590" s="251"/>
      <c r="M590" s="252"/>
      <c r="N590" s="253"/>
      <c r="O590" s="253"/>
      <c r="P590" s="253"/>
      <c r="Q590" s="253"/>
      <c r="R590" s="253"/>
      <c r="S590" s="253"/>
      <c r="T590" s="25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5" t="s">
        <v>161</v>
      </c>
      <c r="AU590" s="255" t="s">
        <v>88</v>
      </c>
      <c r="AV590" s="14" t="s">
        <v>88</v>
      </c>
      <c r="AW590" s="14" t="s">
        <v>32</v>
      </c>
      <c r="AX590" s="14" t="s">
        <v>78</v>
      </c>
      <c r="AY590" s="255" t="s">
        <v>153</v>
      </c>
    </row>
    <row r="591" s="13" customFormat="1">
      <c r="A591" s="13"/>
      <c r="B591" s="234"/>
      <c r="C591" s="235"/>
      <c r="D591" s="236" t="s">
        <v>161</v>
      </c>
      <c r="E591" s="237" t="s">
        <v>1</v>
      </c>
      <c r="F591" s="238" t="s">
        <v>497</v>
      </c>
      <c r="G591" s="235"/>
      <c r="H591" s="237" t="s">
        <v>1</v>
      </c>
      <c r="I591" s="239"/>
      <c r="J591" s="235"/>
      <c r="K591" s="235"/>
      <c r="L591" s="240"/>
      <c r="M591" s="241"/>
      <c r="N591" s="242"/>
      <c r="O591" s="242"/>
      <c r="P591" s="242"/>
      <c r="Q591" s="242"/>
      <c r="R591" s="242"/>
      <c r="S591" s="242"/>
      <c r="T591" s="24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4" t="s">
        <v>161</v>
      </c>
      <c r="AU591" s="244" t="s">
        <v>88</v>
      </c>
      <c r="AV591" s="13" t="s">
        <v>86</v>
      </c>
      <c r="AW591" s="13" t="s">
        <v>32</v>
      </c>
      <c r="AX591" s="13" t="s">
        <v>78</v>
      </c>
      <c r="AY591" s="244" t="s">
        <v>153</v>
      </c>
    </row>
    <row r="592" s="14" customFormat="1">
      <c r="A592" s="14"/>
      <c r="B592" s="245"/>
      <c r="C592" s="246"/>
      <c r="D592" s="236" t="s">
        <v>161</v>
      </c>
      <c r="E592" s="247" t="s">
        <v>1</v>
      </c>
      <c r="F592" s="248" t="s">
        <v>507</v>
      </c>
      <c r="G592" s="246"/>
      <c r="H592" s="249">
        <v>-30.036000000000001</v>
      </c>
      <c r="I592" s="250"/>
      <c r="J592" s="246"/>
      <c r="K592" s="246"/>
      <c r="L592" s="251"/>
      <c r="M592" s="252"/>
      <c r="N592" s="253"/>
      <c r="O592" s="253"/>
      <c r="P592" s="253"/>
      <c r="Q592" s="253"/>
      <c r="R592" s="253"/>
      <c r="S592" s="253"/>
      <c r="T592" s="25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5" t="s">
        <v>161</v>
      </c>
      <c r="AU592" s="255" t="s">
        <v>88</v>
      </c>
      <c r="AV592" s="14" t="s">
        <v>88</v>
      </c>
      <c r="AW592" s="14" t="s">
        <v>32</v>
      </c>
      <c r="AX592" s="14" t="s">
        <v>78</v>
      </c>
      <c r="AY592" s="255" t="s">
        <v>153</v>
      </c>
    </row>
    <row r="593" s="13" customFormat="1">
      <c r="A593" s="13"/>
      <c r="B593" s="234"/>
      <c r="C593" s="235"/>
      <c r="D593" s="236" t="s">
        <v>161</v>
      </c>
      <c r="E593" s="237" t="s">
        <v>1</v>
      </c>
      <c r="F593" s="238" t="s">
        <v>274</v>
      </c>
      <c r="G593" s="235"/>
      <c r="H593" s="237" t="s">
        <v>1</v>
      </c>
      <c r="I593" s="239"/>
      <c r="J593" s="235"/>
      <c r="K593" s="235"/>
      <c r="L593" s="240"/>
      <c r="M593" s="241"/>
      <c r="N593" s="242"/>
      <c r="O593" s="242"/>
      <c r="P593" s="242"/>
      <c r="Q593" s="242"/>
      <c r="R593" s="242"/>
      <c r="S593" s="242"/>
      <c r="T593" s="24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4" t="s">
        <v>161</v>
      </c>
      <c r="AU593" s="244" t="s">
        <v>88</v>
      </c>
      <c r="AV593" s="13" t="s">
        <v>86</v>
      </c>
      <c r="AW593" s="13" t="s">
        <v>32</v>
      </c>
      <c r="AX593" s="13" t="s">
        <v>78</v>
      </c>
      <c r="AY593" s="244" t="s">
        <v>153</v>
      </c>
    </row>
    <row r="594" s="14" customFormat="1">
      <c r="A594" s="14"/>
      <c r="B594" s="245"/>
      <c r="C594" s="246"/>
      <c r="D594" s="236" t="s">
        <v>161</v>
      </c>
      <c r="E594" s="247" t="s">
        <v>1</v>
      </c>
      <c r="F594" s="248" t="s">
        <v>508</v>
      </c>
      <c r="G594" s="246"/>
      <c r="H594" s="249">
        <v>90.180000000000007</v>
      </c>
      <c r="I594" s="250"/>
      <c r="J594" s="246"/>
      <c r="K594" s="246"/>
      <c r="L594" s="251"/>
      <c r="M594" s="252"/>
      <c r="N594" s="253"/>
      <c r="O594" s="253"/>
      <c r="P594" s="253"/>
      <c r="Q594" s="253"/>
      <c r="R594" s="253"/>
      <c r="S594" s="253"/>
      <c r="T594" s="25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5" t="s">
        <v>161</v>
      </c>
      <c r="AU594" s="255" t="s">
        <v>88</v>
      </c>
      <c r="AV594" s="14" t="s">
        <v>88</v>
      </c>
      <c r="AW594" s="14" t="s">
        <v>32</v>
      </c>
      <c r="AX594" s="14" t="s">
        <v>78</v>
      </c>
      <c r="AY594" s="255" t="s">
        <v>153</v>
      </c>
    </row>
    <row r="595" s="13" customFormat="1">
      <c r="A595" s="13"/>
      <c r="B595" s="234"/>
      <c r="C595" s="235"/>
      <c r="D595" s="236" t="s">
        <v>161</v>
      </c>
      <c r="E595" s="237" t="s">
        <v>1</v>
      </c>
      <c r="F595" s="238" t="s">
        <v>497</v>
      </c>
      <c r="G595" s="235"/>
      <c r="H595" s="237" t="s">
        <v>1</v>
      </c>
      <c r="I595" s="239"/>
      <c r="J595" s="235"/>
      <c r="K595" s="235"/>
      <c r="L595" s="240"/>
      <c r="M595" s="241"/>
      <c r="N595" s="242"/>
      <c r="O595" s="242"/>
      <c r="P595" s="242"/>
      <c r="Q595" s="242"/>
      <c r="R595" s="242"/>
      <c r="S595" s="242"/>
      <c r="T595" s="24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4" t="s">
        <v>161</v>
      </c>
      <c r="AU595" s="244" t="s">
        <v>88</v>
      </c>
      <c r="AV595" s="13" t="s">
        <v>86</v>
      </c>
      <c r="AW595" s="13" t="s">
        <v>32</v>
      </c>
      <c r="AX595" s="13" t="s">
        <v>78</v>
      </c>
      <c r="AY595" s="244" t="s">
        <v>153</v>
      </c>
    </row>
    <row r="596" s="14" customFormat="1">
      <c r="A596" s="14"/>
      <c r="B596" s="245"/>
      <c r="C596" s="246"/>
      <c r="D596" s="236" t="s">
        <v>161</v>
      </c>
      <c r="E596" s="247" t="s">
        <v>1</v>
      </c>
      <c r="F596" s="248" t="s">
        <v>509</v>
      </c>
      <c r="G596" s="246"/>
      <c r="H596" s="249">
        <v>-12.35</v>
      </c>
      <c r="I596" s="250"/>
      <c r="J596" s="246"/>
      <c r="K596" s="246"/>
      <c r="L596" s="251"/>
      <c r="M596" s="252"/>
      <c r="N596" s="253"/>
      <c r="O596" s="253"/>
      <c r="P596" s="253"/>
      <c r="Q596" s="253"/>
      <c r="R596" s="253"/>
      <c r="S596" s="253"/>
      <c r="T596" s="25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5" t="s">
        <v>161</v>
      </c>
      <c r="AU596" s="255" t="s">
        <v>88</v>
      </c>
      <c r="AV596" s="14" t="s">
        <v>88</v>
      </c>
      <c r="AW596" s="14" t="s">
        <v>32</v>
      </c>
      <c r="AX596" s="14" t="s">
        <v>78</v>
      </c>
      <c r="AY596" s="255" t="s">
        <v>153</v>
      </c>
    </row>
    <row r="597" s="13" customFormat="1">
      <c r="A597" s="13"/>
      <c r="B597" s="234"/>
      <c r="C597" s="235"/>
      <c r="D597" s="236" t="s">
        <v>161</v>
      </c>
      <c r="E597" s="237" t="s">
        <v>1</v>
      </c>
      <c r="F597" s="238" t="s">
        <v>510</v>
      </c>
      <c r="G597" s="235"/>
      <c r="H597" s="237" t="s">
        <v>1</v>
      </c>
      <c r="I597" s="239"/>
      <c r="J597" s="235"/>
      <c r="K597" s="235"/>
      <c r="L597" s="240"/>
      <c r="M597" s="241"/>
      <c r="N597" s="242"/>
      <c r="O597" s="242"/>
      <c r="P597" s="242"/>
      <c r="Q597" s="242"/>
      <c r="R597" s="242"/>
      <c r="S597" s="242"/>
      <c r="T597" s="24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4" t="s">
        <v>161</v>
      </c>
      <c r="AU597" s="244" t="s">
        <v>88</v>
      </c>
      <c r="AV597" s="13" t="s">
        <v>86</v>
      </c>
      <c r="AW597" s="13" t="s">
        <v>32</v>
      </c>
      <c r="AX597" s="13" t="s">
        <v>78</v>
      </c>
      <c r="AY597" s="244" t="s">
        <v>153</v>
      </c>
    </row>
    <row r="598" s="14" customFormat="1">
      <c r="A598" s="14"/>
      <c r="B598" s="245"/>
      <c r="C598" s="246"/>
      <c r="D598" s="236" t="s">
        <v>161</v>
      </c>
      <c r="E598" s="247" t="s">
        <v>1</v>
      </c>
      <c r="F598" s="248" t="s">
        <v>511</v>
      </c>
      <c r="G598" s="246"/>
      <c r="H598" s="249">
        <v>16.199999999999999</v>
      </c>
      <c r="I598" s="250"/>
      <c r="J598" s="246"/>
      <c r="K598" s="246"/>
      <c r="L598" s="251"/>
      <c r="M598" s="252"/>
      <c r="N598" s="253"/>
      <c r="O598" s="253"/>
      <c r="P598" s="253"/>
      <c r="Q598" s="253"/>
      <c r="R598" s="253"/>
      <c r="S598" s="253"/>
      <c r="T598" s="25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5" t="s">
        <v>161</v>
      </c>
      <c r="AU598" s="255" t="s">
        <v>88</v>
      </c>
      <c r="AV598" s="14" t="s">
        <v>88</v>
      </c>
      <c r="AW598" s="14" t="s">
        <v>32</v>
      </c>
      <c r="AX598" s="14" t="s">
        <v>78</v>
      </c>
      <c r="AY598" s="255" t="s">
        <v>153</v>
      </c>
    </row>
    <row r="599" s="13" customFormat="1">
      <c r="A599" s="13"/>
      <c r="B599" s="234"/>
      <c r="C599" s="235"/>
      <c r="D599" s="236" t="s">
        <v>161</v>
      </c>
      <c r="E599" s="237" t="s">
        <v>1</v>
      </c>
      <c r="F599" s="238" t="s">
        <v>497</v>
      </c>
      <c r="G599" s="235"/>
      <c r="H599" s="237" t="s">
        <v>1</v>
      </c>
      <c r="I599" s="239"/>
      <c r="J599" s="235"/>
      <c r="K599" s="235"/>
      <c r="L599" s="240"/>
      <c r="M599" s="241"/>
      <c r="N599" s="242"/>
      <c r="O599" s="242"/>
      <c r="P599" s="242"/>
      <c r="Q599" s="242"/>
      <c r="R599" s="242"/>
      <c r="S599" s="242"/>
      <c r="T599" s="24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4" t="s">
        <v>161</v>
      </c>
      <c r="AU599" s="244" t="s">
        <v>88</v>
      </c>
      <c r="AV599" s="13" t="s">
        <v>86</v>
      </c>
      <c r="AW599" s="13" t="s">
        <v>32</v>
      </c>
      <c r="AX599" s="13" t="s">
        <v>78</v>
      </c>
      <c r="AY599" s="244" t="s">
        <v>153</v>
      </c>
    </row>
    <row r="600" s="14" customFormat="1">
      <c r="A600" s="14"/>
      <c r="B600" s="245"/>
      <c r="C600" s="246"/>
      <c r="D600" s="236" t="s">
        <v>161</v>
      </c>
      <c r="E600" s="247" t="s">
        <v>1</v>
      </c>
      <c r="F600" s="248" t="s">
        <v>512</v>
      </c>
      <c r="G600" s="246"/>
      <c r="H600" s="249">
        <v>-1.6160000000000001</v>
      </c>
      <c r="I600" s="250"/>
      <c r="J600" s="246"/>
      <c r="K600" s="246"/>
      <c r="L600" s="251"/>
      <c r="M600" s="252"/>
      <c r="N600" s="253"/>
      <c r="O600" s="253"/>
      <c r="P600" s="253"/>
      <c r="Q600" s="253"/>
      <c r="R600" s="253"/>
      <c r="S600" s="253"/>
      <c r="T600" s="25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5" t="s">
        <v>161</v>
      </c>
      <c r="AU600" s="255" t="s">
        <v>88</v>
      </c>
      <c r="AV600" s="14" t="s">
        <v>88</v>
      </c>
      <c r="AW600" s="14" t="s">
        <v>32</v>
      </c>
      <c r="AX600" s="14" t="s">
        <v>78</v>
      </c>
      <c r="AY600" s="255" t="s">
        <v>153</v>
      </c>
    </row>
    <row r="601" s="13" customFormat="1">
      <c r="A601" s="13"/>
      <c r="B601" s="234"/>
      <c r="C601" s="235"/>
      <c r="D601" s="236" t="s">
        <v>161</v>
      </c>
      <c r="E601" s="237" t="s">
        <v>1</v>
      </c>
      <c r="F601" s="238" t="s">
        <v>312</v>
      </c>
      <c r="G601" s="235"/>
      <c r="H601" s="237" t="s">
        <v>1</v>
      </c>
      <c r="I601" s="239"/>
      <c r="J601" s="235"/>
      <c r="K601" s="235"/>
      <c r="L601" s="240"/>
      <c r="M601" s="241"/>
      <c r="N601" s="242"/>
      <c r="O601" s="242"/>
      <c r="P601" s="242"/>
      <c r="Q601" s="242"/>
      <c r="R601" s="242"/>
      <c r="S601" s="242"/>
      <c r="T601" s="24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4" t="s">
        <v>161</v>
      </c>
      <c r="AU601" s="244" t="s">
        <v>88</v>
      </c>
      <c r="AV601" s="13" t="s">
        <v>86</v>
      </c>
      <c r="AW601" s="13" t="s">
        <v>32</v>
      </c>
      <c r="AX601" s="13" t="s">
        <v>78</v>
      </c>
      <c r="AY601" s="244" t="s">
        <v>153</v>
      </c>
    </row>
    <row r="602" s="14" customFormat="1">
      <c r="A602" s="14"/>
      <c r="B602" s="245"/>
      <c r="C602" s="246"/>
      <c r="D602" s="236" t="s">
        <v>161</v>
      </c>
      <c r="E602" s="247" t="s">
        <v>1</v>
      </c>
      <c r="F602" s="248" t="s">
        <v>513</v>
      </c>
      <c r="G602" s="246"/>
      <c r="H602" s="249">
        <v>112.68000000000001</v>
      </c>
      <c r="I602" s="250"/>
      <c r="J602" s="246"/>
      <c r="K602" s="246"/>
      <c r="L602" s="251"/>
      <c r="M602" s="252"/>
      <c r="N602" s="253"/>
      <c r="O602" s="253"/>
      <c r="P602" s="253"/>
      <c r="Q602" s="253"/>
      <c r="R602" s="253"/>
      <c r="S602" s="253"/>
      <c r="T602" s="25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5" t="s">
        <v>161</v>
      </c>
      <c r="AU602" s="255" t="s">
        <v>88</v>
      </c>
      <c r="AV602" s="14" t="s">
        <v>88</v>
      </c>
      <c r="AW602" s="14" t="s">
        <v>32</v>
      </c>
      <c r="AX602" s="14" t="s">
        <v>78</v>
      </c>
      <c r="AY602" s="255" t="s">
        <v>153</v>
      </c>
    </row>
    <row r="603" s="13" customFormat="1">
      <c r="A603" s="13"/>
      <c r="B603" s="234"/>
      <c r="C603" s="235"/>
      <c r="D603" s="236" t="s">
        <v>161</v>
      </c>
      <c r="E603" s="237" t="s">
        <v>1</v>
      </c>
      <c r="F603" s="238" t="s">
        <v>497</v>
      </c>
      <c r="G603" s="235"/>
      <c r="H603" s="237" t="s">
        <v>1</v>
      </c>
      <c r="I603" s="239"/>
      <c r="J603" s="235"/>
      <c r="K603" s="235"/>
      <c r="L603" s="240"/>
      <c r="M603" s="241"/>
      <c r="N603" s="242"/>
      <c r="O603" s="242"/>
      <c r="P603" s="242"/>
      <c r="Q603" s="242"/>
      <c r="R603" s="242"/>
      <c r="S603" s="242"/>
      <c r="T603" s="24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4" t="s">
        <v>161</v>
      </c>
      <c r="AU603" s="244" t="s">
        <v>88</v>
      </c>
      <c r="AV603" s="13" t="s">
        <v>86</v>
      </c>
      <c r="AW603" s="13" t="s">
        <v>32</v>
      </c>
      <c r="AX603" s="13" t="s">
        <v>78</v>
      </c>
      <c r="AY603" s="244" t="s">
        <v>153</v>
      </c>
    </row>
    <row r="604" s="14" customFormat="1">
      <c r="A604" s="14"/>
      <c r="B604" s="245"/>
      <c r="C604" s="246"/>
      <c r="D604" s="236" t="s">
        <v>161</v>
      </c>
      <c r="E604" s="247" t="s">
        <v>1</v>
      </c>
      <c r="F604" s="248" t="s">
        <v>514</v>
      </c>
      <c r="G604" s="246"/>
      <c r="H604" s="249">
        <v>-24.756</v>
      </c>
      <c r="I604" s="250"/>
      <c r="J604" s="246"/>
      <c r="K604" s="246"/>
      <c r="L604" s="251"/>
      <c r="M604" s="252"/>
      <c r="N604" s="253"/>
      <c r="O604" s="253"/>
      <c r="P604" s="253"/>
      <c r="Q604" s="253"/>
      <c r="R604" s="253"/>
      <c r="S604" s="253"/>
      <c r="T604" s="25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5" t="s">
        <v>161</v>
      </c>
      <c r="AU604" s="255" t="s">
        <v>88</v>
      </c>
      <c r="AV604" s="14" t="s">
        <v>88</v>
      </c>
      <c r="AW604" s="14" t="s">
        <v>32</v>
      </c>
      <c r="AX604" s="14" t="s">
        <v>78</v>
      </c>
      <c r="AY604" s="255" t="s">
        <v>153</v>
      </c>
    </row>
    <row r="605" s="13" customFormat="1">
      <c r="A605" s="13"/>
      <c r="B605" s="234"/>
      <c r="C605" s="235"/>
      <c r="D605" s="236" t="s">
        <v>161</v>
      </c>
      <c r="E605" s="237" t="s">
        <v>1</v>
      </c>
      <c r="F605" s="238" t="s">
        <v>354</v>
      </c>
      <c r="G605" s="235"/>
      <c r="H605" s="237" t="s">
        <v>1</v>
      </c>
      <c r="I605" s="239"/>
      <c r="J605" s="235"/>
      <c r="K605" s="235"/>
      <c r="L605" s="240"/>
      <c r="M605" s="241"/>
      <c r="N605" s="242"/>
      <c r="O605" s="242"/>
      <c r="P605" s="242"/>
      <c r="Q605" s="242"/>
      <c r="R605" s="242"/>
      <c r="S605" s="242"/>
      <c r="T605" s="24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4" t="s">
        <v>161</v>
      </c>
      <c r="AU605" s="244" t="s">
        <v>88</v>
      </c>
      <c r="AV605" s="13" t="s">
        <v>86</v>
      </c>
      <c r="AW605" s="13" t="s">
        <v>32</v>
      </c>
      <c r="AX605" s="13" t="s">
        <v>78</v>
      </c>
      <c r="AY605" s="244" t="s">
        <v>153</v>
      </c>
    </row>
    <row r="606" s="14" customFormat="1">
      <c r="A606" s="14"/>
      <c r="B606" s="245"/>
      <c r="C606" s="246"/>
      <c r="D606" s="236" t="s">
        <v>161</v>
      </c>
      <c r="E606" s="247" t="s">
        <v>1</v>
      </c>
      <c r="F606" s="248" t="s">
        <v>515</v>
      </c>
      <c r="G606" s="246"/>
      <c r="H606" s="249">
        <v>54</v>
      </c>
      <c r="I606" s="250"/>
      <c r="J606" s="246"/>
      <c r="K606" s="246"/>
      <c r="L606" s="251"/>
      <c r="M606" s="252"/>
      <c r="N606" s="253"/>
      <c r="O606" s="253"/>
      <c r="P606" s="253"/>
      <c r="Q606" s="253"/>
      <c r="R606" s="253"/>
      <c r="S606" s="253"/>
      <c r="T606" s="25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5" t="s">
        <v>161</v>
      </c>
      <c r="AU606" s="255" t="s">
        <v>88</v>
      </c>
      <c r="AV606" s="14" t="s">
        <v>88</v>
      </c>
      <c r="AW606" s="14" t="s">
        <v>32</v>
      </c>
      <c r="AX606" s="14" t="s">
        <v>78</v>
      </c>
      <c r="AY606" s="255" t="s">
        <v>153</v>
      </c>
    </row>
    <row r="607" s="14" customFormat="1">
      <c r="A607" s="14"/>
      <c r="B607" s="245"/>
      <c r="C607" s="246"/>
      <c r="D607" s="236" t="s">
        <v>161</v>
      </c>
      <c r="E607" s="247" t="s">
        <v>1</v>
      </c>
      <c r="F607" s="248" t="s">
        <v>516</v>
      </c>
      <c r="G607" s="246"/>
      <c r="H607" s="249">
        <v>3.8700000000000001</v>
      </c>
      <c r="I607" s="250"/>
      <c r="J607" s="246"/>
      <c r="K607" s="246"/>
      <c r="L607" s="251"/>
      <c r="M607" s="252"/>
      <c r="N607" s="253"/>
      <c r="O607" s="253"/>
      <c r="P607" s="253"/>
      <c r="Q607" s="253"/>
      <c r="R607" s="253"/>
      <c r="S607" s="253"/>
      <c r="T607" s="25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5" t="s">
        <v>161</v>
      </c>
      <c r="AU607" s="255" t="s">
        <v>88</v>
      </c>
      <c r="AV607" s="14" t="s">
        <v>88</v>
      </c>
      <c r="AW607" s="14" t="s">
        <v>32</v>
      </c>
      <c r="AX607" s="14" t="s">
        <v>78</v>
      </c>
      <c r="AY607" s="255" t="s">
        <v>153</v>
      </c>
    </row>
    <row r="608" s="13" customFormat="1">
      <c r="A608" s="13"/>
      <c r="B608" s="234"/>
      <c r="C608" s="235"/>
      <c r="D608" s="236" t="s">
        <v>161</v>
      </c>
      <c r="E608" s="237" t="s">
        <v>1</v>
      </c>
      <c r="F608" s="238" t="s">
        <v>497</v>
      </c>
      <c r="G608" s="235"/>
      <c r="H608" s="237" t="s">
        <v>1</v>
      </c>
      <c r="I608" s="239"/>
      <c r="J608" s="235"/>
      <c r="K608" s="235"/>
      <c r="L608" s="240"/>
      <c r="M608" s="241"/>
      <c r="N608" s="242"/>
      <c r="O608" s="242"/>
      <c r="P608" s="242"/>
      <c r="Q608" s="242"/>
      <c r="R608" s="242"/>
      <c r="S608" s="242"/>
      <c r="T608" s="24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4" t="s">
        <v>161</v>
      </c>
      <c r="AU608" s="244" t="s">
        <v>88</v>
      </c>
      <c r="AV608" s="13" t="s">
        <v>86</v>
      </c>
      <c r="AW608" s="13" t="s">
        <v>32</v>
      </c>
      <c r="AX608" s="13" t="s">
        <v>78</v>
      </c>
      <c r="AY608" s="244" t="s">
        <v>153</v>
      </c>
    </row>
    <row r="609" s="14" customFormat="1">
      <c r="A609" s="14"/>
      <c r="B609" s="245"/>
      <c r="C609" s="246"/>
      <c r="D609" s="236" t="s">
        <v>161</v>
      </c>
      <c r="E609" s="247" t="s">
        <v>1</v>
      </c>
      <c r="F609" s="248" t="s">
        <v>517</v>
      </c>
      <c r="G609" s="246"/>
      <c r="H609" s="249">
        <v>-5.7779999999999996</v>
      </c>
      <c r="I609" s="250"/>
      <c r="J609" s="246"/>
      <c r="K609" s="246"/>
      <c r="L609" s="251"/>
      <c r="M609" s="252"/>
      <c r="N609" s="253"/>
      <c r="O609" s="253"/>
      <c r="P609" s="253"/>
      <c r="Q609" s="253"/>
      <c r="R609" s="253"/>
      <c r="S609" s="253"/>
      <c r="T609" s="25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5" t="s">
        <v>161</v>
      </c>
      <c r="AU609" s="255" t="s">
        <v>88</v>
      </c>
      <c r="AV609" s="14" t="s">
        <v>88</v>
      </c>
      <c r="AW609" s="14" t="s">
        <v>32</v>
      </c>
      <c r="AX609" s="14" t="s">
        <v>78</v>
      </c>
      <c r="AY609" s="255" t="s">
        <v>153</v>
      </c>
    </row>
    <row r="610" s="13" customFormat="1">
      <c r="A610" s="13"/>
      <c r="B610" s="234"/>
      <c r="C610" s="235"/>
      <c r="D610" s="236" t="s">
        <v>161</v>
      </c>
      <c r="E610" s="237" t="s">
        <v>1</v>
      </c>
      <c r="F610" s="238" t="s">
        <v>317</v>
      </c>
      <c r="G610" s="235"/>
      <c r="H610" s="237" t="s">
        <v>1</v>
      </c>
      <c r="I610" s="239"/>
      <c r="J610" s="235"/>
      <c r="K610" s="235"/>
      <c r="L610" s="240"/>
      <c r="M610" s="241"/>
      <c r="N610" s="242"/>
      <c r="O610" s="242"/>
      <c r="P610" s="242"/>
      <c r="Q610" s="242"/>
      <c r="R610" s="242"/>
      <c r="S610" s="242"/>
      <c r="T610" s="24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4" t="s">
        <v>161</v>
      </c>
      <c r="AU610" s="244" t="s">
        <v>88</v>
      </c>
      <c r="AV610" s="13" t="s">
        <v>86</v>
      </c>
      <c r="AW610" s="13" t="s">
        <v>32</v>
      </c>
      <c r="AX610" s="13" t="s">
        <v>78</v>
      </c>
      <c r="AY610" s="244" t="s">
        <v>153</v>
      </c>
    </row>
    <row r="611" s="14" customFormat="1">
      <c r="A611" s="14"/>
      <c r="B611" s="245"/>
      <c r="C611" s="246"/>
      <c r="D611" s="236" t="s">
        <v>161</v>
      </c>
      <c r="E611" s="247" t="s">
        <v>1</v>
      </c>
      <c r="F611" s="248" t="s">
        <v>518</v>
      </c>
      <c r="G611" s="246"/>
      <c r="H611" s="249">
        <v>59.460000000000001</v>
      </c>
      <c r="I611" s="250"/>
      <c r="J611" s="246"/>
      <c r="K611" s="246"/>
      <c r="L611" s="251"/>
      <c r="M611" s="252"/>
      <c r="N611" s="253"/>
      <c r="O611" s="253"/>
      <c r="P611" s="253"/>
      <c r="Q611" s="253"/>
      <c r="R611" s="253"/>
      <c r="S611" s="253"/>
      <c r="T611" s="25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5" t="s">
        <v>161</v>
      </c>
      <c r="AU611" s="255" t="s">
        <v>88</v>
      </c>
      <c r="AV611" s="14" t="s">
        <v>88</v>
      </c>
      <c r="AW611" s="14" t="s">
        <v>32</v>
      </c>
      <c r="AX611" s="14" t="s">
        <v>78</v>
      </c>
      <c r="AY611" s="255" t="s">
        <v>153</v>
      </c>
    </row>
    <row r="612" s="14" customFormat="1">
      <c r="A612" s="14"/>
      <c r="B612" s="245"/>
      <c r="C612" s="246"/>
      <c r="D612" s="236" t="s">
        <v>161</v>
      </c>
      <c r="E612" s="247" t="s">
        <v>1</v>
      </c>
      <c r="F612" s="248" t="s">
        <v>519</v>
      </c>
      <c r="G612" s="246"/>
      <c r="H612" s="249">
        <v>4.8120000000000003</v>
      </c>
      <c r="I612" s="250"/>
      <c r="J612" s="246"/>
      <c r="K612" s="246"/>
      <c r="L612" s="251"/>
      <c r="M612" s="252"/>
      <c r="N612" s="253"/>
      <c r="O612" s="253"/>
      <c r="P612" s="253"/>
      <c r="Q612" s="253"/>
      <c r="R612" s="253"/>
      <c r="S612" s="253"/>
      <c r="T612" s="25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5" t="s">
        <v>161</v>
      </c>
      <c r="AU612" s="255" t="s">
        <v>88</v>
      </c>
      <c r="AV612" s="14" t="s">
        <v>88</v>
      </c>
      <c r="AW612" s="14" t="s">
        <v>32</v>
      </c>
      <c r="AX612" s="14" t="s">
        <v>78</v>
      </c>
      <c r="AY612" s="255" t="s">
        <v>153</v>
      </c>
    </row>
    <row r="613" s="13" customFormat="1">
      <c r="A613" s="13"/>
      <c r="B613" s="234"/>
      <c r="C613" s="235"/>
      <c r="D613" s="236" t="s">
        <v>161</v>
      </c>
      <c r="E613" s="237" t="s">
        <v>1</v>
      </c>
      <c r="F613" s="238" t="s">
        <v>497</v>
      </c>
      <c r="G613" s="235"/>
      <c r="H613" s="237" t="s">
        <v>1</v>
      </c>
      <c r="I613" s="239"/>
      <c r="J613" s="235"/>
      <c r="K613" s="235"/>
      <c r="L613" s="240"/>
      <c r="M613" s="241"/>
      <c r="N613" s="242"/>
      <c r="O613" s="242"/>
      <c r="P613" s="242"/>
      <c r="Q613" s="242"/>
      <c r="R613" s="242"/>
      <c r="S613" s="242"/>
      <c r="T613" s="24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4" t="s">
        <v>161</v>
      </c>
      <c r="AU613" s="244" t="s">
        <v>88</v>
      </c>
      <c r="AV613" s="13" t="s">
        <v>86</v>
      </c>
      <c r="AW613" s="13" t="s">
        <v>32</v>
      </c>
      <c r="AX613" s="13" t="s">
        <v>78</v>
      </c>
      <c r="AY613" s="244" t="s">
        <v>153</v>
      </c>
    </row>
    <row r="614" s="14" customFormat="1">
      <c r="A614" s="14"/>
      <c r="B614" s="245"/>
      <c r="C614" s="246"/>
      <c r="D614" s="236" t="s">
        <v>161</v>
      </c>
      <c r="E614" s="247" t="s">
        <v>1</v>
      </c>
      <c r="F614" s="248" t="s">
        <v>520</v>
      </c>
      <c r="G614" s="246"/>
      <c r="H614" s="249">
        <v>-18.576000000000001</v>
      </c>
      <c r="I614" s="250"/>
      <c r="J614" s="246"/>
      <c r="K614" s="246"/>
      <c r="L614" s="251"/>
      <c r="M614" s="252"/>
      <c r="N614" s="253"/>
      <c r="O614" s="253"/>
      <c r="P614" s="253"/>
      <c r="Q614" s="253"/>
      <c r="R614" s="253"/>
      <c r="S614" s="253"/>
      <c r="T614" s="25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5" t="s">
        <v>161</v>
      </c>
      <c r="AU614" s="255" t="s">
        <v>88</v>
      </c>
      <c r="AV614" s="14" t="s">
        <v>88</v>
      </c>
      <c r="AW614" s="14" t="s">
        <v>32</v>
      </c>
      <c r="AX614" s="14" t="s">
        <v>78</v>
      </c>
      <c r="AY614" s="255" t="s">
        <v>153</v>
      </c>
    </row>
    <row r="615" s="14" customFormat="1">
      <c r="A615" s="14"/>
      <c r="B615" s="245"/>
      <c r="C615" s="246"/>
      <c r="D615" s="236" t="s">
        <v>161</v>
      </c>
      <c r="E615" s="247" t="s">
        <v>1</v>
      </c>
      <c r="F615" s="248" t="s">
        <v>521</v>
      </c>
      <c r="G615" s="246"/>
      <c r="H615" s="249">
        <v>8.5800000000000001</v>
      </c>
      <c r="I615" s="250"/>
      <c r="J615" s="246"/>
      <c r="K615" s="246"/>
      <c r="L615" s="251"/>
      <c r="M615" s="252"/>
      <c r="N615" s="253"/>
      <c r="O615" s="253"/>
      <c r="P615" s="253"/>
      <c r="Q615" s="253"/>
      <c r="R615" s="253"/>
      <c r="S615" s="253"/>
      <c r="T615" s="25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5" t="s">
        <v>161</v>
      </c>
      <c r="AU615" s="255" t="s">
        <v>88</v>
      </c>
      <c r="AV615" s="14" t="s">
        <v>88</v>
      </c>
      <c r="AW615" s="14" t="s">
        <v>32</v>
      </c>
      <c r="AX615" s="14" t="s">
        <v>78</v>
      </c>
      <c r="AY615" s="255" t="s">
        <v>153</v>
      </c>
    </row>
    <row r="616" s="13" customFormat="1">
      <c r="A616" s="13"/>
      <c r="B616" s="234"/>
      <c r="C616" s="235"/>
      <c r="D616" s="236" t="s">
        <v>161</v>
      </c>
      <c r="E616" s="237" t="s">
        <v>1</v>
      </c>
      <c r="F616" s="238" t="s">
        <v>314</v>
      </c>
      <c r="G616" s="235"/>
      <c r="H616" s="237" t="s">
        <v>1</v>
      </c>
      <c r="I616" s="239"/>
      <c r="J616" s="235"/>
      <c r="K616" s="235"/>
      <c r="L616" s="240"/>
      <c r="M616" s="241"/>
      <c r="N616" s="242"/>
      <c r="O616" s="242"/>
      <c r="P616" s="242"/>
      <c r="Q616" s="242"/>
      <c r="R616" s="242"/>
      <c r="S616" s="242"/>
      <c r="T616" s="24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4" t="s">
        <v>161</v>
      </c>
      <c r="AU616" s="244" t="s">
        <v>88</v>
      </c>
      <c r="AV616" s="13" t="s">
        <v>86</v>
      </c>
      <c r="AW616" s="13" t="s">
        <v>32</v>
      </c>
      <c r="AX616" s="13" t="s">
        <v>78</v>
      </c>
      <c r="AY616" s="244" t="s">
        <v>153</v>
      </c>
    </row>
    <row r="617" s="14" customFormat="1">
      <c r="A617" s="14"/>
      <c r="B617" s="245"/>
      <c r="C617" s="246"/>
      <c r="D617" s="236" t="s">
        <v>161</v>
      </c>
      <c r="E617" s="247" t="s">
        <v>1</v>
      </c>
      <c r="F617" s="248" t="s">
        <v>522</v>
      </c>
      <c r="G617" s="246"/>
      <c r="H617" s="249">
        <v>42.18</v>
      </c>
      <c r="I617" s="250"/>
      <c r="J617" s="246"/>
      <c r="K617" s="246"/>
      <c r="L617" s="251"/>
      <c r="M617" s="252"/>
      <c r="N617" s="253"/>
      <c r="O617" s="253"/>
      <c r="P617" s="253"/>
      <c r="Q617" s="253"/>
      <c r="R617" s="253"/>
      <c r="S617" s="253"/>
      <c r="T617" s="25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5" t="s">
        <v>161</v>
      </c>
      <c r="AU617" s="255" t="s">
        <v>88</v>
      </c>
      <c r="AV617" s="14" t="s">
        <v>88</v>
      </c>
      <c r="AW617" s="14" t="s">
        <v>32</v>
      </c>
      <c r="AX617" s="14" t="s">
        <v>78</v>
      </c>
      <c r="AY617" s="255" t="s">
        <v>153</v>
      </c>
    </row>
    <row r="618" s="14" customFormat="1">
      <c r="A618" s="14"/>
      <c r="B618" s="245"/>
      <c r="C618" s="246"/>
      <c r="D618" s="236" t="s">
        <v>161</v>
      </c>
      <c r="E618" s="247" t="s">
        <v>1</v>
      </c>
      <c r="F618" s="248" t="s">
        <v>523</v>
      </c>
      <c r="G618" s="246"/>
      <c r="H618" s="249">
        <v>15.210000000000001</v>
      </c>
      <c r="I618" s="250"/>
      <c r="J618" s="246"/>
      <c r="K618" s="246"/>
      <c r="L618" s="251"/>
      <c r="M618" s="252"/>
      <c r="N618" s="253"/>
      <c r="O618" s="253"/>
      <c r="P618" s="253"/>
      <c r="Q618" s="253"/>
      <c r="R618" s="253"/>
      <c r="S618" s="253"/>
      <c r="T618" s="25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5" t="s">
        <v>161</v>
      </c>
      <c r="AU618" s="255" t="s">
        <v>88</v>
      </c>
      <c r="AV618" s="14" t="s">
        <v>88</v>
      </c>
      <c r="AW618" s="14" t="s">
        <v>32</v>
      </c>
      <c r="AX618" s="14" t="s">
        <v>78</v>
      </c>
      <c r="AY618" s="255" t="s">
        <v>153</v>
      </c>
    </row>
    <row r="619" s="13" customFormat="1">
      <c r="A619" s="13"/>
      <c r="B619" s="234"/>
      <c r="C619" s="235"/>
      <c r="D619" s="236" t="s">
        <v>161</v>
      </c>
      <c r="E619" s="237" t="s">
        <v>1</v>
      </c>
      <c r="F619" s="238" t="s">
        <v>497</v>
      </c>
      <c r="G619" s="235"/>
      <c r="H619" s="237" t="s">
        <v>1</v>
      </c>
      <c r="I619" s="239"/>
      <c r="J619" s="235"/>
      <c r="K619" s="235"/>
      <c r="L619" s="240"/>
      <c r="M619" s="241"/>
      <c r="N619" s="242"/>
      <c r="O619" s="242"/>
      <c r="P619" s="242"/>
      <c r="Q619" s="242"/>
      <c r="R619" s="242"/>
      <c r="S619" s="242"/>
      <c r="T619" s="24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4" t="s">
        <v>161</v>
      </c>
      <c r="AU619" s="244" t="s">
        <v>88</v>
      </c>
      <c r="AV619" s="13" t="s">
        <v>86</v>
      </c>
      <c r="AW619" s="13" t="s">
        <v>32</v>
      </c>
      <c r="AX619" s="13" t="s">
        <v>78</v>
      </c>
      <c r="AY619" s="244" t="s">
        <v>153</v>
      </c>
    </row>
    <row r="620" s="14" customFormat="1">
      <c r="A620" s="14"/>
      <c r="B620" s="245"/>
      <c r="C620" s="246"/>
      <c r="D620" s="236" t="s">
        <v>161</v>
      </c>
      <c r="E620" s="247" t="s">
        <v>1</v>
      </c>
      <c r="F620" s="248" t="s">
        <v>524</v>
      </c>
      <c r="G620" s="246"/>
      <c r="H620" s="249">
        <v>-3.0299999999999998</v>
      </c>
      <c r="I620" s="250"/>
      <c r="J620" s="246"/>
      <c r="K620" s="246"/>
      <c r="L620" s="251"/>
      <c r="M620" s="252"/>
      <c r="N620" s="253"/>
      <c r="O620" s="253"/>
      <c r="P620" s="253"/>
      <c r="Q620" s="253"/>
      <c r="R620" s="253"/>
      <c r="S620" s="253"/>
      <c r="T620" s="25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5" t="s">
        <v>161</v>
      </c>
      <c r="AU620" s="255" t="s">
        <v>88</v>
      </c>
      <c r="AV620" s="14" t="s">
        <v>88</v>
      </c>
      <c r="AW620" s="14" t="s">
        <v>32</v>
      </c>
      <c r="AX620" s="14" t="s">
        <v>78</v>
      </c>
      <c r="AY620" s="255" t="s">
        <v>153</v>
      </c>
    </row>
    <row r="621" s="13" customFormat="1">
      <c r="A621" s="13"/>
      <c r="B621" s="234"/>
      <c r="C621" s="235"/>
      <c r="D621" s="236" t="s">
        <v>161</v>
      </c>
      <c r="E621" s="237" t="s">
        <v>1</v>
      </c>
      <c r="F621" s="238" t="s">
        <v>319</v>
      </c>
      <c r="G621" s="235"/>
      <c r="H621" s="237" t="s">
        <v>1</v>
      </c>
      <c r="I621" s="239"/>
      <c r="J621" s="235"/>
      <c r="K621" s="235"/>
      <c r="L621" s="240"/>
      <c r="M621" s="241"/>
      <c r="N621" s="242"/>
      <c r="O621" s="242"/>
      <c r="P621" s="242"/>
      <c r="Q621" s="242"/>
      <c r="R621" s="242"/>
      <c r="S621" s="242"/>
      <c r="T621" s="24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4" t="s">
        <v>161</v>
      </c>
      <c r="AU621" s="244" t="s">
        <v>88</v>
      </c>
      <c r="AV621" s="13" t="s">
        <v>86</v>
      </c>
      <c r="AW621" s="13" t="s">
        <v>32</v>
      </c>
      <c r="AX621" s="13" t="s">
        <v>78</v>
      </c>
      <c r="AY621" s="244" t="s">
        <v>153</v>
      </c>
    </row>
    <row r="622" s="14" customFormat="1">
      <c r="A622" s="14"/>
      <c r="B622" s="245"/>
      <c r="C622" s="246"/>
      <c r="D622" s="236" t="s">
        <v>161</v>
      </c>
      <c r="E622" s="247" t="s">
        <v>1</v>
      </c>
      <c r="F622" s="248" t="s">
        <v>525</v>
      </c>
      <c r="G622" s="246"/>
      <c r="H622" s="249">
        <v>34.122</v>
      </c>
      <c r="I622" s="250"/>
      <c r="J622" s="246"/>
      <c r="K622" s="246"/>
      <c r="L622" s="251"/>
      <c r="M622" s="252"/>
      <c r="N622" s="253"/>
      <c r="O622" s="253"/>
      <c r="P622" s="253"/>
      <c r="Q622" s="253"/>
      <c r="R622" s="253"/>
      <c r="S622" s="253"/>
      <c r="T622" s="25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5" t="s">
        <v>161</v>
      </c>
      <c r="AU622" s="255" t="s">
        <v>88</v>
      </c>
      <c r="AV622" s="14" t="s">
        <v>88</v>
      </c>
      <c r="AW622" s="14" t="s">
        <v>32</v>
      </c>
      <c r="AX622" s="14" t="s">
        <v>78</v>
      </c>
      <c r="AY622" s="255" t="s">
        <v>153</v>
      </c>
    </row>
    <row r="623" s="13" customFormat="1">
      <c r="A623" s="13"/>
      <c r="B623" s="234"/>
      <c r="C623" s="235"/>
      <c r="D623" s="236" t="s">
        <v>161</v>
      </c>
      <c r="E623" s="237" t="s">
        <v>1</v>
      </c>
      <c r="F623" s="238" t="s">
        <v>497</v>
      </c>
      <c r="G623" s="235"/>
      <c r="H623" s="237" t="s">
        <v>1</v>
      </c>
      <c r="I623" s="239"/>
      <c r="J623" s="235"/>
      <c r="K623" s="235"/>
      <c r="L623" s="240"/>
      <c r="M623" s="241"/>
      <c r="N623" s="242"/>
      <c r="O623" s="242"/>
      <c r="P623" s="242"/>
      <c r="Q623" s="242"/>
      <c r="R623" s="242"/>
      <c r="S623" s="242"/>
      <c r="T623" s="24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4" t="s">
        <v>161</v>
      </c>
      <c r="AU623" s="244" t="s">
        <v>88</v>
      </c>
      <c r="AV623" s="13" t="s">
        <v>86</v>
      </c>
      <c r="AW623" s="13" t="s">
        <v>32</v>
      </c>
      <c r="AX623" s="13" t="s">
        <v>78</v>
      </c>
      <c r="AY623" s="244" t="s">
        <v>153</v>
      </c>
    </row>
    <row r="624" s="14" customFormat="1">
      <c r="A624" s="14"/>
      <c r="B624" s="245"/>
      <c r="C624" s="246"/>
      <c r="D624" s="236" t="s">
        <v>161</v>
      </c>
      <c r="E624" s="247" t="s">
        <v>1</v>
      </c>
      <c r="F624" s="248" t="s">
        <v>526</v>
      </c>
      <c r="G624" s="246"/>
      <c r="H624" s="249">
        <v>-2.02</v>
      </c>
      <c r="I624" s="250"/>
      <c r="J624" s="246"/>
      <c r="K624" s="246"/>
      <c r="L624" s="251"/>
      <c r="M624" s="252"/>
      <c r="N624" s="253"/>
      <c r="O624" s="253"/>
      <c r="P624" s="253"/>
      <c r="Q624" s="253"/>
      <c r="R624" s="253"/>
      <c r="S624" s="253"/>
      <c r="T624" s="25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5" t="s">
        <v>161</v>
      </c>
      <c r="AU624" s="255" t="s">
        <v>88</v>
      </c>
      <c r="AV624" s="14" t="s">
        <v>88</v>
      </c>
      <c r="AW624" s="14" t="s">
        <v>32</v>
      </c>
      <c r="AX624" s="14" t="s">
        <v>78</v>
      </c>
      <c r="AY624" s="255" t="s">
        <v>153</v>
      </c>
    </row>
    <row r="625" s="14" customFormat="1">
      <c r="A625" s="14"/>
      <c r="B625" s="245"/>
      <c r="C625" s="246"/>
      <c r="D625" s="236" t="s">
        <v>161</v>
      </c>
      <c r="E625" s="247" t="s">
        <v>1</v>
      </c>
      <c r="F625" s="248" t="s">
        <v>527</v>
      </c>
      <c r="G625" s="246"/>
      <c r="H625" s="249">
        <v>18.48</v>
      </c>
      <c r="I625" s="250"/>
      <c r="J625" s="246"/>
      <c r="K625" s="246"/>
      <c r="L625" s="251"/>
      <c r="M625" s="252"/>
      <c r="N625" s="253"/>
      <c r="O625" s="253"/>
      <c r="P625" s="253"/>
      <c r="Q625" s="253"/>
      <c r="R625" s="253"/>
      <c r="S625" s="253"/>
      <c r="T625" s="25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5" t="s">
        <v>161</v>
      </c>
      <c r="AU625" s="255" t="s">
        <v>88</v>
      </c>
      <c r="AV625" s="14" t="s">
        <v>88</v>
      </c>
      <c r="AW625" s="14" t="s">
        <v>32</v>
      </c>
      <c r="AX625" s="14" t="s">
        <v>78</v>
      </c>
      <c r="AY625" s="255" t="s">
        <v>153</v>
      </c>
    </row>
    <row r="626" s="14" customFormat="1">
      <c r="A626" s="14"/>
      <c r="B626" s="245"/>
      <c r="C626" s="246"/>
      <c r="D626" s="236" t="s">
        <v>161</v>
      </c>
      <c r="E626" s="247" t="s">
        <v>1</v>
      </c>
      <c r="F626" s="248" t="s">
        <v>528</v>
      </c>
      <c r="G626" s="246"/>
      <c r="H626" s="249">
        <v>-5.2519999999999998</v>
      </c>
      <c r="I626" s="250"/>
      <c r="J626" s="246"/>
      <c r="K626" s="246"/>
      <c r="L626" s="251"/>
      <c r="M626" s="252"/>
      <c r="N626" s="253"/>
      <c r="O626" s="253"/>
      <c r="P626" s="253"/>
      <c r="Q626" s="253"/>
      <c r="R626" s="253"/>
      <c r="S626" s="253"/>
      <c r="T626" s="25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5" t="s">
        <v>161</v>
      </c>
      <c r="AU626" s="255" t="s">
        <v>88</v>
      </c>
      <c r="AV626" s="14" t="s">
        <v>88</v>
      </c>
      <c r="AW626" s="14" t="s">
        <v>32</v>
      </c>
      <c r="AX626" s="14" t="s">
        <v>78</v>
      </c>
      <c r="AY626" s="255" t="s">
        <v>153</v>
      </c>
    </row>
    <row r="627" s="15" customFormat="1">
      <c r="A627" s="15"/>
      <c r="B627" s="256"/>
      <c r="C627" s="257"/>
      <c r="D627" s="236" t="s">
        <v>161</v>
      </c>
      <c r="E627" s="258" t="s">
        <v>1</v>
      </c>
      <c r="F627" s="259" t="s">
        <v>164</v>
      </c>
      <c r="G627" s="257"/>
      <c r="H627" s="260">
        <v>604.42999999999995</v>
      </c>
      <c r="I627" s="261"/>
      <c r="J627" s="257"/>
      <c r="K627" s="257"/>
      <c r="L627" s="262"/>
      <c r="M627" s="263"/>
      <c r="N627" s="264"/>
      <c r="O627" s="264"/>
      <c r="P627" s="264"/>
      <c r="Q627" s="264"/>
      <c r="R627" s="264"/>
      <c r="S627" s="264"/>
      <c r="T627" s="26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6" t="s">
        <v>161</v>
      </c>
      <c r="AU627" s="266" t="s">
        <v>88</v>
      </c>
      <c r="AV627" s="15" t="s">
        <v>165</v>
      </c>
      <c r="AW627" s="15" t="s">
        <v>32</v>
      </c>
      <c r="AX627" s="15" t="s">
        <v>78</v>
      </c>
      <c r="AY627" s="266" t="s">
        <v>153</v>
      </c>
    </row>
    <row r="628" s="13" customFormat="1">
      <c r="A628" s="13"/>
      <c r="B628" s="234"/>
      <c r="C628" s="235"/>
      <c r="D628" s="236" t="s">
        <v>161</v>
      </c>
      <c r="E628" s="237" t="s">
        <v>1</v>
      </c>
      <c r="F628" s="238" t="s">
        <v>266</v>
      </c>
      <c r="G628" s="235"/>
      <c r="H628" s="237" t="s">
        <v>1</v>
      </c>
      <c r="I628" s="239"/>
      <c r="J628" s="235"/>
      <c r="K628" s="235"/>
      <c r="L628" s="240"/>
      <c r="M628" s="241"/>
      <c r="N628" s="242"/>
      <c r="O628" s="242"/>
      <c r="P628" s="242"/>
      <c r="Q628" s="242"/>
      <c r="R628" s="242"/>
      <c r="S628" s="242"/>
      <c r="T628" s="24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4" t="s">
        <v>161</v>
      </c>
      <c r="AU628" s="244" t="s">
        <v>88</v>
      </c>
      <c r="AV628" s="13" t="s">
        <v>86</v>
      </c>
      <c r="AW628" s="13" t="s">
        <v>32</v>
      </c>
      <c r="AX628" s="13" t="s">
        <v>78</v>
      </c>
      <c r="AY628" s="244" t="s">
        <v>153</v>
      </c>
    </row>
    <row r="629" s="13" customFormat="1">
      <c r="A629" s="13"/>
      <c r="B629" s="234"/>
      <c r="C629" s="235"/>
      <c r="D629" s="236" t="s">
        <v>161</v>
      </c>
      <c r="E629" s="237" t="s">
        <v>1</v>
      </c>
      <c r="F629" s="238" t="s">
        <v>549</v>
      </c>
      <c r="G629" s="235"/>
      <c r="H629" s="237" t="s">
        <v>1</v>
      </c>
      <c r="I629" s="239"/>
      <c r="J629" s="235"/>
      <c r="K629" s="235"/>
      <c r="L629" s="240"/>
      <c r="M629" s="241"/>
      <c r="N629" s="242"/>
      <c r="O629" s="242"/>
      <c r="P629" s="242"/>
      <c r="Q629" s="242"/>
      <c r="R629" s="242"/>
      <c r="S629" s="242"/>
      <c r="T629" s="24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4" t="s">
        <v>161</v>
      </c>
      <c r="AU629" s="244" t="s">
        <v>88</v>
      </c>
      <c r="AV629" s="13" t="s">
        <v>86</v>
      </c>
      <c r="AW629" s="13" t="s">
        <v>32</v>
      </c>
      <c r="AX629" s="13" t="s">
        <v>78</v>
      </c>
      <c r="AY629" s="244" t="s">
        <v>153</v>
      </c>
    </row>
    <row r="630" s="14" customFormat="1">
      <c r="A630" s="14"/>
      <c r="B630" s="245"/>
      <c r="C630" s="246"/>
      <c r="D630" s="236" t="s">
        <v>161</v>
      </c>
      <c r="E630" s="247" t="s">
        <v>1</v>
      </c>
      <c r="F630" s="248" t="s">
        <v>529</v>
      </c>
      <c r="G630" s="246"/>
      <c r="H630" s="249">
        <v>75.108000000000004</v>
      </c>
      <c r="I630" s="250"/>
      <c r="J630" s="246"/>
      <c r="K630" s="246"/>
      <c r="L630" s="251"/>
      <c r="M630" s="252"/>
      <c r="N630" s="253"/>
      <c r="O630" s="253"/>
      <c r="P630" s="253"/>
      <c r="Q630" s="253"/>
      <c r="R630" s="253"/>
      <c r="S630" s="253"/>
      <c r="T630" s="25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5" t="s">
        <v>161</v>
      </c>
      <c r="AU630" s="255" t="s">
        <v>88</v>
      </c>
      <c r="AV630" s="14" t="s">
        <v>88</v>
      </c>
      <c r="AW630" s="14" t="s">
        <v>32</v>
      </c>
      <c r="AX630" s="14" t="s">
        <v>78</v>
      </c>
      <c r="AY630" s="255" t="s">
        <v>153</v>
      </c>
    </row>
    <row r="631" s="14" customFormat="1">
      <c r="A631" s="14"/>
      <c r="B631" s="245"/>
      <c r="C631" s="246"/>
      <c r="D631" s="236" t="s">
        <v>161</v>
      </c>
      <c r="E631" s="247" t="s">
        <v>1</v>
      </c>
      <c r="F631" s="248" t="s">
        <v>530</v>
      </c>
      <c r="G631" s="246"/>
      <c r="H631" s="249">
        <v>2.3999999999999999</v>
      </c>
      <c r="I631" s="250"/>
      <c r="J631" s="246"/>
      <c r="K631" s="246"/>
      <c r="L631" s="251"/>
      <c r="M631" s="252"/>
      <c r="N631" s="253"/>
      <c r="O631" s="253"/>
      <c r="P631" s="253"/>
      <c r="Q631" s="253"/>
      <c r="R631" s="253"/>
      <c r="S631" s="253"/>
      <c r="T631" s="25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5" t="s">
        <v>161</v>
      </c>
      <c r="AU631" s="255" t="s">
        <v>88</v>
      </c>
      <c r="AV631" s="14" t="s">
        <v>88</v>
      </c>
      <c r="AW631" s="14" t="s">
        <v>32</v>
      </c>
      <c r="AX631" s="14" t="s">
        <v>78</v>
      </c>
      <c r="AY631" s="255" t="s">
        <v>153</v>
      </c>
    </row>
    <row r="632" s="13" customFormat="1">
      <c r="A632" s="13"/>
      <c r="B632" s="234"/>
      <c r="C632" s="235"/>
      <c r="D632" s="236" t="s">
        <v>161</v>
      </c>
      <c r="E632" s="237" t="s">
        <v>1</v>
      </c>
      <c r="F632" s="238" t="s">
        <v>497</v>
      </c>
      <c r="G632" s="235"/>
      <c r="H632" s="237" t="s">
        <v>1</v>
      </c>
      <c r="I632" s="239"/>
      <c r="J632" s="235"/>
      <c r="K632" s="235"/>
      <c r="L632" s="240"/>
      <c r="M632" s="241"/>
      <c r="N632" s="242"/>
      <c r="O632" s="242"/>
      <c r="P632" s="242"/>
      <c r="Q632" s="242"/>
      <c r="R632" s="242"/>
      <c r="S632" s="242"/>
      <c r="T632" s="24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4" t="s">
        <v>161</v>
      </c>
      <c r="AU632" s="244" t="s">
        <v>88</v>
      </c>
      <c r="AV632" s="13" t="s">
        <v>86</v>
      </c>
      <c r="AW632" s="13" t="s">
        <v>32</v>
      </c>
      <c r="AX632" s="13" t="s">
        <v>78</v>
      </c>
      <c r="AY632" s="244" t="s">
        <v>153</v>
      </c>
    </row>
    <row r="633" s="14" customFormat="1">
      <c r="A633" s="14"/>
      <c r="B633" s="245"/>
      <c r="C633" s="246"/>
      <c r="D633" s="236" t="s">
        <v>161</v>
      </c>
      <c r="E633" s="247" t="s">
        <v>1</v>
      </c>
      <c r="F633" s="248" t="s">
        <v>531</v>
      </c>
      <c r="G633" s="246"/>
      <c r="H633" s="249">
        <v>-14.128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5" t="s">
        <v>161</v>
      </c>
      <c r="AU633" s="255" t="s">
        <v>88</v>
      </c>
      <c r="AV633" s="14" t="s">
        <v>88</v>
      </c>
      <c r="AW633" s="14" t="s">
        <v>32</v>
      </c>
      <c r="AX633" s="14" t="s">
        <v>78</v>
      </c>
      <c r="AY633" s="255" t="s">
        <v>153</v>
      </c>
    </row>
    <row r="634" s="13" customFormat="1">
      <c r="A634" s="13"/>
      <c r="B634" s="234"/>
      <c r="C634" s="235"/>
      <c r="D634" s="236" t="s">
        <v>161</v>
      </c>
      <c r="E634" s="237" t="s">
        <v>1</v>
      </c>
      <c r="F634" s="238" t="s">
        <v>532</v>
      </c>
      <c r="G634" s="235"/>
      <c r="H634" s="237" t="s">
        <v>1</v>
      </c>
      <c r="I634" s="239"/>
      <c r="J634" s="235"/>
      <c r="K634" s="235"/>
      <c r="L634" s="240"/>
      <c r="M634" s="241"/>
      <c r="N634" s="242"/>
      <c r="O634" s="242"/>
      <c r="P634" s="242"/>
      <c r="Q634" s="242"/>
      <c r="R634" s="242"/>
      <c r="S634" s="242"/>
      <c r="T634" s="24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4" t="s">
        <v>161</v>
      </c>
      <c r="AU634" s="244" t="s">
        <v>88</v>
      </c>
      <c r="AV634" s="13" t="s">
        <v>86</v>
      </c>
      <c r="AW634" s="13" t="s">
        <v>32</v>
      </c>
      <c r="AX634" s="13" t="s">
        <v>78</v>
      </c>
      <c r="AY634" s="244" t="s">
        <v>153</v>
      </c>
    </row>
    <row r="635" s="14" customFormat="1">
      <c r="A635" s="14"/>
      <c r="B635" s="245"/>
      <c r="C635" s="246"/>
      <c r="D635" s="236" t="s">
        <v>161</v>
      </c>
      <c r="E635" s="247" t="s">
        <v>1</v>
      </c>
      <c r="F635" s="248" t="s">
        <v>533</v>
      </c>
      <c r="G635" s="246"/>
      <c r="H635" s="249">
        <v>104.7</v>
      </c>
      <c r="I635" s="250"/>
      <c r="J635" s="246"/>
      <c r="K635" s="246"/>
      <c r="L635" s="251"/>
      <c r="M635" s="252"/>
      <c r="N635" s="253"/>
      <c r="O635" s="253"/>
      <c r="P635" s="253"/>
      <c r="Q635" s="253"/>
      <c r="R635" s="253"/>
      <c r="S635" s="253"/>
      <c r="T635" s="25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5" t="s">
        <v>161</v>
      </c>
      <c r="AU635" s="255" t="s">
        <v>88</v>
      </c>
      <c r="AV635" s="14" t="s">
        <v>88</v>
      </c>
      <c r="AW635" s="14" t="s">
        <v>32</v>
      </c>
      <c r="AX635" s="14" t="s">
        <v>78</v>
      </c>
      <c r="AY635" s="255" t="s">
        <v>153</v>
      </c>
    </row>
    <row r="636" s="14" customFormat="1">
      <c r="A636" s="14"/>
      <c r="B636" s="245"/>
      <c r="C636" s="246"/>
      <c r="D636" s="236" t="s">
        <v>161</v>
      </c>
      <c r="E636" s="247" t="s">
        <v>1</v>
      </c>
      <c r="F636" s="248" t="s">
        <v>534</v>
      </c>
      <c r="G636" s="246"/>
      <c r="H636" s="249">
        <v>4.0199999999999996</v>
      </c>
      <c r="I636" s="250"/>
      <c r="J636" s="246"/>
      <c r="K636" s="246"/>
      <c r="L636" s="251"/>
      <c r="M636" s="252"/>
      <c r="N636" s="253"/>
      <c r="O636" s="253"/>
      <c r="P636" s="253"/>
      <c r="Q636" s="253"/>
      <c r="R636" s="253"/>
      <c r="S636" s="253"/>
      <c r="T636" s="25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5" t="s">
        <v>161</v>
      </c>
      <c r="AU636" s="255" t="s">
        <v>88</v>
      </c>
      <c r="AV636" s="14" t="s">
        <v>88</v>
      </c>
      <c r="AW636" s="14" t="s">
        <v>32</v>
      </c>
      <c r="AX636" s="14" t="s">
        <v>78</v>
      </c>
      <c r="AY636" s="255" t="s">
        <v>153</v>
      </c>
    </row>
    <row r="637" s="13" customFormat="1">
      <c r="A637" s="13"/>
      <c r="B637" s="234"/>
      <c r="C637" s="235"/>
      <c r="D637" s="236" t="s">
        <v>161</v>
      </c>
      <c r="E637" s="237" t="s">
        <v>1</v>
      </c>
      <c r="F637" s="238" t="s">
        <v>497</v>
      </c>
      <c r="G637" s="235"/>
      <c r="H637" s="237" t="s">
        <v>1</v>
      </c>
      <c r="I637" s="239"/>
      <c r="J637" s="235"/>
      <c r="K637" s="235"/>
      <c r="L637" s="240"/>
      <c r="M637" s="241"/>
      <c r="N637" s="242"/>
      <c r="O637" s="242"/>
      <c r="P637" s="242"/>
      <c r="Q637" s="242"/>
      <c r="R637" s="242"/>
      <c r="S637" s="242"/>
      <c r="T637" s="24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4" t="s">
        <v>161</v>
      </c>
      <c r="AU637" s="244" t="s">
        <v>88</v>
      </c>
      <c r="AV637" s="13" t="s">
        <v>86</v>
      </c>
      <c r="AW637" s="13" t="s">
        <v>32</v>
      </c>
      <c r="AX637" s="13" t="s">
        <v>78</v>
      </c>
      <c r="AY637" s="244" t="s">
        <v>153</v>
      </c>
    </row>
    <row r="638" s="14" customFormat="1">
      <c r="A638" s="14"/>
      <c r="B638" s="245"/>
      <c r="C638" s="246"/>
      <c r="D638" s="236" t="s">
        <v>161</v>
      </c>
      <c r="E638" s="247" t="s">
        <v>1</v>
      </c>
      <c r="F638" s="248" t="s">
        <v>507</v>
      </c>
      <c r="G638" s="246"/>
      <c r="H638" s="249">
        <v>-30.036000000000001</v>
      </c>
      <c r="I638" s="250"/>
      <c r="J638" s="246"/>
      <c r="K638" s="246"/>
      <c r="L638" s="251"/>
      <c r="M638" s="252"/>
      <c r="N638" s="253"/>
      <c r="O638" s="253"/>
      <c r="P638" s="253"/>
      <c r="Q638" s="253"/>
      <c r="R638" s="253"/>
      <c r="S638" s="253"/>
      <c r="T638" s="25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5" t="s">
        <v>161</v>
      </c>
      <c r="AU638" s="255" t="s">
        <v>88</v>
      </c>
      <c r="AV638" s="14" t="s">
        <v>88</v>
      </c>
      <c r="AW638" s="14" t="s">
        <v>32</v>
      </c>
      <c r="AX638" s="14" t="s">
        <v>78</v>
      </c>
      <c r="AY638" s="255" t="s">
        <v>153</v>
      </c>
    </row>
    <row r="639" s="13" customFormat="1">
      <c r="A639" s="13"/>
      <c r="B639" s="234"/>
      <c r="C639" s="235"/>
      <c r="D639" s="236" t="s">
        <v>161</v>
      </c>
      <c r="E639" s="237" t="s">
        <v>1</v>
      </c>
      <c r="F639" s="238" t="s">
        <v>329</v>
      </c>
      <c r="G639" s="235"/>
      <c r="H639" s="237" t="s">
        <v>1</v>
      </c>
      <c r="I639" s="239"/>
      <c r="J639" s="235"/>
      <c r="K639" s="235"/>
      <c r="L639" s="240"/>
      <c r="M639" s="241"/>
      <c r="N639" s="242"/>
      <c r="O639" s="242"/>
      <c r="P639" s="242"/>
      <c r="Q639" s="242"/>
      <c r="R639" s="242"/>
      <c r="S639" s="242"/>
      <c r="T639" s="24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4" t="s">
        <v>161</v>
      </c>
      <c r="AU639" s="244" t="s">
        <v>88</v>
      </c>
      <c r="AV639" s="13" t="s">
        <v>86</v>
      </c>
      <c r="AW639" s="13" t="s">
        <v>32</v>
      </c>
      <c r="AX639" s="13" t="s">
        <v>78</v>
      </c>
      <c r="AY639" s="244" t="s">
        <v>153</v>
      </c>
    </row>
    <row r="640" s="14" customFormat="1">
      <c r="A640" s="14"/>
      <c r="B640" s="245"/>
      <c r="C640" s="246"/>
      <c r="D640" s="236" t="s">
        <v>161</v>
      </c>
      <c r="E640" s="247" t="s">
        <v>1</v>
      </c>
      <c r="F640" s="248" t="s">
        <v>535</v>
      </c>
      <c r="G640" s="246"/>
      <c r="H640" s="249">
        <v>60.240000000000002</v>
      </c>
      <c r="I640" s="250"/>
      <c r="J640" s="246"/>
      <c r="K640" s="246"/>
      <c r="L640" s="251"/>
      <c r="M640" s="252"/>
      <c r="N640" s="253"/>
      <c r="O640" s="253"/>
      <c r="P640" s="253"/>
      <c r="Q640" s="253"/>
      <c r="R640" s="253"/>
      <c r="S640" s="253"/>
      <c r="T640" s="25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5" t="s">
        <v>161</v>
      </c>
      <c r="AU640" s="255" t="s">
        <v>88</v>
      </c>
      <c r="AV640" s="14" t="s">
        <v>88</v>
      </c>
      <c r="AW640" s="14" t="s">
        <v>32</v>
      </c>
      <c r="AX640" s="14" t="s">
        <v>78</v>
      </c>
      <c r="AY640" s="255" t="s">
        <v>153</v>
      </c>
    </row>
    <row r="641" s="13" customFormat="1">
      <c r="A641" s="13"/>
      <c r="B641" s="234"/>
      <c r="C641" s="235"/>
      <c r="D641" s="236" t="s">
        <v>161</v>
      </c>
      <c r="E641" s="237" t="s">
        <v>1</v>
      </c>
      <c r="F641" s="238" t="s">
        <v>497</v>
      </c>
      <c r="G641" s="235"/>
      <c r="H641" s="237" t="s">
        <v>1</v>
      </c>
      <c r="I641" s="239"/>
      <c r="J641" s="235"/>
      <c r="K641" s="235"/>
      <c r="L641" s="240"/>
      <c r="M641" s="241"/>
      <c r="N641" s="242"/>
      <c r="O641" s="242"/>
      <c r="P641" s="242"/>
      <c r="Q641" s="242"/>
      <c r="R641" s="242"/>
      <c r="S641" s="242"/>
      <c r="T641" s="24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4" t="s">
        <v>161</v>
      </c>
      <c r="AU641" s="244" t="s">
        <v>88</v>
      </c>
      <c r="AV641" s="13" t="s">
        <v>86</v>
      </c>
      <c r="AW641" s="13" t="s">
        <v>32</v>
      </c>
      <c r="AX641" s="13" t="s">
        <v>78</v>
      </c>
      <c r="AY641" s="244" t="s">
        <v>153</v>
      </c>
    </row>
    <row r="642" s="14" customFormat="1">
      <c r="A642" s="14"/>
      <c r="B642" s="245"/>
      <c r="C642" s="246"/>
      <c r="D642" s="236" t="s">
        <v>161</v>
      </c>
      <c r="E642" s="247" t="s">
        <v>1</v>
      </c>
      <c r="F642" s="248" t="s">
        <v>536</v>
      </c>
      <c r="G642" s="246"/>
      <c r="H642" s="249">
        <v>-10.734</v>
      </c>
      <c r="I642" s="250"/>
      <c r="J642" s="246"/>
      <c r="K642" s="246"/>
      <c r="L642" s="251"/>
      <c r="M642" s="252"/>
      <c r="N642" s="253"/>
      <c r="O642" s="253"/>
      <c r="P642" s="253"/>
      <c r="Q642" s="253"/>
      <c r="R642" s="253"/>
      <c r="S642" s="253"/>
      <c r="T642" s="25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5" t="s">
        <v>161</v>
      </c>
      <c r="AU642" s="255" t="s">
        <v>88</v>
      </c>
      <c r="AV642" s="14" t="s">
        <v>88</v>
      </c>
      <c r="AW642" s="14" t="s">
        <v>32</v>
      </c>
      <c r="AX642" s="14" t="s">
        <v>78</v>
      </c>
      <c r="AY642" s="255" t="s">
        <v>153</v>
      </c>
    </row>
    <row r="643" s="13" customFormat="1">
      <c r="A643" s="13"/>
      <c r="B643" s="234"/>
      <c r="C643" s="235"/>
      <c r="D643" s="236" t="s">
        <v>161</v>
      </c>
      <c r="E643" s="237" t="s">
        <v>1</v>
      </c>
      <c r="F643" s="238" t="s">
        <v>356</v>
      </c>
      <c r="G643" s="235"/>
      <c r="H643" s="237" t="s">
        <v>1</v>
      </c>
      <c r="I643" s="239"/>
      <c r="J643" s="235"/>
      <c r="K643" s="235"/>
      <c r="L643" s="240"/>
      <c r="M643" s="241"/>
      <c r="N643" s="242"/>
      <c r="O643" s="242"/>
      <c r="P643" s="242"/>
      <c r="Q643" s="242"/>
      <c r="R643" s="242"/>
      <c r="S643" s="242"/>
      <c r="T643" s="24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4" t="s">
        <v>161</v>
      </c>
      <c r="AU643" s="244" t="s">
        <v>88</v>
      </c>
      <c r="AV643" s="13" t="s">
        <v>86</v>
      </c>
      <c r="AW643" s="13" t="s">
        <v>32</v>
      </c>
      <c r="AX643" s="13" t="s">
        <v>78</v>
      </c>
      <c r="AY643" s="244" t="s">
        <v>153</v>
      </c>
    </row>
    <row r="644" s="14" customFormat="1">
      <c r="A644" s="14"/>
      <c r="B644" s="245"/>
      <c r="C644" s="246"/>
      <c r="D644" s="236" t="s">
        <v>161</v>
      </c>
      <c r="E644" s="247" t="s">
        <v>1</v>
      </c>
      <c r="F644" s="248" t="s">
        <v>537</v>
      </c>
      <c r="G644" s="246"/>
      <c r="H644" s="249">
        <v>77.099999999999994</v>
      </c>
      <c r="I644" s="250"/>
      <c r="J644" s="246"/>
      <c r="K644" s="246"/>
      <c r="L644" s="251"/>
      <c r="M644" s="252"/>
      <c r="N644" s="253"/>
      <c r="O644" s="253"/>
      <c r="P644" s="253"/>
      <c r="Q644" s="253"/>
      <c r="R644" s="253"/>
      <c r="S644" s="253"/>
      <c r="T644" s="25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5" t="s">
        <v>161</v>
      </c>
      <c r="AU644" s="255" t="s">
        <v>88</v>
      </c>
      <c r="AV644" s="14" t="s">
        <v>88</v>
      </c>
      <c r="AW644" s="14" t="s">
        <v>32</v>
      </c>
      <c r="AX644" s="14" t="s">
        <v>78</v>
      </c>
      <c r="AY644" s="255" t="s">
        <v>153</v>
      </c>
    </row>
    <row r="645" s="13" customFormat="1">
      <c r="A645" s="13"/>
      <c r="B645" s="234"/>
      <c r="C645" s="235"/>
      <c r="D645" s="236" t="s">
        <v>161</v>
      </c>
      <c r="E645" s="237" t="s">
        <v>1</v>
      </c>
      <c r="F645" s="238" t="s">
        <v>497</v>
      </c>
      <c r="G645" s="235"/>
      <c r="H645" s="237" t="s">
        <v>1</v>
      </c>
      <c r="I645" s="239"/>
      <c r="J645" s="235"/>
      <c r="K645" s="235"/>
      <c r="L645" s="240"/>
      <c r="M645" s="241"/>
      <c r="N645" s="242"/>
      <c r="O645" s="242"/>
      <c r="P645" s="242"/>
      <c r="Q645" s="242"/>
      <c r="R645" s="242"/>
      <c r="S645" s="242"/>
      <c r="T645" s="24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4" t="s">
        <v>161</v>
      </c>
      <c r="AU645" s="244" t="s">
        <v>88</v>
      </c>
      <c r="AV645" s="13" t="s">
        <v>86</v>
      </c>
      <c r="AW645" s="13" t="s">
        <v>32</v>
      </c>
      <c r="AX645" s="13" t="s">
        <v>78</v>
      </c>
      <c r="AY645" s="244" t="s">
        <v>153</v>
      </c>
    </row>
    <row r="646" s="14" customFormat="1">
      <c r="A646" s="14"/>
      <c r="B646" s="245"/>
      <c r="C646" s="246"/>
      <c r="D646" s="236" t="s">
        <v>161</v>
      </c>
      <c r="E646" s="247" t="s">
        <v>1</v>
      </c>
      <c r="F646" s="248" t="s">
        <v>538</v>
      </c>
      <c r="G646" s="246"/>
      <c r="H646" s="249">
        <v>-14.196</v>
      </c>
      <c r="I646" s="250"/>
      <c r="J646" s="246"/>
      <c r="K646" s="246"/>
      <c r="L646" s="251"/>
      <c r="M646" s="252"/>
      <c r="N646" s="253"/>
      <c r="O646" s="253"/>
      <c r="P646" s="253"/>
      <c r="Q646" s="253"/>
      <c r="R646" s="253"/>
      <c r="S646" s="253"/>
      <c r="T646" s="25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5" t="s">
        <v>161</v>
      </c>
      <c r="AU646" s="255" t="s">
        <v>88</v>
      </c>
      <c r="AV646" s="14" t="s">
        <v>88</v>
      </c>
      <c r="AW646" s="14" t="s">
        <v>32</v>
      </c>
      <c r="AX646" s="14" t="s">
        <v>78</v>
      </c>
      <c r="AY646" s="255" t="s">
        <v>153</v>
      </c>
    </row>
    <row r="647" s="13" customFormat="1">
      <c r="A647" s="13"/>
      <c r="B647" s="234"/>
      <c r="C647" s="235"/>
      <c r="D647" s="236" t="s">
        <v>161</v>
      </c>
      <c r="E647" s="237" t="s">
        <v>1</v>
      </c>
      <c r="F647" s="238" t="s">
        <v>539</v>
      </c>
      <c r="G647" s="235"/>
      <c r="H647" s="237" t="s">
        <v>1</v>
      </c>
      <c r="I647" s="239"/>
      <c r="J647" s="235"/>
      <c r="K647" s="235"/>
      <c r="L647" s="240"/>
      <c r="M647" s="241"/>
      <c r="N647" s="242"/>
      <c r="O647" s="242"/>
      <c r="P647" s="242"/>
      <c r="Q647" s="242"/>
      <c r="R647" s="242"/>
      <c r="S647" s="242"/>
      <c r="T647" s="24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4" t="s">
        <v>161</v>
      </c>
      <c r="AU647" s="244" t="s">
        <v>88</v>
      </c>
      <c r="AV647" s="13" t="s">
        <v>86</v>
      </c>
      <c r="AW647" s="13" t="s">
        <v>32</v>
      </c>
      <c r="AX647" s="13" t="s">
        <v>78</v>
      </c>
      <c r="AY647" s="244" t="s">
        <v>153</v>
      </c>
    </row>
    <row r="648" s="14" customFormat="1">
      <c r="A648" s="14"/>
      <c r="B648" s="245"/>
      <c r="C648" s="246"/>
      <c r="D648" s="236" t="s">
        <v>161</v>
      </c>
      <c r="E648" s="247" t="s">
        <v>1</v>
      </c>
      <c r="F648" s="248" t="s">
        <v>540</v>
      </c>
      <c r="G648" s="246"/>
      <c r="H648" s="249">
        <v>9.9000000000000004</v>
      </c>
      <c r="I648" s="250"/>
      <c r="J648" s="246"/>
      <c r="K648" s="246"/>
      <c r="L648" s="251"/>
      <c r="M648" s="252"/>
      <c r="N648" s="253"/>
      <c r="O648" s="253"/>
      <c r="P648" s="253"/>
      <c r="Q648" s="253"/>
      <c r="R648" s="253"/>
      <c r="S648" s="253"/>
      <c r="T648" s="25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5" t="s">
        <v>161</v>
      </c>
      <c r="AU648" s="255" t="s">
        <v>88</v>
      </c>
      <c r="AV648" s="14" t="s">
        <v>88</v>
      </c>
      <c r="AW648" s="14" t="s">
        <v>32</v>
      </c>
      <c r="AX648" s="14" t="s">
        <v>78</v>
      </c>
      <c r="AY648" s="255" t="s">
        <v>153</v>
      </c>
    </row>
    <row r="649" s="13" customFormat="1">
      <c r="A649" s="13"/>
      <c r="B649" s="234"/>
      <c r="C649" s="235"/>
      <c r="D649" s="236" t="s">
        <v>161</v>
      </c>
      <c r="E649" s="237" t="s">
        <v>1</v>
      </c>
      <c r="F649" s="238" t="s">
        <v>264</v>
      </c>
      <c r="G649" s="235"/>
      <c r="H649" s="237" t="s">
        <v>1</v>
      </c>
      <c r="I649" s="239"/>
      <c r="J649" s="235"/>
      <c r="K649" s="235"/>
      <c r="L649" s="240"/>
      <c r="M649" s="241"/>
      <c r="N649" s="242"/>
      <c r="O649" s="242"/>
      <c r="P649" s="242"/>
      <c r="Q649" s="242"/>
      <c r="R649" s="242"/>
      <c r="S649" s="242"/>
      <c r="T649" s="24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4" t="s">
        <v>161</v>
      </c>
      <c r="AU649" s="244" t="s">
        <v>88</v>
      </c>
      <c r="AV649" s="13" t="s">
        <v>86</v>
      </c>
      <c r="AW649" s="13" t="s">
        <v>32</v>
      </c>
      <c r="AX649" s="13" t="s">
        <v>78</v>
      </c>
      <c r="AY649" s="244" t="s">
        <v>153</v>
      </c>
    </row>
    <row r="650" s="14" customFormat="1">
      <c r="A650" s="14"/>
      <c r="B650" s="245"/>
      <c r="C650" s="246"/>
      <c r="D650" s="236" t="s">
        <v>161</v>
      </c>
      <c r="E650" s="247" t="s">
        <v>1</v>
      </c>
      <c r="F650" s="248" t="s">
        <v>541</v>
      </c>
      <c r="G650" s="246"/>
      <c r="H650" s="249">
        <v>-1.8180000000000001</v>
      </c>
      <c r="I650" s="250"/>
      <c r="J650" s="246"/>
      <c r="K650" s="246"/>
      <c r="L650" s="251"/>
      <c r="M650" s="252"/>
      <c r="N650" s="253"/>
      <c r="O650" s="253"/>
      <c r="P650" s="253"/>
      <c r="Q650" s="253"/>
      <c r="R650" s="253"/>
      <c r="S650" s="253"/>
      <c r="T650" s="25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5" t="s">
        <v>161</v>
      </c>
      <c r="AU650" s="255" t="s">
        <v>88</v>
      </c>
      <c r="AV650" s="14" t="s">
        <v>88</v>
      </c>
      <c r="AW650" s="14" t="s">
        <v>32</v>
      </c>
      <c r="AX650" s="14" t="s">
        <v>78</v>
      </c>
      <c r="AY650" s="255" t="s">
        <v>153</v>
      </c>
    </row>
    <row r="651" s="15" customFormat="1">
      <c r="A651" s="15"/>
      <c r="B651" s="256"/>
      <c r="C651" s="257"/>
      <c r="D651" s="236" t="s">
        <v>161</v>
      </c>
      <c r="E651" s="258" t="s">
        <v>1</v>
      </c>
      <c r="F651" s="259" t="s">
        <v>164</v>
      </c>
      <c r="G651" s="257"/>
      <c r="H651" s="260">
        <v>262.55599999999998</v>
      </c>
      <c r="I651" s="261"/>
      <c r="J651" s="257"/>
      <c r="K651" s="257"/>
      <c r="L651" s="262"/>
      <c r="M651" s="263"/>
      <c r="N651" s="264"/>
      <c r="O651" s="264"/>
      <c r="P651" s="264"/>
      <c r="Q651" s="264"/>
      <c r="R651" s="264"/>
      <c r="S651" s="264"/>
      <c r="T651" s="26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6" t="s">
        <v>161</v>
      </c>
      <c r="AU651" s="266" t="s">
        <v>88</v>
      </c>
      <c r="AV651" s="15" t="s">
        <v>165</v>
      </c>
      <c r="AW651" s="15" t="s">
        <v>32</v>
      </c>
      <c r="AX651" s="15" t="s">
        <v>78</v>
      </c>
      <c r="AY651" s="266" t="s">
        <v>153</v>
      </c>
    </row>
    <row r="652" s="13" customFormat="1">
      <c r="A652" s="13"/>
      <c r="B652" s="234"/>
      <c r="C652" s="235"/>
      <c r="D652" s="236" t="s">
        <v>161</v>
      </c>
      <c r="E652" s="237" t="s">
        <v>1</v>
      </c>
      <c r="F652" s="238" t="s">
        <v>542</v>
      </c>
      <c r="G652" s="235"/>
      <c r="H652" s="237" t="s">
        <v>1</v>
      </c>
      <c r="I652" s="239"/>
      <c r="J652" s="235"/>
      <c r="K652" s="235"/>
      <c r="L652" s="240"/>
      <c r="M652" s="241"/>
      <c r="N652" s="242"/>
      <c r="O652" s="242"/>
      <c r="P652" s="242"/>
      <c r="Q652" s="242"/>
      <c r="R652" s="242"/>
      <c r="S652" s="242"/>
      <c r="T652" s="24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4" t="s">
        <v>161</v>
      </c>
      <c r="AU652" s="244" t="s">
        <v>88</v>
      </c>
      <c r="AV652" s="13" t="s">
        <v>86</v>
      </c>
      <c r="AW652" s="13" t="s">
        <v>32</v>
      </c>
      <c r="AX652" s="13" t="s">
        <v>78</v>
      </c>
      <c r="AY652" s="244" t="s">
        <v>153</v>
      </c>
    </row>
    <row r="653" s="14" customFormat="1">
      <c r="A653" s="14"/>
      <c r="B653" s="245"/>
      <c r="C653" s="246"/>
      <c r="D653" s="236" t="s">
        <v>161</v>
      </c>
      <c r="E653" s="247" t="s">
        <v>1</v>
      </c>
      <c r="F653" s="248" t="s">
        <v>543</v>
      </c>
      <c r="G653" s="246"/>
      <c r="H653" s="249">
        <v>5.2800000000000002</v>
      </c>
      <c r="I653" s="250"/>
      <c r="J653" s="246"/>
      <c r="K653" s="246"/>
      <c r="L653" s="251"/>
      <c r="M653" s="252"/>
      <c r="N653" s="253"/>
      <c r="O653" s="253"/>
      <c r="P653" s="253"/>
      <c r="Q653" s="253"/>
      <c r="R653" s="253"/>
      <c r="S653" s="253"/>
      <c r="T653" s="25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5" t="s">
        <v>161</v>
      </c>
      <c r="AU653" s="255" t="s">
        <v>88</v>
      </c>
      <c r="AV653" s="14" t="s">
        <v>88</v>
      </c>
      <c r="AW653" s="14" t="s">
        <v>32</v>
      </c>
      <c r="AX653" s="14" t="s">
        <v>78</v>
      </c>
      <c r="AY653" s="255" t="s">
        <v>153</v>
      </c>
    </row>
    <row r="654" s="15" customFormat="1">
      <c r="A654" s="15"/>
      <c r="B654" s="256"/>
      <c r="C654" s="257"/>
      <c r="D654" s="236" t="s">
        <v>161</v>
      </c>
      <c r="E654" s="258" t="s">
        <v>1</v>
      </c>
      <c r="F654" s="259" t="s">
        <v>164</v>
      </c>
      <c r="G654" s="257"/>
      <c r="H654" s="260">
        <v>5.2800000000000002</v>
      </c>
      <c r="I654" s="261"/>
      <c r="J654" s="257"/>
      <c r="K654" s="257"/>
      <c r="L654" s="262"/>
      <c r="M654" s="263"/>
      <c r="N654" s="264"/>
      <c r="O654" s="264"/>
      <c r="P654" s="264"/>
      <c r="Q654" s="264"/>
      <c r="R654" s="264"/>
      <c r="S654" s="264"/>
      <c r="T654" s="26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66" t="s">
        <v>161</v>
      </c>
      <c r="AU654" s="266" t="s">
        <v>88</v>
      </c>
      <c r="AV654" s="15" t="s">
        <v>165</v>
      </c>
      <c r="AW654" s="15" t="s">
        <v>32</v>
      </c>
      <c r="AX654" s="15" t="s">
        <v>78</v>
      </c>
      <c r="AY654" s="266" t="s">
        <v>153</v>
      </c>
    </row>
    <row r="655" s="16" customFormat="1">
      <c r="A655" s="16"/>
      <c r="B655" s="267"/>
      <c r="C655" s="268"/>
      <c r="D655" s="236" t="s">
        <v>161</v>
      </c>
      <c r="E655" s="269" t="s">
        <v>1</v>
      </c>
      <c r="F655" s="270" t="s">
        <v>166</v>
      </c>
      <c r="G655" s="268"/>
      <c r="H655" s="271">
        <v>963.93399999999997</v>
      </c>
      <c r="I655" s="272"/>
      <c r="J655" s="268"/>
      <c r="K655" s="268"/>
      <c r="L655" s="273"/>
      <c r="M655" s="274"/>
      <c r="N655" s="275"/>
      <c r="O655" s="275"/>
      <c r="P655" s="275"/>
      <c r="Q655" s="275"/>
      <c r="R655" s="275"/>
      <c r="S655" s="275"/>
      <c r="T655" s="27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277" t="s">
        <v>161</v>
      </c>
      <c r="AU655" s="277" t="s">
        <v>88</v>
      </c>
      <c r="AV655" s="16" t="s">
        <v>159</v>
      </c>
      <c r="AW655" s="16" t="s">
        <v>32</v>
      </c>
      <c r="AX655" s="16" t="s">
        <v>86</v>
      </c>
      <c r="AY655" s="277" t="s">
        <v>153</v>
      </c>
    </row>
    <row r="656" s="2" customFormat="1" ht="33" customHeight="1">
      <c r="A656" s="39"/>
      <c r="B656" s="40"/>
      <c r="C656" s="220" t="s">
        <v>550</v>
      </c>
      <c r="D656" s="220" t="s">
        <v>155</v>
      </c>
      <c r="E656" s="221" t="s">
        <v>551</v>
      </c>
      <c r="F656" s="222" t="s">
        <v>552</v>
      </c>
      <c r="G656" s="223" t="s">
        <v>216</v>
      </c>
      <c r="H656" s="224">
        <v>829.82399999999996</v>
      </c>
      <c r="I656" s="225"/>
      <c r="J656" s="226">
        <f>ROUND(I656*H656,2)</f>
        <v>0</v>
      </c>
      <c r="K656" s="227"/>
      <c r="L656" s="45"/>
      <c r="M656" s="228" t="s">
        <v>1</v>
      </c>
      <c r="N656" s="229" t="s">
        <v>43</v>
      </c>
      <c r="O656" s="92"/>
      <c r="P656" s="230">
        <f>O656*H656</f>
        <v>0</v>
      </c>
      <c r="Q656" s="230">
        <v>0.0030000000000000001</v>
      </c>
      <c r="R656" s="230">
        <f>Q656*H656</f>
        <v>2.4894720000000001</v>
      </c>
      <c r="S656" s="230">
        <v>0</v>
      </c>
      <c r="T656" s="231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2" t="s">
        <v>159</v>
      </c>
      <c r="AT656" s="232" t="s">
        <v>155</v>
      </c>
      <c r="AU656" s="232" t="s">
        <v>88</v>
      </c>
      <c r="AY656" s="18" t="s">
        <v>153</v>
      </c>
      <c r="BE656" s="233">
        <f>IF(N656="základní",J656,0)</f>
        <v>0</v>
      </c>
      <c r="BF656" s="233">
        <f>IF(N656="snížená",J656,0)</f>
        <v>0</v>
      </c>
      <c r="BG656" s="233">
        <f>IF(N656="zákl. přenesená",J656,0)</f>
        <v>0</v>
      </c>
      <c r="BH656" s="233">
        <f>IF(N656="sníž. přenesená",J656,0)</f>
        <v>0</v>
      </c>
      <c r="BI656" s="233">
        <f>IF(N656="nulová",J656,0)</f>
        <v>0</v>
      </c>
      <c r="BJ656" s="18" t="s">
        <v>86</v>
      </c>
      <c r="BK656" s="233">
        <f>ROUND(I656*H656,2)</f>
        <v>0</v>
      </c>
      <c r="BL656" s="18" t="s">
        <v>159</v>
      </c>
      <c r="BM656" s="232" t="s">
        <v>553</v>
      </c>
    </row>
    <row r="657" s="13" customFormat="1">
      <c r="A657" s="13"/>
      <c r="B657" s="234"/>
      <c r="C657" s="235"/>
      <c r="D657" s="236" t="s">
        <v>161</v>
      </c>
      <c r="E657" s="237" t="s">
        <v>1</v>
      </c>
      <c r="F657" s="238" t="s">
        <v>554</v>
      </c>
      <c r="G657" s="235"/>
      <c r="H657" s="237" t="s">
        <v>1</v>
      </c>
      <c r="I657" s="239"/>
      <c r="J657" s="235"/>
      <c r="K657" s="235"/>
      <c r="L657" s="240"/>
      <c r="M657" s="241"/>
      <c r="N657" s="242"/>
      <c r="O657" s="242"/>
      <c r="P657" s="242"/>
      <c r="Q657" s="242"/>
      <c r="R657" s="242"/>
      <c r="S657" s="242"/>
      <c r="T657" s="24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4" t="s">
        <v>161</v>
      </c>
      <c r="AU657" s="244" t="s">
        <v>88</v>
      </c>
      <c r="AV657" s="13" t="s">
        <v>86</v>
      </c>
      <c r="AW657" s="13" t="s">
        <v>32</v>
      </c>
      <c r="AX657" s="13" t="s">
        <v>78</v>
      </c>
      <c r="AY657" s="244" t="s">
        <v>153</v>
      </c>
    </row>
    <row r="658" s="13" customFormat="1">
      <c r="A658" s="13"/>
      <c r="B658" s="234"/>
      <c r="C658" s="235"/>
      <c r="D658" s="236" t="s">
        <v>161</v>
      </c>
      <c r="E658" s="237" t="s">
        <v>1</v>
      </c>
      <c r="F658" s="238" t="s">
        <v>555</v>
      </c>
      <c r="G658" s="235"/>
      <c r="H658" s="237" t="s">
        <v>1</v>
      </c>
      <c r="I658" s="239"/>
      <c r="J658" s="235"/>
      <c r="K658" s="235"/>
      <c r="L658" s="240"/>
      <c r="M658" s="241"/>
      <c r="N658" s="242"/>
      <c r="O658" s="242"/>
      <c r="P658" s="242"/>
      <c r="Q658" s="242"/>
      <c r="R658" s="242"/>
      <c r="S658" s="242"/>
      <c r="T658" s="24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4" t="s">
        <v>161</v>
      </c>
      <c r="AU658" s="244" t="s">
        <v>88</v>
      </c>
      <c r="AV658" s="13" t="s">
        <v>86</v>
      </c>
      <c r="AW658" s="13" t="s">
        <v>32</v>
      </c>
      <c r="AX658" s="13" t="s">
        <v>78</v>
      </c>
      <c r="AY658" s="244" t="s">
        <v>153</v>
      </c>
    </row>
    <row r="659" s="14" customFormat="1">
      <c r="A659" s="14"/>
      <c r="B659" s="245"/>
      <c r="C659" s="246"/>
      <c r="D659" s="236" t="s">
        <v>161</v>
      </c>
      <c r="E659" s="247" t="s">
        <v>1</v>
      </c>
      <c r="F659" s="248" t="s">
        <v>556</v>
      </c>
      <c r="G659" s="246"/>
      <c r="H659" s="249">
        <v>963.96400000000006</v>
      </c>
      <c r="I659" s="250"/>
      <c r="J659" s="246"/>
      <c r="K659" s="246"/>
      <c r="L659" s="251"/>
      <c r="M659" s="252"/>
      <c r="N659" s="253"/>
      <c r="O659" s="253"/>
      <c r="P659" s="253"/>
      <c r="Q659" s="253"/>
      <c r="R659" s="253"/>
      <c r="S659" s="253"/>
      <c r="T659" s="25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5" t="s">
        <v>161</v>
      </c>
      <c r="AU659" s="255" t="s">
        <v>88</v>
      </c>
      <c r="AV659" s="14" t="s">
        <v>88</v>
      </c>
      <c r="AW659" s="14" t="s">
        <v>32</v>
      </c>
      <c r="AX659" s="14" t="s">
        <v>78</v>
      </c>
      <c r="AY659" s="255" t="s">
        <v>153</v>
      </c>
    </row>
    <row r="660" s="13" customFormat="1">
      <c r="A660" s="13"/>
      <c r="B660" s="234"/>
      <c r="C660" s="235"/>
      <c r="D660" s="236" t="s">
        <v>161</v>
      </c>
      <c r="E660" s="237" t="s">
        <v>1</v>
      </c>
      <c r="F660" s="238" t="s">
        <v>557</v>
      </c>
      <c r="G660" s="235"/>
      <c r="H660" s="237" t="s">
        <v>1</v>
      </c>
      <c r="I660" s="239"/>
      <c r="J660" s="235"/>
      <c r="K660" s="235"/>
      <c r="L660" s="240"/>
      <c r="M660" s="241"/>
      <c r="N660" s="242"/>
      <c r="O660" s="242"/>
      <c r="P660" s="242"/>
      <c r="Q660" s="242"/>
      <c r="R660" s="242"/>
      <c r="S660" s="242"/>
      <c r="T660" s="24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4" t="s">
        <v>161</v>
      </c>
      <c r="AU660" s="244" t="s">
        <v>88</v>
      </c>
      <c r="AV660" s="13" t="s">
        <v>86</v>
      </c>
      <c r="AW660" s="13" t="s">
        <v>32</v>
      </c>
      <c r="AX660" s="13" t="s">
        <v>78</v>
      </c>
      <c r="AY660" s="244" t="s">
        <v>153</v>
      </c>
    </row>
    <row r="661" s="14" customFormat="1">
      <c r="A661" s="14"/>
      <c r="B661" s="245"/>
      <c r="C661" s="246"/>
      <c r="D661" s="236" t="s">
        <v>161</v>
      </c>
      <c r="E661" s="247" t="s">
        <v>1</v>
      </c>
      <c r="F661" s="248" t="s">
        <v>558</v>
      </c>
      <c r="G661" s="246"/>
      <c r="H661" s="249">
        <v>-134.13999999999999</v>
      </c>
      <c r="I661" s="250"/>
      <c r="J661" s="246"/>
      <c r="K661" s="246"/>
      <c r="L661" s="251"/>
      <c r="M661" s="252"/>
      <c r="N661" s="253"/>
      <c r="O661" s="253"/>
      <c r="P661" s="253"/>
      <c r="Q661" s="253"/>
      <c r="R661" s="253"/>
      <c r="S661" s="253"/>
      <c r="T661" s="25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5" t="s">
        <v>161</v>
      </c>
      <c r="AU661" s="255" t="s">
        <v>88</v>
      </c>
      <c r="AV661" s="14" t="s">
        <v>88</v>
      </c>
      <c r="AW661" s="14" t="s">
        <v>32</v>
      </c>
      <c r="AX661" s="14" t="s">
        <v>78</v>
      </c>
      <c r="AY661" s="255" t="s">
        <v>153</v>
      </c>
    </row>
    <row r="662" s="15" customFormat="1">
      <c r="A662" s="15"/>
      <c r="B662" s="256"/>
      <c r="C662" s="257"/>
      <c r="D662" s="236" t="s">
        <v>161</v>
      </c>
      <c r="E662" s="258" t="s">
        <v>1</v>
      </c>
      <c r="F662" s="259" t="s">
        <v>164</v>
      </c>
      <c r="G662" s="257"/>
      <c r="H662" s="260">
        <v>829.82399999999996</v>
      </c>
      <c r="I662" s="261"/>
      <c r="J662" s="257"/>
      <c r="K662" s="257"/>
      <c r="L662" s="262"/>
      <c r="M662" s="263"/>
      <c r="N662" s="264"/>
      <c r="O662" s="264"/>
      <c r="P662" s="264"/>
      <c r="Q662" s="264"/>
      <c r="R662" s="264"/>
      <c r="S662" s="264"/>
      <c r="T662" s="26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6" t="s">
        <v>161</v>
      </c>
      <c r="AU662" s="266" t="s">
        <v>88</v>
      </c>
      <c r="AV662" s="15" t="s">
        <v>165</v>
      </c>
      <c r="AW662" s="15" t="s">
        <v>32</v>
      </c>
      <c r="AX662" s="15" t="s">
        <v>78</v>
      </c>
      <c r="AY662" s="266" t="s">
        <v>153</v>
      </c>
    </row>
    <row r="663" s="16" customFormat="1">
      <c r="A663" s="16"/>
      <c r="B663" s="267"/>
      <c r="C663" s="268"/>
      <c r="D663" s="236" t="s">
        <v>161</v>
      </c>
      <c r="E663" s="269" t="s">
        <v>1</v>
      </c>
      <c r="F663" s="270" t="s">
        <v>166</v>
      </c>
      <c r="G663" s="268"/>
      <c r="H663" s="271">
        <v>829.82399999999996</v>
      </c>
      <c r="I663" s="272"/>
      <c r="J663" s="268"/>
      <c r="K663" s="268"/>
      <c r="L663" s="273"/>
      <c r="M663" s="274"/>
      <c r="N663" s="275"/>
      <c r="O663" s="275"/>
      <c r="P663" s="275"/>
      <c r="Q663" s="275"/>
      <c r="R663" s="275"/>
      <c r="S663" s="275"/>
      <c r="T663" s="27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T663" s="277" t="s">
        <v>161</v>
      </c>
      <c r="AU663" s="277" t="s">
        <v>88</v>
      </c>
      <c r="AV663" s="16" t="s">
        <v>159</v>
      </c>
      <c r="AW663" s="16" t="s">
        <v>32</v>
      </c>
      <c r="AX663" s="16" t="s">
        <v>86</v>
      </c>
      <c r="AY663" s="277" t="s">
        <v>153</v>
      </c>
    </row>
    <row r="664" s="2" customFormat="1" ht="44.25" customHeight="1">
      <c r="A664" s="39"/>
      <c r="B664" s="40"/>
      <c r="C664" s="220" t="s">
        <v>559</v>
      </c>
      <c r="D664" s="220" t="s">
        <v>155</v>
      </c>
      <c r="E664" s="221" t="s">
        <v>560</v>
      </c>
      <c r="F664" s="222" t="s">
        <v>561</v>
      </c>
      <c r="G664" s="223" t="s">
        <v>216</v>
      </c>
      <c r="H664" s="224">
        <v>963.93399999999997</v>
      </c>
      <c r="I664" s="225"/>
      <c r="J664" s="226">
        <f>ROUND(I664*H664,2)</f>
        <v>0</v>
      </c>
      <c r="K664" s="227"/>
      <c r="L664" s="45"/>
      <c r="M664" s="228" t="s">
        <v>1</v>
      </c>
      <c r="N664" s="229" t="s">
        <v>43</v>
      </c>
      <c r="O664" s="92"/>
      <c r="P664" s="230">
        <f>O664*H664</f>
        <v>0</v>
      </c>
      <c r="Q664" s="230">
        <v>0.0065599999999999999</v>
      </c>
      <c r="R664" s="230">
        <f>Q664*H664</f>
        <v>6.3234070399999993</v>
      </c>
      <c r="S664" s="230">
        <v>0</v>
      </c>
      <c r="T664" s="231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2" t="s">
        <v>159</v>
      </c>
      <c r="AT664" s="232" t="s">
        <v>155</v>
      </c>
      <c r="AU664" s="232" t="s">
        <v>88</v>
      </c>
      <c r="AY664" s="18" t="s">
        <v>153</v>
      </c>
      <c r="BE664" s="233">
        <f>IF(N664="základní",J664,0)</f>
        <v>0</v>
      </c>
      <c r="BF664" s="233">
        <f>IF(N664="snížená",J664,0)</f>
        <v>0</v>
      </c>
      <c r="BG664" s="233">
        <f>IF(N664="zákl. přenesená",J664,0)</f>
        <v>0</v>
      </c>
      <c r="BH664" s="233">
        <f>IF(N664="sníž. přenesená",J664,0)</f>
        <v>0</v>
      </c>
      <c r="BI664" s="233">
        <f>IF(N664="nulová",J664,0)</f>
        <v>0</v>
      </c>
      <c r="BJ664" s="18" t="s">
        <v>86</v>
      </c>
      <c r="BK664" s="233">
        <f>ROUND(I664*H664,2)</f>
        <v>0</v>
      </c>
      <c r="BL664" s="18" t="s">
        <v>159</v>
      </c>
      <c r="BM664" s="232" t="s">
        <v>562</v>
      </c>
    </row>
    <row r="665" s="13" customFormat="1">
      <c r="A665" s="13"/>
      <c r="B665" s="234"/>
      <c r="C665" s="235"/>
      <c r="D665" s="236" t="s">
        <v>161</v>
      </c>
      <c r="E665" s="237" t="s">
        <v>1</v>
      </c>
      <c r="F665" s="238" t="s">
        <v>563</v>
      </c>
      <c r="G665" s="235"/>
      <c r="H665" s="237" t="s">
        <v>1</v>
      </c>
      <c r="I665" s="239"/>
      <c r="J665" s="235"/>
      <c r="K665" s="235"/>
      <c r="L665" s="240"/>
      <c r="M665" s="241"/>
      <c r="N665" s="242"/>
      <c r="O665" s="242"/>
      <c r="P665" s="242"/>
      <c r="Q665" s="242"/>
      <c r="R665" s="242"/>
      <c r="S665" s="242"/>
      <c r="T665" s="24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4" t="s">
        <v>161</v>
      </c>
      <c r="AU665" s="244" t="s">
        <v>88</v>
      </c>
      <c r="AV665" s="13" t="s">
        <v>86</v>
      </c>
      <c r="AW665" s="13" t="s">
        <v>32</v>
      </c>
      <c r="AX665" s="13" t="s">
        <v>78</v>
      </c>
      <c r="AY665" s="244" t="s">
        <v>153</v>
      </c>
    </row>
    <row r="666" s="13" customFormat="1">
      <c r="A666" s="13"/>
      <c r="B666" s="234"/>
      <c r="C666" s="235"/>
      <c r="D666" s="236" t="s">
        <v>161</v>
      </c>
      <c r="E666" s="237" t="s">
        <v>1</v>
      </c>
      <c r="F666" s="238" t="s">
        <v>493</v>
      </c>
      <c r="G666" s="235"/>
      <c r="H666" s="237" t="s">
        <v>1</v>
      </c>
      <c r="I666" s="239"/>
      <c r="J666" s="235"/>
      <c r="K666" s="235"/>
      <c r="L666" s="240"/>
      <c r="M666" s="241"/>
      <c r="N666" s="242"/>
      <c r="O666" s="242"/>
      <c r="P666" s="242"/>
      <c r="Q666" s="242"/>
      <c r="R666" s="242"/>
      <c r="S666" s="242"/>
      <c r="T666" s="24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4" t="s">
        <v>161</v>
      </c>
      <c r="AU666" s="244" t="s">
        <v>88</v>
      </c>
      <c r="AV666" s="13" t="s">
        <v>86</v>
      </c>
      <c r="AW666" s="13" t="s">
        <v>32</v>
      </c>
      <c r="AX666" s="13" t="s">
        <v>78</v>
      </c>
      <c r="AY666" s="244" t="s">
        <v>153</v>
      </c>
    </row>
    <row r="667" s="14" customFormat="1">
      <c r="A667" s="14"/>
      <c r="B667" s="245"/>
      <c r="C667" s="246"/>
      <c r="D667" s="236" t="s">
        <v>161</v>
      </c>
      <c r="E667" s="247" t="s">
        <v>1</v>
      </c>
      <c r="F667" s="248" t="s">
        <v>494</v>
      </c>
      <c r="G667" s="246"/>
      <c r="H667" s="249">
        <v>101.395</v>
      </c>
      <c r="I667" s="250"/>
      <c r="J667" s="246"/>
      <c r="K667" s="246"/>
      <c r="L667" s="251"/>
      <c r="M667" s="252"/>
      <c r="N667" s="253"/>
      <c r="O667" s="253"/>
      <c r="P667" s="253"/>
      <c r="Q667" s="253"/>
      <c r="R667" s="253"/>
      <c r="S667" s="253"/>
      <c r="T667" s="25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5" t="s">
        <v>161</v>
      </c>
      <c r="AU667" s="255" t="s">
        <v>88</v>
      </c>
      <c r="AV667" s="14" t="s">
        <v>88</v>
      </c>
      <c r="AW667" s="14" t="s">
        <v>32</v>
      </c>
      <c r="AX667" s="14" t="s">
        <v>78</v>
      </c>
      <c r="AY667" s="255" t="s">
        <v>153</v>
      </c>
    </row>
    <row r="668" s="13" customFormat="1">
      <c r="A668" s="13"/>
      <c r="B668" s="234"/>
      <c r="C668" s="235"/>
      <c r="D668" s="236" t="s">
        <v>161</v>
      </c>
      <c r="E668" s="237" t="s">
        <v>1</v>
      </c>
      <c r="F668" s="238" t="s">
        <v>495</v>
      </c>
      <c r="G668" s="235"/>
      <c r="H668" s="237" t="s">
        <v>1</v>
      </c>
      <c r="I668" s="239"/>
      <c r="J668" s="235"/>
      <c r="K668" s="235"/>
      <c r="L668" s="240"/>
      <c r="M668" s="241"/>
      <c r="N668" s="242"/>
      <c r="O668" s="242"/>
      <c r="P668" s="242"/>
      <c r="Q668" s="242"/>
      <c r="R668" s="242"/>
      <c r="S668" s="242"/>
      <c r="T668" s="24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4" t="s">
        <v>161</v>
      </c>
      <c r="AU668" s="244" t="s">
        <v>88</v>
      </c>
      <c r="AV668" s="13" t="s">
        <v>86</v>
      </c>
      <c r="AW668" s="13" t="s">
        <v>32</v>
      </c>
      <c r="AX668" s="13" t="s">
        <v>78</v>
      </c>
      <c r="AY668" s="244" t="s">
        <v>153</v>
      </c>
    </row>
    <row r="669" s="14" customFormat="1">
      <c r="A669" s="14"/>
      <c r="B669" s="245"/>
      <c r="C669" s="246"/>
      <c r="D669" s="236" t="s">
        <v>161</v>
      </c>
      <c r="E669" s="247" t="s">
        <v>1</v>
      </c>
      <c r="F669" s="248" t="s">
        <v>496</v>
      </c>
      <c r="G669" s="246"/>
      <c r="H669" s="249">
        <v>0.86099999999999999</v>
      </c>
      <c r="I669" s="250"/>
      <c r="J669" s="246"/>
      <c r="K669" s="246"/>
      <c r="L669" s="251"/>
      <c r="M669" s="252"/>
      <c r="N669" s="253"/>
      <c r="O669" s="253"/>
      <c r="P669" s="253"/>
      <c r="Q669" s="253"/>
      <c r="R669" s="253"/>
      <c r="S669" s="253"/>
      <c r="T669" s="25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5" t="s">
        <v>161</v>
      </c>
      <c r="AU669" s="255" t="s">
        <v>88</v>
      </c>
      <c r="AV669" s="14" t="s">
        <v>88</v>
      </c>
      <c r="AW669" s="14" t="s">
        <v>32</v>
      </c>
      <c r="AX669" s="14" t="s">
        <v>78</v>
      </c>
      <c r="AY669" s="255" t="s">
        <v>153</v>
      </c>
    </row>
    <row r="670" s="13" customFormat="1">
      <c r="A670" s="13"/>
      <c r="B670" s="234"/>
      <c r="C670" s="235"/>
      <c r="D670" s="236" t="s">
        <v>161</v>
      </c>
      <c r="E670" s="237" t="s">
        <v>1</v>
      </c>
      <c r="F670" s="238" t="s">
        <v>497</v>
      </c>
      <c r="G670" s="235"/>
      <c r="H670" s="237" t="s">
        <v>1</v>
      </c>
      <c r="I670" s="239"/>
      <c r="J670" s="235"/>
      <c r="K670" s="235"/>
      <c r="L670" s="240"/>
      <c r="M670" s="241"/>
      <c r="N670" s="242"/>
      <c r="O670" s="242"/>
      <c r="P670" s="242"/>
      <c r="Q670" s="242"/>
      <c r="R670" s="242"/>
      <c r="S670" s="242"/>
      <c r="T670" s="24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4" t="s">
        <v>161</v>
      </c>
      <c r="AU670" s="244" t="s">
        <v>88</v>
      </c>
      <c r="AV670" s="13" t="s">
        <v>86</v>
      </c>
      <c r="AW670" s="13" t="s">
        <v>32</v>
      </c>
      <c r="AX670" s="13" t="s">
        <v>78</v>
      </c>
      <c r="AY670" s="244" t="s">
        <v>153</v>
      </c>
    </row>
    <row r="671" s="14" customFormat="1">
      <c r="A671" s="14"/>
      <c r="B671" s="245"/>
      <c r="C671" s="246"/>
      <c r="D671" s="236" t="s">
        <v>161</v>
      </c>
      <c r="E671" s="247" t="s">
        <v>1</v>
      </c>
      <c r="F671" s="248" t="s">
        <v>498</v>
      </c>
      <c r="G671" s="246"/>
      <c r="H671" s="249">
        <v>-7.7800000000000002</v>
      </c>
      <c r="I671" s="250"/>
      <c r="J671" s="246"/>
      <c r="K671" s="246"/>
      <c r="L671" s="251"/>
      <c r="M671" s="252"/>
      <c r="N671" s="253"/>
      <c r="O671" s="253"/>
      <c r="P671" s="253"/>
      <c r="Q671" s="253"/>
      <c r="R671" s="253"/>
      <c r="S671" s="253"/>
      <c r="T671" s="25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5" t="s">
        <v>161</v>
      </c>
      <c r="AU671" s="255" t="s">
        <v>88</v>
      </c>
      <c r="AV671" s="14" t="s">
        <v>88</v>
      </c>
      <c r="AW671" s="14" t="s">
        <v>32</v>
      </c>
      <c r="AX671" s="14" t="s">
        <v>78</v>
      </c>
      <c r="AY671" s="255" t="s">
        <v>153</v>
      </c>
    </row>
    <row r="672" s="13" customFormat="1">
      <c r="A672" s="13"/>
      <c r="B672" s="234"/>
      <c r="C672" s="235"/>
      <c r="D672" s="236" t="s">
        <v>161</v>
      </c>
      <c r="E672" s="237" t="s">
        <v>1</v>
      </c>
      <c r="F672" s="238" t="s">
        <v>499</v>
      </c>
      <c r="G672" s="235"/>
      <c r="H672" s="237" t="s">
        <v>1</v>
      </c>
      <c r="I672" s="239"/>
      <c r="J672" s="235"/>
      <c r="K672" s="235"/>
      <c r="L672" s="240"/>
      <c r="M672" s="241"/>
      <c r="N672" s="242"/>
      <c r="O672" s="242"/>
      <c r="P672" s="242"/>
      <c r="Q672" s="242"/>
      <c r="R672" s="242"/>
      <c r="S672" s="242"/>
      <c r="T672" s="24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4" t="s">
        <v>161</v>
      </c>
      <c r="AU672" s="244" t="s">
        <v>88</v>
      </c>
      <c r="AV672" s="13" t="s">
        <v>86</v>
      </c>
      <c r="AW672" s="13" t="s">
        <v>32</v>
      </c>
      <c r="AX672" s="13" t="s">
        <v>78</v>
      </c>
      <c r="AY672" s="244" t="s">
        <v>153</v>
      </c>
    </row>
    <row r="673" s="14" customFormat="1">
      <c r="A673" s="14"/>
      <c r="B673" s="245"/>
      <c r="C673" s="246"/>
      <c r="D673" s="236" t="s">
        <v>161</v>
      </c>
      <c r="E673" s="247" t="s">
        <v>1</v>
      </c>
      <c r="F673" s="248" t="s">
        <v>500</v>
      </c>
      <c r="G673" s="246"/>
      <c r="H673" s="249">
        <v>-2.8079999999999998</v>
      </c>
      <c r="I673" s="250"/>
      <c r="J673" s="246"/>
      <c r="K673" s="246"/>
      <c r="L673" s="251"/>
      <c r="M673" s="252"/>
      <c r="N673" s="253"/>
      <c r="O673" s="253"/>
      <c r="P673" s="253"/>
      <c r="Q673" s="253"/>
      <c r="R673" s="253"/>
      <c r="S673" s="253"/>
      <c r="T673" s="25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5" t="s">
        <v>161</v>
      </c>
      <c r="AU673" s="255" t="s">
        <v>88</v>
      </c>
      <c r="AV673" s="14" t="s">
        <v>88</v>
      </c>
      <c r="AW673" s="14" t="s">
        <v>32</v>
      </c>
      <c r="AX673" s="14" t="s">
        <v>78</v>
      </c>
      <c r="AY673" s="255" t="s">
        <v>153</v>
      </c>
    </row>
    <row r="674" s="15" customFormat="1">
      <c r="A674" s="15"/>
      <c r="B674" s="256"/>
      <c r="C674" s="257"/>
      <c r="D674" s="236" t="s">
        <v>161</v>
      </c>
      <c r="E674" s="258" t="s">
        <v>1</v>
      </c>
      <c r="F674" s="259" t="s">
        <v>164</v>
      </c>
      <c r="G674" s="257"/>
      <c r="H674" s="260">
        <v>91.668000000000006</v>
      </c>
      <c r="I674" s="261"/>
      <c r="J674" s="257"/>
      <c r="K674" s="257"/>
      <c r="L674" s="262"/>
      <c r="M674" s="263"/>
      <c r="N674" s="264"/>
      <c r="O674" s="264"/>
      <c r="P674" s="264"/>
      <c r="Q674" s="264"/>
      <c r="R674" s="264"/>
      <c r="S674" s="264"/>
      <c r="T674" s="26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66" t="s">
        <v>161</v>
      </c>
      <c r="AU674" s="266" t="s">
        <v>88</v>
      </c>
      <c r="AV674" s="15" t="s">
        <v>165</v>
      </c>
      <c r="AW674" s="15" t="s">
        <v>32</v>
      </c>
      <c r="AX674" s="15" t="s">
        <v>78</v>
      </c>
      <c r="AY674" s="266" t="s">
        <v>153</v>
      </c>
    </row>
    <row r="675" s="13" customFormat="1">
      <c r="A675" s="13"/>
      <c r="B675" s="234"/>
      <c r="C675" s="235"/>
      <c r="D675" s="236" t="s">
        <v>161</v>
      </c>
      <c r="E675" s="237" t="s">
        <v>1</v>
      </c>
      <c r="F675" s="238" t="s">
        <v>262</v>
      </c>
      <c r="G675" s="235"/>
      <c r="H675" s="237" t="s">
        <v>1</v>
      </c>
      <c r="I675" s="239"/>
      <c r="J675" s="235"/>
      <c r="K675" s="235"/>
      <c r="L675" s="240"/>
      <c r="M675" s="241"/>
      <c r="N675" s="242"/>
      <c r="O675" s="242"/>
      <c r="P675" s="242"/>
      <c r="Q675" s="242"/>
      <c r="R675" s="242"/>
      <c r="S675" s="242"/>
      <c r="T675" s="24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4" t="s">
        <v>161</v>
      </c>
      <c r="AU675" s="244" t="s">
        <v>88</v>
      </c>
      <c r="AV675" s="13" t="s">
        <v>86</v>
      </c>
      <c r="AW675" s="13" t="s">
        <v>32</v>
      </c>
      <c r="AX675" s="13" t="s">
        <v>78</v>
      </c>
      <c r="AY675" s="244" t="s">
        <v>153</v>
      </c>
    </row>
    <row r="676" s="13" customFormat="1">
      <c r="A676" s="13"/>
      <c r="B676" s="234"/>
      <c r="C676" s="235"/>
      <c r="D676" s="236" t="s">
        <v>161</v>
      </c>
      <c r="E676" s="237" t="s">
        <v>1</v>
      </c>
      <c r="F676" s="238" t="s">
        <v>468</v>
      </c>
      <c r="G676" s="235"/>
      <c r="H676" s="237" t="s">
        <v>1</v>
      </c>
      <c r="I676" s="239"/>
      <c r="J676" s="235"/>
      <c r="K676" s="235"/>
      <c r="L676" s="240"/>
      <c r="M676" s="241"/>
      <c r="N676" s="242"/>
      <c r="O676" s="242"/>
      <c r="P676" s="242"/>
      <c r="Q676" s="242"/>
      <c r="R676" s="242"/>
      <c r="S676" s="242"/>
      <c r="T676" s="24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4" t="s">
        <v>161</v>
      </c>
      <c r="AU676" s="244" t="s">
        <v>88</v>
      </c>
      <c r="AV676" s="13" t="s">
        <v>86</v>
      </c>
      <c r="AW676" s="13" t="s">
        <v>32</v>
      </c>
      <c r="AX676" s="13" t="s">
        <v>78</v>
      </c>
      <c r="AY676" s="244" t="s">
        <v>153</v>
      </c>
    </row>
    <row r="677" s="14" customFormat="1">
      <c r="A677" s="14"/>
      <c r="B677" s="245"/>
      <c r="C677" s="246"/>
      <c r="D677" s="236" t="s">
        <v>161</v>
      </c>
      <c r="E677" s="247" t="s">
        <v>1</v>
      </c>
      <c r="F677" s="248" t="s">
        <v>501</v>
      </c>
      <c r="G677" s="246"/>
      <c r="H677" s="249">
        <v>144.84</v>
      </c>
      <c r="I677" s="250"/>
      <c r="J677" s="246"/>
      <c r="K677" s="246"/>
      <c r="L677" s="251"/>
      <c r="M677" s="252"/>
      <c r="N677" s="253"/>
      <c r="O677" s="253"/>
      <c r="P677" s="253"/>
      <c r="Q677" s="253"/>
      <c r="R677" s="253"/>
      <c r="S677" s="253"/>
      <c r="T677" s="25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5" t="s">
        <v>161</v>
      </c>
      <c r="AU677" s="255" t="s">
        <v>88</v>
      </c>
      <c r="AV677" s="14" t="s">
        <v>88</v>
      </c>
      <c r="AW677" s="14" t="s">
        <v>32</v>
      </c>
      <c r="AX677" s="14" t="s">
        <v>78</v>
      </c>
      <c r="AY677" s="255" t="s">
        <v>153</v>
      </c>
    </row>
    <row r="678" s="14" customFormat="1">
      <c r="A678" s="14"/>
      <c r="B678" s="245"/>
      <c r="C678" s="246"/>
      <c r="D678" s="236" t="s">
        <v>161</v>
      </c>
      <c r="E678" s="247" t="s">
        <v>1</v>
      </c>
      <c r="F678" s="248" t="s">
        <v>502</v>
      </c>
      <c r="G678" s="246"/>
      <c r="H678" s="249">
        <v>8.0099999999999998</v>
      </c>
      <c r="I678" s="250"/>
      <c r="J678" s="246"/>
      <c r="K678" s="246"/>
      <c r="L678" s="251"/>
      <c r="M678" s="252"/>
      <c r="N678" s="253"/>
      <c r="O678" s="253"/>
      <c r="P678" s="253"/>
      <c r="Q678" s="253"/>
      <c r="R678" s="253"/>
      <c r="S678" s="253"/>
      <c r="T678" s="25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5" t="s">
        <v>161</v>
      </c>
      <c r="AU678" s="255" t="s">
        <v>88</v>
      </c>
      <c r="AV678" s="14" t="s">
        <v>88</v>
      </c>
      <c r="AW678" s="14" t="s">
        <v>32</v>
      </c>
      <c r="AX678" s="14" t="s">
        <v>78</v>
      </c>
      <c r="AY678" s="255" t="s">
        <v>153</v>
      </c>
    </row>
    <row r="679" s="14" customFormat="1">
      <c r="A679" s="14"/>
      <c r="B679" s="245"/>
      <c r="C679" s="246"/>
      <c r="D679" s="236" t="s">
        <v>161</v>
      </c>
      <c r="E679" s="247" t="s">
        <v>1</v>
      </c>
      <c r="F679" s="248" t="s">
        <v>503</v>
      </c>
      <c r="G679" s="246"/>
      <c r="H679" s="249">
        <v>5.1900000000000004</v>
      </c>
      <c r="I679" s="250"/>
      <c r="J679" s="246"/>
      <c r="K679" s="246"/>
      <c r="L679" s="251"/>
      <c r="M679" s="252"/>
      <c r="N679" s="253"/>
      <c r="O679" s="253"/>
      <c r="P679" s="253"/>
      <c r="Q679" s="253"/>
      <c r="R679" s="253"/>
      <c r="S679" s="253"/>
      <c r="T679" s="25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5" t="s">
        <v>161</v>
      </c>
      <c r="AU679" s="255" t="s">
        <v>88</v>
      </c>
      <c r="AV679" s="14" t="s">
        <v>88</v>
      </c>
      <c r="AW679" s="14" t="s">
        <v>32</v>
      </c>
      <c r="AX679" s="14" t="s">
        <v>78</v>
      </c>
      <c r="AY679" s="255" t="s">
        <v>153</v>
      </c>
    </row>
    <row r="680" s="13" customFormat="1">
      <c r="A680" s="13"/>
      <c r="B680" s="234"/>
      <c r="C680" s="235"/>
      <c r="D680" s="236" t="s">
        <v>161</v>
      </c>
      <c r="E680" s="237" t="s">
        <v>1</v>
      </c>
      <c r="F680" s="238" t="s">
        <v>497</v>
      </c>
      <c r="G680" s="235"/>
      <c r="H680" s="237" t="s">
        <v>1</v>
      </c>
      <c r="I680" s="239"/>
      <c r="J680" s="235"/>
      <c r="K680" s="235"/>
      <c r="L680" s="240"/>
      <c r="M680" s="241"/>
      <c r="N680" s="242"/>
      <c r="O680" s="242"/>
      <c r="P680" s="242"/>
      <c r="Q680" s="242"/>
      <c r="R680" s="242"/>
      <c r="S680" s="242"/>
      <c r="T680" s="24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4" t="s">
        <v>161</v>
      </c>
      <c r="AU680" s="244" t="s">
        <v>88</v>
      </c>
      <c r="AV680" s="13" t="s">
        <v>86</v>
      </c>
      <c r="AW680" s="13" t="s">
        <v>32</v>
      </c>
      <c r="AX680" s="13" t="s">
        <v>78</v>
      </c>
      <c r="AY680" s="244" t="s">
        <v>153</v>
      </c>
    </row>
    <row r="681" s="14" customFormat="1">
      <c r="A681" s="14"/>
      <c r="B681" s="245"/>
      <c r="C681" s="246"/>
      <c r="D681" s="236" t="s">
        <v>161</v>
      </c>
      <c r="E681" s="247" t="s">
        <v>1</v>
      </c>
      <c r="F681" s="248" t="s">
        <v>504</v>
      </c>
      <c r="G681" s="246"/>
      <c r="H681" s="249">
        <v>-18.09</v>
      </c>
      <c r="I681" s="250"/>
      <c r="J681" s="246"/>
      <c r="K681" s="246"/>
      <c r="L681" s="251"/>
      <c r="M681" s="252"/>
      <c r="N681" s="253"/>
      <c r="O681" s="253"/>
      <c r="P681" s="253"/>
      <c r="Q681" s="253"/>
      <c r="R681" s="253"/>
      <c r="S681" s="253"/>
      <c r="T681" s="25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5" t="s">
        <v>161</v>
      </c>
      <c r="AU681" s="255" t="s">
        <v>88</v>
      </c>
      <c r="AV681" s="14" t="s">
        <v>88</v>
      </c>
      <c r="AW681" s="14" t="s">
        <v>32</v>
      </c>
      <c r="AX681" s="14" t="s">
        <v>78</v>
      </c>
      <c r="AY681" s="255" t="s">
        <v>153</v>
      </c>
    </row>
    <row r="682" s="13" customFormat="1">
      <c r="A682" s="13"/>
      <c r="B682" s="234"/>
      <c r="C682" s="235"/>
      <c r="D682" s="236" t="s">
        <v>161</v>
      </c>
      <c r="E682" s="237" t="s">
        <v>1</v>
      </c>
      <c r="F682" s="238" t="s">
        <v>470</v>
      </c>
      <c r="G682" s="235"/>
      <c r="H682" s="237" t="s">
        <v>1</v>
      </c>
      <c r="I682" s="239"/>
      <c r="J682" s="235"/>
      <c r="K682" s="235"/>
      <c r="L682" s="240"/>
      <c r="M682" s="241"/>
      <c r="N682" s="242"/>
      <c r="O682" s="242"/>
      <c r="P682" s="242"/>
      <c r="Q682" s="242"/>
      <c r="R682" s="242"/>
      <c r="S682" s="242"/>
      <c r="T682" s="24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4" t="s">
        <v>161</v>
      </c>
      <c r="AU682" s="244" t="s">
        <v>88</v>
      </c>
      <c r="AV682" s="13" t="s">
        <v>86</v>
      </c>
      <c r="AW682" s="13" t="s">
        <v>32</v>
      </c>
      <c r="AX682" s="13" t="s">
        <v>78</v>
      </c>
      <c r="AY682" s="244" t="s">
        <v>153</v>
      </c>
    </row>
    <row r="683" s="14" customFormat="1">
      <c r="A683" s="14"/>
      <c r="B683" s="245"/>
      <c r="C683" s="246"/>
      <c r="D683" s="236" t="s">
        <v>161</v>
      </c>
      <c r="E683" s="247" t="s">
        <v>1</v>
      </c>
      <c r="F683" s="248" t="s">
        <v>505</v>
      </c>
      <c r="G683" s="246"/>
      <c r="H683" s="249">
        <v>104.88</v>
      </c>
      <c r="I683" s="250"/>
      <c r="J683" s="246"/>
      <c r="K683" s="246"/>
      <c r="L683" s="251"/>
      <c r="M683" s="252"/>
      <c r="N683" s="253"/>
      <c r="O683" s="253"/>
      <c r="P683" s="253"/>
      <c r="Q683" s="253"/>
      <c r="R683" s="253"/>
      <c r="S683" s="253"/>
      <c r="T683" s="25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5" t="s">
        <v>161</v>
      </c>
      <c r="AU683" s="255" t="s">
        <v>88</v>
      </c>
      <c r="AV683" s="14" t="s">
        <v>88</v>
      </c>
      <c r="AW683" s="14" t="s">
        <v>32</v>
      </c>
      <c r="AX683" s="14" t="s">
        <v>78</v>
      </c>
      <c r="AY683" s="255" t="s">
        <v>153</v>
      </c>
    </row>
    <row r="684" s="14" customFormat="1">
      <c r="A684" s="14"/>
      <c r="B684" s="245"/>
      <c r="C684" s="246"/>
      <c r="D684" s="236" t="s">
        <v>161</v>
      </c>
      <c r="E684" s="247" t="s">
        <v>1</v>
      </c>
      <c r="F684" s="248" t="s">
        <v>506</v>
      </c>
      <c r="G684" s="246"/>
      <c r="H684" s="249">
        <v>3.2400000000000002</v>
      </c>
      <c r="I684" s="250"/>
      <c r="J684" s="246"/>
      <c r="K684" s="246"/>
      <c r="L684" s="251"/>
      <c r="M684" s="252"/>
      <c r="N684" s="253"/>
      <c r="O684" s="253"/>
      <c r="P684" s="253"/>
      <c r="Q684" s="253"/>
      <c r="R684" s="253"/>
      <c r="S684" s="253"/>
      <c r="T684" s="25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5" t="s">
        <v>161</v>
      </c>
      <c r="AU684" s="255" t="s">
        <v>88</v>
      </c>
      <c r="AV684" s="14" t="s">
        <v>88</v>
      </c>
      <c r="AW684" s="14" t="s">
        <v>32</v>
      </c>
      <c r="AX684" s="14" t="s">
        <v>78</v>
      </c>
      <c r="AY684" s="255" t="s">
        <v>153</v>
      </c>
    </row>
    <row r="685" s="13" customFormat="1">
      <c r="A685" s="13"/>
      <c r="B685" s="234"/>
      <c r="C685" s="235"/>
      <c r="D685" s="236" t="s">
        <v>161</v>
      </c>
      <c r="E685" s="237" t="s">
        <v>1</v>
      </c>
      <c r="F685" s="238" t="s">
        <v>497</v>
      </c>
      <c r="G685" s="235"/>
      <c r="H685" s="237" t="s">
        <v>1</v>
      </c>
      <c r="I685" s="239"/>
      <c r="J685" s="235"/>
      <c r="K685" s="235"/>
      <c r="L685" s="240"/>
      <c r="M685" s="241"/>
      <c r="N685" s="242"/>
      <c r="O685" s="242"/>
      <c r="P685" s="242"/>
      <c r="Q685" s="242"/>
      <c r="R685" s="242"/>
      <c r="S685" s="242"/>
      <c r="T685" s="24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4" t="s">
        <v>161</v>
      </c>
      <c r="AU685" s="244" t="s">
        <v>88</v>
      </c>
      <c r="AV685" s="13" t="s">
        <v>86</v>
      </c>
      <c r="AW685" s="13" t="s">
        <v>32</v>
      </c>
      <c r="AX685" s="13" t="s">
        <v>78</v>
      </c>
      <c r="AY685" s="244" t="s">
        <v>153</v>
      </c>
    </row>
    <row r="686" s="14" customFormat="1">
      <c r="A686" s="14"/>
      <c r="B686" s="245"/>
      <c r="C686" s="246"/>
      <c r="D686" s="236" t="s">
        <v>161</v>
      </c>
      <c r="E686" s="247" t="s">
        <v>1</v>
      </c>
      <c r="F686" s="248" t="s">
        <v>507</v>
      </c>
      <c r="G686" s="246"/>
      <c r="H686" s="249">
        <v>-30.036000000000001</v>
      </c>
      <c r="I686" s="250"/>
      <c r="J686" s="246"/>
      <c r="K686" s="246"/>
      <c r="L686" s="251"/>
      <c r="M686" s="252"/>
      <c r="N686" s="253"/>
      <c r="O686" s="253"/>
      <c r="P686" s="253"/>
      <c r="Q686" s="253"/>
      <c r="R686" s="253"/>
      <c r="S686" s="253"/>
      <c r="T686" s="25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5" t="s">
        <v>161</v>
      </c>
      <c r="AU686" s="255" t="s">
        <v>88</v>
      </c>
      <c r="AV686" s="14" t="s">
        <v>88</v>
      </c>
      <c r="AW686" s="14" t="s">
        <v>32</v>
      </c>
      <c r="AX686" s="14" t="s">
        <v>78</v>
      </c>
      <c r="AY686" s="255" t="s">
        <v>153</v>
      </c>
    </row>
    <row r="687" s="13" customFormat="1">
      <c r="A687" s="13"/>
      <c r="B687" s="234"/>
      <c r="C687" s="235"/>
      <c r="D687" s="236" t="s">
        <v>161</v>
      </c>
      <c r="E687" s="237" t="s">
        <v>1</v>
      </c>
      <c r="F687" s="238" t="s">
        <v>274</v>
      </c>
      <c r="G687" s="235"/>
      <c r="H687" s="237" t="s">
        <v>1</v>
      </c>
      <c r="I687" s="239"/>
      <c r="J687" s="235"/>
      <c r="K687" s="235"/>
      <c r="L687" s="240"/>
      <c r="M687" s="241"/>
      <c r="N687" s="242"/>
      <c r="O687" s="242"/>
      <c r="P687" s="242"/>
      <c r="Q687" s="242"/>
      <c r="R687" s="242"/>
      <c r="S687" s="242"/>
      <c r="T687" s="24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4" t="s">
        <v>161</v>
      </c>
      <c r="AU687" s="244" t="s">
        <v>88</v>
      </c>
      <c r="AV687" s="13" t="s">
        <v>86</v>
      </c>
      <c r="AW687" s="13" t="s">
        <v>32</v>
      </c>
      <c r="AX687" s="13" t="s">
        <v>78</v>
      </c>
      <c r="AY687" s="244" t="s">
        <v>153</v>
      </c>
    </row>
    <row r="688" s="14" customFormat="1">
      <c r="A688" s="14"/>
      <c r="B688" s="245"/>
      <c r="C688" s="246"/>
      <c r="D688" s="236" t="s">
        <v>161</v>
      </c>
      <c r="E688" s="247" t="s">
        <v>1</v>
      </c>
      <c r="F688" s="248" t="s">
        <v>508</v>
      </c>
      <c r="G688" s="246"/>
      <c r="H688" s="249">
        <v>90.180000000000007</v>
      </c>
      <c r="I688" s="250"/>
      <c r="J688" s="246"/>
      <c r="K688" s="246"/>
      <c r="L688" s="251"/>
      <c r="M688" s="252"/>
      <c r="N688" s="253"/>
      <c r="O688" s="253"/>
      <c r="P688" s="253"/>
      <c r="Q688" s="253"/>
      <c r="R688" s="253"/>
      <c r="S688" s="253"/>
      <c r="T688" s="25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5" t="s">
        <v>161</v>
      </c>
      <c r="AU688" s="255" t="s">
        <v>88</v>
      </c>
      <c r="AV688" s="14" t="s">
        <v>88</v>
      </c>
      <c r="AW688" s="14" t="s">
        <v>32</v>
      </c>
      <c r="AX688" s="14" t="s">
        <v>78</v>
      </c>
      <c r="AY688" s="255" t="s">
        <v>153</v>
      </c>
    </row>
    <row r="689" s="13" customFormat="1">
      <c r="A689" s="13"/>
      <c r="B689" s="234"/>
      <c r="C689" s="235"/>
      <c r="D689" s="236" t="s">
        <v>161</v>
      </c>
      <c r="E689" s="237" t="s">
        <v>1</v>
      </c>
      <c r="F689" s="238" t="s">
        <v>497</v>
      </c>
      <c r="G689" s="235"/>
      <c r="H689" s="237" t="s">
        <v>1</v>
      </c>
      <c r="I689" s="239"/>
      <c r="J689" s="235"/>
      <c r="K689" s="235"/>
      <c r="L689" s="240"/>
      <c r="M689" s="241"/>
      <c r="N689" s="242"/>
      <c r="O689" s="242"/>
      <c r="P689" s="242"/>
      <c r="Q689" s="242"/>
      <c r="R689" s="242"/>
      <c r="S689" s="242"/>
      <c r="T689" s="24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4" t="s">
        <v>161</v>
      </c>
      <c r="AU689" s="244" t="s">
        <v>88</v>
      </c>
      <c r="AV689" s="13" t="s">
        <v>86</v>
      </c>
      <c r="AW689" s="13" t="s">
        <v>32</v>
      </c>
      <c r="AX689" s="13" t="s">
        <v>78</v>
      </c>
      <c r="AY689" s="244" t="s">
        <v>153</v>
      </c>
    </row>
    <row r="690" s="14" customFormat="1">
      <c r="A690" s="14"/>
      <c r="B690" s="245"/>
      <c r="C690" s="246"/>
      <c r="D690" s="236" t="s">
        <v>161</v>
      </c>
      <c r="E690" s="247" t="s">
        <v>1</v>
      </c>
      <c r="F690" s="248" t="s">
        <v>509</v>
      </c>
      <c r="G690" s="246"/>
      <c r="H690" s="249">
        <v>-12.35</v>
      </c>
      <c r="I690" s="250"/>
      <c r="J690" s="246"/>
      <c r="K690" s="246"/>
      <c r="L690" s="251"/>
      <c r="M690" s="252"/>
      <c r="N690" s="253"/>
      <c r="O690" s="253"/>
      <c r="P690" s="253"/>
      <c r="Q690" s="253"/>
      <c r="R690" s="253"/>
      <c r="S690" s="253"/>
      <c r="T690" s="25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5" t="s">
        <v>161</v>
      </c>
      <c r="AU690" s="255" t="s">
        <v>88</v>
      </c>
      <c r="AV690" s="14" t="s">
        <v>88</v>
      </c>
      <c r="AW690" s="14" t="s">
        <v>32</v>
      </c>
      <c r="AX690" s="14" t="s">
        <v>78</v>
      </c>
      <c r="AY690" s="255" t="s">
        <v>153</v>
      </c>
    </row>
    <row r="691" s="13" customFormat="1">
      <c r="A691" s="13"/>
      <c r="B691" s="234"/>
      <c r="C691" s="235"/>
      <c r="D691" s="236" t="s">
        <v>161</v>
      </c>
      <c r="E691" s="237" t="s">
        <v>1</v>
      </c>
      <c r="F691" s="238" t="s">
        <v>510</v>
      </c>
      <c r="G691" s="235"/>
      <c r="H691" s="237" t="s">
        <v>1</v>
      </c>
      <c r="I691" s="239"/>
      <c r="J691" s="235"/>
      <c r="K691" s="235"/>
      <c r="L691" s="240"/>
      <c r="M691" s="241"/>
      <c r="N691" s="242"/>
      <c r="O691" s="242"/>
      <c r="P691" s="242"/>
      <c r="Q691" s="242"/>
      <c r="R691" s="242"/>
      <c r="S691" s="242"/>
      <c r="T691" s="24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4" t="s">
        <v>161</v>
      </c>
      <c r="AU691" s="244" t="s">
        <v>88</v>
      </c>
      <c r="AV691" s="13" t="s">
        <v>86</v>
      </c>
      <c r="AW691" s="13" t="s">
        <v>32</v>
      </c>
      <c r="AX691" s="13" t="s">
        <v>78</v>
      </c>
      <c r="AY691" s="244" t="s">
        <v>153</v>
      </c>
    </row>
    <row r="692" s="14" customFormat="1">
      <c r="A692" s="14"/>
      <c r="B692" s="245"/>
      <c r="C692" s="246"/>
      <c r="D692" s="236" t="s">
        <v>161</v>
      </c>
      <c r="E692" s="247" t="s">
        <v>1</v>
      </c>
      <c r="F692" s="248" t="s">
        <v>511</v>
      </c>
      <c r="G692" s="246"/>
      <c r="H692" s="249">
        <v>16.199999999999999</v>
      </c>
      <c r="I692" s="250"/>
      <c r="J692" s="246"/>
      <c r="K692" s="246"/>
      <c r="L692" s="251"/>
      <c r="M692" s="252"/>
      <c r="N692" s="253"/>
      <c r="O692" s="253"/>
      <c r="P692" s="253"/>
      <c r="Q692" s="253"/>
      <c r="R692" s="253"/>
      <c r="S692" s="253"/>
      <c r="T692" s="25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5" t="s">
        <v>161</v>
      </c>
      <c r="AU692" s="255" t="s">
        <v>88</v>
      </c>
      <c r="AV692" s="14" t="s">
        <v>88</v>
      </c>
      <c r="AW692" s="14" t="s">
        <v>32</v>
      </c>
      <c r="AX692" s="14" t="s">
        <v>78</v>
      </c>
      <c r="AY692" s="255" t="s">
        <v>153</v>
      </c>
    </row>
    <row r="693" s="13" customFormat="1">
      <c r="A693" s="13"/>
      <c r="B693" s="234"/>
      <c r="C693" s="235"/>
      <c r="D693" s="236" t="s">
        <v>161</v>
      </c>
      <c r="E693" s="237" t="s">
        <v>1</v>
      </c>
      <c r="F693" s="238" t="s">
        <v>497</v>
      </c>
      <c r="G693" s="235"/>
      <c r="H693" s="237" t="s">
        <v>1</v>
      </c>
      <c r="I693" s="239"/>
      <c r="J693" s="235"/>
      <c r="K693" s="235"/>
      <c r="L693" s="240"/>
      <c r="M693" s="241"/>
      <c r="N693" s="242"/>
      <c r="O693" s="242"/>
      <c r="P693" s="242"/>
      <c r="Q693" s="242"/>
      <c r="R693" s="242"/>
      <c r="S693" s="242"/>
      <c r="T693" s="24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4" t="s">
        <v>161</v>
      </c>
      <c r="AU693" s="244" t="s">
        <v>88</v>
      </c>
      <c r="AV693" s="13" t="s">
        <v>86</v>
      </c>
      <c r="AW693" s="13" t="s">
        <v>32</v>
      </c>
      <c r="AX693" s="13" t="s">
        <v>78</v>
      </c>
      <c r="AY693" s="244" t="s">
        <v>153</v>
      </c>
    </row>
    <row r="694" s="14" customFormat="1">
      <c r="A694" s="14"/>
      <c r="B694" s="245"/>
      <c r="C694" s="246"/>
      <c r="D694" s="236" t="s">
        <v>161</v>
      </c>
      <c r="E694" s="247" t="s">
        <v>1</v>
      </c>
      <c r="F694" s="248" t="s">
        <v>512</v>
      </c>
      <c r="G694" s="246"/>
      <c r="H694" s="249">
        <v>-1.6160000000000001</v>
      </c>
      <c r="I694" s="250"/>
      <c r="J694" s="246"/>
      <c r="K694" s="246"/>
      <c r="L694" s="251"/>
      <c r="M694" s="252"/>
      <c r="N694" s="253"/>
      <c r="O694" s="253"/>
      <c r="P694" s="253"/>
      <c r="Q694" s="253"/>
      <c r="R694" s="253"/>
      <c r="S694" s="253"/>
      <c r="T694" s="25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5" t="s">
        <v>161</v>
      </c>
      <c r="AU694" s="255" t="s">
        <v>88</v>
      </c>
      <c r="AV694" s="14" t="s">
        <v>88</v>
      </c>
      <c r="AW694" s="14" t="s">
        <v>32</v>
      </c>
      <c r="AX694" s="14" t="s">
        <v>78</v>
      </c>
      <c r="AY694" s="255" t="s">
        <v>153</v>
      </c>
    </row>
    <row r="695" s="13" customFormat="1">
      <c r="A695" s="13"/>
      <c r="B695" s="234"/>
      <c r="C695" s="235"/>
      <c r="D695" s="236" t="s">
        <v>161</v>
      </c>
      <c r="E695" s="237" t="s">
        <v>1</v>
      </c>
      <c r="F695" s="238" t="s">
        <v>312</v>
      </c>
      <c r="G695" s="235"/>
      <c r="H695" s="237" t="s">
        <v>1</v>
      </c>
      <c r="I695" s="239"/>
      <c r="J695" s="235"/>
      <c r="K695" s="235"/>
      <c r="L695" s="240"/>
      <c r="M695" s="241"/>
      <c r="N695" s="242"/>
      <c r="O695" s="242"/>
      <c r="P695" s="242"/>
      <c r="Q695" s="242"/>
      <c r="R695" s="242"/>
      <c r="S695" s="242"/>
      <c r="T695" s="24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4" t="s">
        <v>161</v>
      </c>
      <c r="AU695" s="244" t="s">
        <v>88</v>
      </c>
      <c r="AV695" s="13" t="s">
        <v>86</v>
      </c>
      <c r="AW695" s="13" t="s">
        <v>32</v>
      </c>
      <c r="AX695" s="13" t="s">
        <v>78</v>
      </c>
      <c r="AY695" s="244" t="s">
        <v>153</v>
      </c>
    </row>
    <row r="696" s="14" customFormat="1">
      <c r="A696" s="14"/>
      <c r="B696" s="245"/>
      <c r="C696" s="246"/>
      <c r="D696" s="236" t="s">
        <v>161</v>
      </c>
      <c r="E696" s="247" t="s">
        <v>1</v>
      </c>
      <c r="F696" s="248" t="s">
        <v>513</v>
      </c>
      <c r="G696" s="246"/>
      <c r="H696" s="249">
        <v>112.68000000000001</v>
      </c>
      <c r="I696" s="250"/>
      <c r="J696" s="246"/>
      <c r="K696" s="246"/>
      <c r="L696" s="251"/>
      <c r="M696" s="252"/>
      <c r="N696" s="253"/>
      <c r="O696" s="253"/>
      <c r="P696" s="253"/>
      <c r="Q696" s="253"/>
      <c r="R696" s="253"/>
      <c r="S696" s="253"/>
      <c r="T696" s="25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5" t="s">
        <v>161</v>
      </c>
      <c r="AU696" s="255" t="s">
        <v>88</v>
      </c>
      <c r="AV696" s="14" t="s">
        <v>88</v>
      </c>
      <c r="AW696" s="14" t="s">
        <v>32</v>
      </c>
      <c r="AX696" s="14" t="s">
        <v>78</v>
      </c>
      <c r="AY696" s="255" t="s">
        <v>153</v>
      </c>
    </row>
    <row r="697" s="13" customFormat="1">
      <c r="A697" s="13"/>
      <c r="B697" s="234"/>
      <c r="C697" s="235"/>
      <c r="D697" s="236" t="s">
        <v>161</v>
      </c>
      <c r="E697" s="237" t="s">
        <v>1</v>
      </c>
      <c r="F697" s="238" t="s">
        <v>497</v>
      </c>
      <c r="G697" s="235"/>
      <c r="H697" s="237" t="s">
        <v>1</v>
      </c>
      <c r="I697" s="239"/>
      <c r="J697" s="235"/>
      <c r="K697" s="235"/>
      <c r="L697" s="240"/>
      <c r="M697" s="241"/>
      <c r="N697" s="242"/>
      <c r="O697" s="242"/>
      <c r="P697" s="242"/>
      <c r="Q697" s="242"/>
      <c r="R697" s="242"/>
      <c r="S697" s="242"/>
      <c r="T697" s="24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4" t="s">
        <v>161</v>
      </c>
      <c r="AU697" s="244" t="s">
        <v>88</v>
      </c>
      <c r="AV697" s="13" t="s">
        <v>86</v>
      </c>
      <c r="AW697" s="13" t="s">
        <v>32</v>
      </c>
      <c r="AX697" s="13" t="s">
        <v>78</v>
      </c>
      <c r="AY697" s="244" t="s">
        <v>153</v>
      </c>
    </row>
    <row r="698" s="14" customFormat="1">
      <c r="A698" s="14"/>
      <c r="B698" s="245"/>
      <c r="C698" s="246"/>
      <c r="D698" s="236" t="s">
        <v>161</v>
      </c>
      <c r="E698" s="247" t="s">
        <v>1</v>
      </c>
      <c r="F698" s="248" t="s">
        <v>514</v>
      </c>
      <c r="G698" s="246"/>
      <c r="H698" s="249">
        <v>-24.756</v>
      </c>
      <c r="I698" s="250"/>
      <c r="J698" s="246"/>
      <c r="K698" s="246"/>
      <c r="L698" s="251"/>
      <c r="M698" s="252"/>
      <c r="N698" s="253"/>
      <c r="O698" s="253"/>
      <c r="P698" s="253"/>
      <c r="Q698" s="253"/>
      <c r="R698" s="253"/>
      <c r="S698" s="253"/>
      <c r="T698" s="25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5" t="s">
        <v>161</v>
      </c>
      <c r="AU698" s="255" t="s">
        <v>88</v>
      </c>
      <c r="AV698" s="14" t="s">
        <v>88</v>
      </c>
      <c r="AW698" s="14" t="s">
        <v>32</v>
      </c>
      <c r="AX698" s="14" t="s">
        <v>78</v>
      </c>
      <c r="AY698" s="255" t="s">
        <v>153</v>
      </c>
    </row>
    <row r="699" s="13" customFormat="1">
      <c r="A699" s="13"/>
      <c r="B699" s="234"/>
      <c r="C699" s="235"/>
      <c r="D699" s="236" t="s">
        <v>161</v>
      </c>
      <c r="E699" s="237" t="s">
        <v>1</v>
      </c>
      <c r="F699" s="238" t="s">
        <v>354</v>
      </c>
      <c r="G699" s="235"/>
      <c r="H699" s="237" t="s">
        <v>1</v>
      </c>
      <c r="I699" s="239"/>
      <c r="J699" s="235"/>
      <c r="K699" s="235"/>
      <c r="L699" s="240"/>
      <c r="M699" s="241"/>
      <c r="N699" s="242"/>
      <c r="O699" s="242"/>
      <c r="P699" s="242"/>
      <c r="Q699" s="242"/>
      <c r="R699" s="242"/>
      <c r="S699" s="242"/>
      <c r="T699" s="24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4" t="s">
        <v>161</v>
      </c>
      <c r="AU699" s="244" t="s">
        <v>88</v>
      </c>
      <c r="AV699" s="13" t="s">
        <v>86</v>
      </c>
      <c r="AW699" s="13" t="s">
        <v>32</v>
      </c>
      <c r="AX699" s="13" t="s">
        <v>78</v>
      </c>
      <c r="AY699" s="244" t="s">
        <v>153</v>
      </c>
    </row>
    <row r="700" s="14" customFormat="1">
      <c r="A700" s="14"/>
      <c r="B700" s="245"/>
      <c r="C700" s="246"/>
      <c r="D700" s="236" t="s">
        <v>161</v>
      </c>
      <c r="E700" s="247" t="s">
        <v>1</v>
      </c>
      <c r="F700" s="248" t="s">
        <v>515</v>
      </c>
      <c r="G700" s="246"/>
      <c r="H700" s="249">
        <v>54</v>
      </c>
      <c r="I700" s="250"/>
      <c r="J700" s="246"/>
      <c r="K700" s="246"/>
      <c r="L700" s="251"/>
      <c r="M700" s="252"/>
      <c r="N700" s="253"/>
      <c r="O700" s="253"/>
      <c r="P700" s="253"/>
      <c r="Q700" s="253"/>
      <c r="R700" s="253"/>
      <c r="S700" s="253"/>
      <c r="T700" s="25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5" t="s">
        <v>161</v>
      </c>
      <c r="AU700" s="255" t="s">
        <v>88</v>
      </c>
      <c r="AV700" s="14" t="s">
        <v>88</v>
      </c>
      <c r="AW700" s="14" t="s">
        <v>32</v>
      </c>
      <c r="AX700" s="14" t="s">
        <v>78</v>
      </c>
      <c r="AY700" s="255" t="s">
        <v>153</v>
      </c>
    </row>
    <row r="701" s="14" customFormat="1">
      <c r="A701" s="14"/>
      <c r="B701" s="245"/>
      <c r="C701" s="246"/>
      <c r="D701" s="236" t="s">
        <v>161</v>
      </c>
      <c r="E701" s="247" t="s">
        <v>1</v>
      </c>
      <c r="F701" s="248" t="s">
        <v>516</v>
      </c>
      <c r="G701" s="246"/>
      <c r="H701" s="249">
        <v>3.8700000000000001</v>
      </c>
      <c r="I701" s="250"/>
      <c r="J701" s="246"/>
      <c r="K701" s="246"/>
      <c r="L701" s="251"/>
      <c r="M701" s="252"/>
      <c r="N701" s="253"/>
      <c r="O701" s="253"/>
      <c r="P701" s="253"/>
      <c r="Q701" s="253"/>
      <c r="R701" s="253"/>
      <c r="S701" s="253"/>
      <c r="T701" s="25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5" t="s">
        <v>161</v>
      </c>
      <c r="AU701" s="255" t="s">
        <v>88</v>
      </c>
      <c r="AV701" s="14" t="s">
        <v>88</v>
      </c>
      <c r="AW701" s="14" t="s">
        <v>32</v>
      </c>
      <c r="AX701" s="14" t="s">
        <v>78</v>
      </c>
      <c r="AY701" s="255" t="s">
        <v>153</v>
      </c>
    </row>
    <row r="702" s="13" customFormat="1">
      <c r="A702" s="13"/>
      <c r="B702" s="234"/>
      <c r="C702" s="235"/>
      <c r="D702" s="236" t="s">
        <v>161</v>
      </c>
      <c r="E702" s="237" t="s">
        <v>1</v>
      </c>
      <c r="F702" s="238" t="s">
        <v>497</v>
      </c>
      <c r="G702" s="235"/>
      <c r="H702" s="237" t="s">
        <v>1</v>
      </c>
      <c r="I702" s="239"/>
      <c r="J702" s="235"/>
      <c r="K702" s="235"/>
      <c r="L702" s="240"/>
      <c r="M702" s="241"/>
      <c r="N702" s="242"/>
      <c r="O702" s="242"/>
      <c r="P702" s="242"/>
      <c r="Q702" s="242"/>
      <c r="R702" s="242"/>
      <c r="S702" s="242"/>
      <c r="T702" s="24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4" t="s">
        <v>161</v>
      </c>
      <c r="AU702" s="244" t="s">
        <v>88</v>
      </c>
      <c r="AV702" s="13" t="s">
        <v>86</v>
      </c>
      <c r="AW702" s="13" t="s">
        <v>32</v>
      </c>
      <c r="AX702" s="13" t="s">
        <v>78</v>
      </c>
      <c r="AY702" s="244" t="s">
        <v>153</v>
      </c>
    </row>
    <row r="703" s="14" customFormat="1">
      <c r="A703" s="14"/>
      <c r="B703" s="245"/>
      <c r="C703" s="246"/>
      <c r="D703" s="236" t="s">
        <v>161</v>
      </c>
      <c r="E703" s="247" t="s">
        <v>1</v>
      </c>
      <c r="F703" s="248" t="s">
        <v>517</v>
      </c>
      <c r="G703" s="246"/>
      <c r="H703" s="249">
        <v>-5.7779999999999996</v>
      </c>
      <c r="I703" s="250"/>
      <c r="J703" s="246"/>
      <c r="K703" s="246"/>
      <c r="L703" s="251"/>
      <c r="M703" s="252"/>
      <c r="N703" s="253"/>
      <c r="O703" s="253"/>
      <c r="P703" s="253"/>
      <c r="Q703" s="253"/>
      <c r="R703" s="253"/>
      <c r="S703" s="253"/>
      <c r="T703" s="25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5" t="s">
        <v>161</v>
      </c>
      <c r="AU703" s="255" t="s">
        <v>88</v>
      </c>
      <c r="AV703" s="14" t="s">
        <v>88</v>
      </c>
      <c r="AW703" s="14" t="s">
        <v>32</v>
      </c>
      <c r="AX703" s="14" t="s">
        <v>78</v>
      </c>
      <c r="AY703" s="255" t="s">
        <v>153</v>
      </c>
    </row>
    <row r="704" s="13" customFormat="1">
      <c r="A704" s="13"/>
      <c r="B704" s="234"/>
      <c r="C704" s="235"/>
      <c r="D704" s="236" t="s">
        <v>161</v>
      </c>
      <c r="E704" s="237" t="s">
        <v>1</v>
      </c>
      <c r="F704" s="238" t="s">
        <v>317</v>
      </c>
      <c r="G704" s="235"/>
      <c r="H704" s="237" t="s">
        <v>1</v>
      </c>
      <c r="I704" s="239"/>
      <c r="J704" s="235"/>
      <c r="K704" s="235"/>
      <c r="L704" s="240"/>
      <c r="M704" s="241"/>
      <c r="N704" s="242"/>
      <c r="O704" s="242"/>
      <c r="P704" s="242"/>
      <c r="Q704" s="242"/>
      <c r="R704" s="242"/>
      <c r="S704" s="242"/>
      <c r="T704" s="24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4" t="s">
        <v>161</v>
      </c>
      <c r="AU704" s="244" t="s">
        <v>88</v>
      </c>
      <c r="AV704" s="13" t="s">
        <v>86</v>
      </c>
      <c r="AW704" s="13" t="s">
        <v>32</v>
      </c>
      <c r="AX704" s="13" t="s">
        <v>78</v>
      </c>
      <c r="AY704" s="244" t="s">
        <v>153</v>
      </c>
    </row>
    <row r="705" s="14" customFormat="1">
      <c r="A705" s="14"/>
      <c r="B705" s="245"/>
      <c r="C705" s="246"/>
      <c r="D705" s="236" t="s">
        <v>161</v>
      </c>
      <c r="E705" s="247" t="s">
        <v>1</v>
      </c>
      <c r="F705" s="248" t="s">
        <v>518</v>
      </c>
      <c r="G705" s="246"/>
      <c r="H705" s="249">
        <v>59.460000000000001</v>
      </c>
      <c r="I705" s="250"/>
      <c r="J705" s="246"/>
      <c r="K705" s="246"/>
      <c r="L705" s="251"/>
      <c r="M705" s="252"/>
      <c r="N705" s="253"/>
      <c r="O705" s="253"/>
      <c r="P705" s="253"/>
      <c r="Q705" s="253"/>
      <c r="R705" s="253"/>
      <c r="S705" s="253"/>
      <c r="T705" s="25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5" t="s">
        <v>161</v>
      </c>
      <c r="AU705" s="255" t="s">
        <v>88</v>
      </c>
      <c r="AV705" s="14" t="s">
        <v>88</v>
      </c>
      <c r="AW705" s="14" t="s">
        <v>32</v>
      </c>
      <c r="AX705" s="14" t="s">
        <v>78</v>
      </c>
      <c r="AY705" s="255" t="s">
        <v>153</v>
      </c>
    </row>
    <row r="706" s="14" customFormat="1">
      <c r="A706" s="14"/>
      <c r="B706" s="245"/>
      <c r="C706" s="246"/>
      <c r="D706" s="236" t="s">
        <v>161</v>
      </c>
      <c r="E706" s="247" t="s">
        <v>1</v>
      </c>
      <c r="F706" s="248" t="s">
        <v>519</v>
      </c>
      <c r="G706" s="246"/>
      <c r="H706" s="249">
        <v>4.8120000000000003</v>
      </c>
      <c r="I706" s="250"/>
      <c r="J706" s="246"/>
      <c r="K706" s="246"/>
      <c r="L706" s="251"/>
      <c r="M706" s="252"/>
      <c r="N706" s="253"/>
      <c r="O706" s="253"/>
      <c r="P706" s="253"/>
      <c r="Q706" s="253"/>
      <c r="R706" s="253"/>
      <c r="S706" s="253"/>
      <c r="T706" s="25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5" t="s">
        <v>161</v>
      </c>
      <c r="AU706" s="255" t="s">
        <v>88</v>
      </c>
      <c r="AV706" s="14" t="s">
        <v>88</v>
      </c>
      <c r="AW706" s="14" t="s">
        <v>32</v>
      </c>
      <c r="AX706" s="14" t="s">
        <v>78</v>
      </c>
      <c r="AY706" s="255" t="s">
        <v>153</v>
      </c>
    </row>
    <row r="707" s="13" customFormat="1">
      <c r="A707" s="13"/>
      <c r="B707" s="234"/>
      <c r="C707" s="235"/>
      <c r="D707" s="236" t="s">
        <v>161</v>
      </c>
      <c r="E707" s="237" t="s">
        <v>1</v>
      </c>
      <c r="F707" s="238" t="s">
        <v>497</v>
      </c>
      <c r="G707" s="235"/>
      <c r="H707" s="237" t="s">
        <v>1</v>
      </c>
      <c r="I707" s="239"/>
      <c r="J707" s="235"/>
      <c r="K707" s="235"/>
      <c r="L707" s="240"/>
      <c r="M707" s="241"/>
      <c r="N707" s="242"/>
      <c r="O707" s="242"/>
      <c r="P707" s="242"/>
      <c r="Q707" s="242"/>
      <c r="R707" s="242"/>
      <c r="S707" s="242"/>
      <c r="T707" s="24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4" t="s">
        <v>161</v>
      </c>
      <c r="AU707" s="244" t="s">
        <v>88</v>
      </c>
      <c r="AV707" s="13" t="s">
        <v>86</v>
      </c>
      <c r="AW707" s="13" t="s">
        <v>32</v>
      </c>
      <c r="AX707" s="13" t="s">
        <v>78</v>
      </c>
      <c r="AY707" s="244" t="s">
        <v>153</v>
      </c>
    </row>
    <row r="708" s="14" customFormat="1">
      <c r="A708" s="14"/>
      <c r="B708" s="245"/>
      <c r="C708" s="246"/>
      <c r="D708" s="236" t="s">
        <v>161</v>
      </c>
      <c r="E708" s="247" t="s">
        <v>1</v>
      </c>
      <c r="F708" s="248" t="s">
        <v>520</v>
      </c>
      <c r="G708" s="246"/>
      <c r="H708" s="249">
        <v>-18.576000000000001</v>
      </c>
      <c r="I708" s="250"/>
      <c r="J708" s="246"/>
      <c r="K708" s="246"/>
      <c r="L708" s="251"/>
      <c r="M708" s="252"/>
      <c r="N708" s="253"/>
      <c r="O708" s="253"/>
      <c r="P708" s="253"/>
      <c r="Q708" s="253"/>
      <c r="R708" s="253"/>
      <c r="S708" s="253"/>
      <c r="T708" s="25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5" t="s">
        <v>161</v>
      </c>
      <c r="AU708" s="255" t="s">
        <v>88</v>
      </c>
      <c r="AV708" s="14" t="s">
        <v>88</v>
      </c>
      <c r="AW708" s="14" t="s">
        <v>32</v>
      </c>
      <c r="AX708" s="14" t="s">
        <v>78</v>
      </c>
      <c r="AY708" s="255" t="s">
        <v>153</v>
      </c>
    </row>
    <row r="709" s="14" customFormat="1">
      <c r="A709" s="14"/>
      <c r="B709" s="245"/>
      <c r="C709" s="246"/>
      <c r="D709" s="236" t="s">
        <v>161</v>
      </c>
      <c r="E709" s="247" t="s">
        <v>1</v>
      </c>
      <c r="F709" s="248" t="s">
        <v>521</v>
      </c>
      <c r="G709" s="246"/>
      <c r="H709" s="249">
        <v>8.5800000000000001</v>
      </c>
      <c r="I709" s="250"/>
      <c r="J709" s="246"/>
      <c r="K709" s="246"/>
      <c r="L709" s="251"/>
      <c r="M709" s="252"/>
      <c r="N709" s="253"/>
      <c r="O709" s="253"/>
      <c r="P709" s="253"/>
      <c r="Q709" s="253"/>
      <c r="R709" s="253"/>
      <c r="S709" s="253"/>
      <c r="T709" s="25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5" t="s">
        <v>161</v>
      </c>
      <c r="AU709" s="255" t="s">
        <v>88</v>
      </c>
      <c r="AV709" s="14" t="s">
        <v>88</v>
      </c>
      <c r="AW709" s="14" t="s">
        <v>32</v>
      </c>
      <c r="AX709" s="14" t="s">
        <v>78</v>
      </c>
      <c r="AY709" s="255" t="s">
        <v>153</v>
      </c>
    </row>
    <row r="710" s="13" customFormat="1">
      <c r="A710" s="13"/>
      <c r="B710" s="234"/>
      <c r="C710" s="235"/>
      <c r="D710" s="236" t="s">
        <v>161</v>
      </c>
      <c r="E710" s="237" t="s">
        <v>1</v>
      </c>
      <c r="F710" s="238" t="s">
        <v>314</v>
      </c>
      <c r="G710" s="235"/>
      <c r="H710" s="237" t="s">
        <v>1</v>
      </c>
      <c r="I710" s="239"/>
      <c r="J710" s="235"/>
      <c r="K710" s="235"/>
      <c r="L710" s="240"/>
      <c r="M710" s="241"/>
      <c r="N710" s="242"/>
      <c r="O710" s="242"/>
      <c r="P710" s="242"/>
      <c r="Q710" s="242"/>
      <c r="R710" s="242"/>
      <c r="S710" s="242"/>
      <c r="T710" s="24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4" t="s">
        <v>161</v>
      </c>
      <c r="AU710" s="244" t="s">
        <v>88</v>
      </c>
      <c r="AV710" s="13" t="s">
        <v>86</v>
      </c>
      <c r="AW710" s="13" t="s">
        <v>32</v>
      </c>
      <c r="AX710" s="13" t="s">
        <v>78</v>
      </c>
      <c r="AY710" s="244" t="s">
        <v>153</v>
      </c>
    </row>
    <row r="711" s="14" customFormat="1">
      <c r="A711" s="14"/>
      <c r="B711" s="245"/>
      <c r="C711" s="246"/>
      <c r="D711" s="236" t="s">
        <v>161</v>
      </c>
      <c r="E711" s="247" t="s">
        <v>1</v>
      </c>
      <c r="F711" s="248" t="s">
        <v>522</v>
      </c>
      <c r="G711" s="246"/>
      <c r="H711" s="249">
        <v>42.18</v>
      </c>
      <c r="I711" s="250"/>
      <c r="J711" s="246"/>
      <c r="K711" s="246"/>
      <c r="L711" s="251"/>
      <c r="M711" s="252"/>
      <c r="N711" s="253"/>
      <c r="O711" s="253"/>
      <c r="P711" s="253"/>
      <c r="Q711" s="253"/>
      <c r="R711" s="253"/>
      <c r="S711" s="253"/>
      <c r="T711" s="25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5" t="s">
        <v>161</v>
      </c>
      <c r="AU711" s="255" t="s">
        <v>88</v>
      </c>
      <c r="AV711" s="14" t="s">
        <v>88</v>
      </c>
      <c r="AW711" s="14" t="s">
        <v>32</v>
      </c>
      <c r="AX711" s="14" t="s">
        <v>78</v>
      </c>
      <c r="AY711" s="255" t="s">
        <v>153</v>
      </c>
    </row>
    <row r="712" s="14" customFormat="1">
      <c r="A712" s="14"/>
      <c r="B712" s="245"/>
      <c r="C712" s="246"/>
      <c r="D712" s="236" t="s">
        <v>161</v>
      </c>
      <c r="E712" s="247" t="s">
        <v>1</v>
      </c>
      <c r="F712" s="248" t="s">
        <v>523</v>
      </c>
      <c r="G712" s="246"/>
      <c r="H712" s="249">
        <v>15.210000000000001</v>
      </c>
      <c r="I712" s="250"/>
      <c r="J712" s="246"/>
      <c r="K712" s="246"/>
      <c r="L712" s="251"/>
      <c r="M712" s="252"/>
      <c r="N712" s="253"/>
      <c r="O712" s="253"/>
      <c r="P712" s="253"/>
      <c r="Q712" s="253"/>
      <c r="R712" s="253"/>
      <c r="S712" s="253"/>
      <c r="T712" s="25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5" t="s">
        <v>161</v>
      </c>
      <c r="AU712" s="255" t="s">
        <v>88</v>
      </c>
      <c r="AV712" s="14" t="s">
        <v>88</v>
      </c>
      <c r="AW712" s="14" t="s">
        <v>32</v>
      </c>
      <c r="AX712" s="14" t="s">
        <v>78</v>
      </c>
      <c r="AY712" s="255" t="s">
        <v>153</v>
      </c>
    </row>
    <row r="713" s="13" customFormat="1">
      <c r="A713" s="13"/>
      <c r="B713" s="234"/>
      <c r="C713" s="235"/>
      <c r="D713" s="236" t="s">
        <v>161</v>
      </c>
      <c r="E713" s="237" t="s">
        <v>1</v>
      </c>
      <c r="F713" s="238" t="s">
        <v>497</v>
      </c>
      <c r="G713" s="235"/>
      <c r="H713" s="237" t="s">
        <v>1</v>
      </c>
      <c r="I713" s="239"/>
      <c r="J713" s="235"/>
      <c r="K713" s="235"/>
      <c r="L713" s="240"/>
      <c r="M713" s="241"/>
      <c r="N713" s="242"/>
      <c r="O713" s="242"/>
      <c r="P713" s="242"/>
      <c r="Q713" s="242"/>
      <c r="R713" s="242"/>
      <c r="S713" s="242"/>
      <c r="T713" s="24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4" t="s">
        <v>161</v>
      </c>
      <c r="AU713" s="244" t="s">
        <v>88</v>
      </c>
      <c r="AV713" s="13" t="s">
        <v>86</v>
      </c>
      <c r="AW713" s="13" t="s">
        <v>32</v>
      </c>
      <c r="AX713" s="13" t="s">
        <v>78</v>
      </c>
      <c r="AY713" s="244" t="s">
        <v>153</v>
      </c>
    </row>
    <row r="714" s="14" customFormat="1">
      <c r="A714" s="14"/>
      <c r="B714" s="245"/>
      <c r="C714" s="246"/>
      <c r="D714" s="236" t="s">
        <v>161</v>
      </c>
      <c r="E714" s="247" t="s">
        <v>1</v>
      </c>
      <c r="F714" s="248" t="s">
        <v>524</v>
      </c>
      <c r="G714" s="246"/>
      <c r="H714" s="249">
        <v>-3.0299999999999998</v>
      </c>
      <c r="I714" s="250"/>
      <c r="J714" s="246"/>
      <c r="K714" s="246"/>
      <c r="L714" s="251"/>
      <c r="M714" s="252"/>
      <c r="N714" s="253"/>
      <c r="O714" s="253"/>
      <c r="P714" s="253"/>
      <c r="Q714" s="253"/>
      <c r="R714" s="253"/>
      <c r="S714" s="253"/>
      <c r="T714" s="25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5" t="s">
        <v>161</v>
      </c>
      <c r="AU714" s="255" t="s">
        <v>88</v>
      </c>
      <c r="AV714" s="14" t="s">
        <v>88</v>
      </c>
      <c r="AW714" s="14" t="s">
        <v>32</v>
      </c>
      <c r="AX714" s="14" t="s">
        <v>78</v>
      </c>
      <c r="AY714" s="255" t="s">
        <v>153</v>
      </c>
    </row>
    <row r="715" s="13" customFormat="1">
      <c r="A715" s="13"/>
      <c r="B715" s="234"/>
      <c r="C715" s="235"/>
      <c r="D715" s="236" t="s">
        <v>161</v>
      </c>
      <c r="E715" s="237" t="s">
        <v>1</v>
      </c>
      <c r="F715" s="238" t="s">
        <v>319</v>
      </c>
      <c r="G715" s="235"/>
      <c r="H715" s="237" t="s">
        <v>1</v>
      </c>
      <c r="I715" s="239"/>
      <c r="J715" s="235"/>
      <c r="K715" s="235"/>
      <c r="L715" s="240"/>
      <c r="M715" s="241"/>
      <c r="N715" s="242"/>
      <c r="O715" s="242"/>
      <c r="P715" s="242"/>
      <c r="Q715" s="242"/>
      <c r="R715" s="242"/>
      <c r="S715" s="242"/>
      <c r="T715" s="24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4" t="s">
        <v>161</v>
      </c>
      <c r="AU715" s="244" t="s">
        <v>88</v>
      </c>
      <c r="AV715" s="13" t="s">
        <v>86</v>
      </c>
      <c r="AW715" s="13" t="s">
        <v>32</v>
      </c>
      <c r="AX715" s="13" t="s">
        <v>78</v>
      </c>
      <c r="AY715" s="244" t="s">
        <v>153</v>
      </c>
    </row>
    <row r="716" s="14" customFormat="1">
      <c r="A716" s="14"/>
      <c r="B716" s="245"/>
      <c r="C716" s="246"/>
      <c r="D716" s="236" t="s">
        <v>161</v>
      </c>
      <c r="E716" s="247" t="s">
        <v>1</v>
      </c>
      <c r="F716" s="248" t="s">
        <v>525</v>
      </c>
      <c r="G716" s="246"/>
      <c r="H716" s="249">
        <v>34.122</v>
      </c>
      <c r="I716" s="250"/>
      <c r="J716" s="246"/>
      <c r="K716" s="246"/>
      <c r="L716" s="251"/>
      <c r="M716" s="252"/>
      <c r="N716" s="253"/>
      <c r="O716" s="253"/>
      <c r="P716" s="253"/>
      <c r="Q716" s="253"/>
      <c r="R716" s="253"/>
      <c r="S716" s="253"/>
      <c r="T716" s="25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5" t="s">
        <v>161</v>
      </c>
      <c r="AU716" s="255" t="s">
        <v>88</v>
      </c>
      <c r="AV716" s="14" t="s">
        <v>88</v>
      </c>
      <c r="AW716" s="14" t="s">
        <v>32</v>
      </c>
      <c r="AX716" s="14" t="s">
        <v>78</v>
      </c>
      <c r="AY716" s="255" t="s">
        <v>153</v>
      </c>
    </row>
    <row r="717" s="13" customFormat="1">
      <c r="A717" s="13"/>
      <c r="B717" s="234"/>
      <c r="C717" s="235"/>
      <c r="D717" s="236" t="s">
        <v>161</v>
      </c>
      <c r="E717" s="237" t="s">
        <v>1</v>
      </c>
      <c r="F717" s="238" t="s">
        <v>497</v>
      </c>
      <c r="G717" s="235"/>
      <c r="H717" s="237" t="s">
        <v>1</v>
      </c>
      <c r="I717" s="239"/>
      <c r="J717" s="235"/>
      <c r="K717" s="235"/>
      <c r="L717" s="240"/>
      <c r="M717" s="241"/>
      <c r="N717" s="242"/>
      <c r="O717" s="242"/>
      <c r="P717" s="242"/>
      <c r="Q717" s="242"/>
      <c r="R717" s="242"/>
      <c r="S717" s="242"/>
      <c r="T717" s="24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4" t="s">
        <v>161</v>
      </c>
      <c r="AU717" s="244" t="s">
        <v>88</v>
      </c>
      <c r="AV717" s="13" t="s">
        <v>86</v>
      </c>
      <c r="AW717" s="13" t="s">
        <v>32</v>
      </c>
      <c r="AX717" s="13" t="s">
        <v>78</v>
      </c>
      <c r="AY717" s="244" t="s">
        <v>153</v>
      </c>
    </row>
    <row r="718" s="14" customFormat="1">
      <c r="A718" s="14"/>
      <c r="B718" s="245"/>
      <c r="C718" s="246"/>
      <c r="D718" s="236" t="s">
        <v>161</v>
      </c>
      <c r="E718" s="247" t="s">
        <v>1</v>
      </c>
      <c r="F718" s="248" t="s">
        <v>526</v>
      </c>
      <c r="G718" s="246"/>
      <c r="H718" s="249">
        <v>-2.02</v>
      </c>
      <c r="I718" s="250"/>
      <c r="J718" s="246"/>
      <c r="K718" s="246"/>
      <c r="L718" s="251"/>
      <c r="M718" s="252"/>
      <c r="N718" s="253"/>
      <c r="O718" s="253"/>
      <c r="P718" s="253"/>
      <c r="Q718" s="253"/>
      <c r="R718" s="253"/>
      <c r="S718" s="253"/>
      <c r="T718" s="25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5" t="s">
        <v>161</v>
      </c>
      <c r="AU718" s="255" t="s">
        <v>88</v>
      </c>
      <c r="AV718" s="14" t="s">
        <v>88</v>
      </c>
      <c r="AW718" s="14" t="s">
        <v>32</v>
      </c>
      <c r="AX718" s="14" t="s">
        <v>78</v>
      </c>
      <c r="AY718" s="255" t="s">
        <v>153</v>
      </c>
    </row>
    <row r="719" s="14" customFormat="1">
      <c r="A719" s="14"/>
      <c r="B719" s="245"/>
      <c r="C719" s="246"/>
      <c r="D719" s="236" t="s">
        <v>161</v>
      </c>
      <c r="E719" s="247" t="s">
        <v>1</v>
      </c>
      <c r="F719" s="248" t="s">
        <v>527</v>
      </c>
      <c r="G719" s="246"/>
      <c r="H719" s="249">
        <v>18.48</v>
      </c>
      <c r="I719" s="250"/>
      <c r="J719" s="246"/>
      <c r="K719" s="246"/>
      <c r="L719" s="251"/>
      <c r="M719" s="252"/>
      <c r="N719" s="253"/>
      <c r="O719" s="253"/>
      <c r="P719" s="253"/>
      <c r="Q719" s="253"/>
      <c r="R719" s="253"/>
      <c r="S719" s="253"/>
      <c r="T719" s="25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5" t="s">
        <v>161</v>
      </c>
      <c r="AU719" s="255" t="s">
        <v>88</v>
      </c>
      <c r="AV719" s="14" t="s">
        <v>88</v>
      </c>
      <c r="AW719" s="14" t="s">
        <v>32</v>
      </c>
      <c r="AX719" s="14" t="s">
        <v>78</v>
      </c>
      <c r="AY719" s="255" t="s">
        <v>153</v>
      </c>
    </row>
    <row r="720" s="14" customFormat="1">
      <c r="A720" s="14"/>
      <c r="B720" s="245"/>
      <c r="C720" s="246"/>
      <c r="D720" s="236" t="s">
        <v>161</v>
      </c>
      <c r="E720" s="247" t="s">
        <v>1</v>
      </c>
      <c r="F720" s="248" t="s">
        <v>528</v>
      </c>
      <c r="G720" s="246"/>
      <c r="H720" s="249">
        <v>-5.2519999999999998</v>
      </c>
      <c r="I720" s="250"/>
      <c r="J720" s="246"/>
      <c r="K720" s="246"/>
      <c r="L720" s="251"/>
      <c r="M720" s="252"/>
      <c r="N720" s="253"/>
      <c r="O720" s="253"/>
      <c r="P720" s="253"/>
      <c r="Q720" s="253"/>
      <c r="R720" s="253"/>
      <c r="S720" s="253"/>
      <c r="T720" s="25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5" t="s">
        <v>161</v>
      </c>
      <c r="AU720" s="255" t="s">
        <v>88</v>
      </c>
      <c r="AV720" s="14" t="s">
        <v>88</v>
      </c>
      <c r="AW720" s="14" t="s">
        <v>32</v>
      </c>
      <c r="AX720" s="14" t="s">
        <v>78</v>
      </c>
      <c r="AY720" s="255" t="s">
        <v>153</v>
      </c>
    </row>
    <row r="721" s="15" customFormat="1">
      <c r="A721" s="15"/>
      <c r="B721" s="256"/>
      <c r="C721" s="257"/>
      <c r="D721" s="236" t="s">
        <v>161</v>
      </c>
      <c r="E721" s="258" t="s">
        <v>1</v>
      </c>
      <c r="F721" s="259" t="s">
        <v>164</v>
      </c>
      <c r="G721" s="257"/>
      <c r="H721" s="260">
        <v>604.42999999999995</v>
      </c>
      <c r="I721" s="261"/>
      <c r="J721" s="257"/>
      <c r="K721" s="257"/>
      <c r="L721" s="262"/>
      <c r="M721" s="263"/>
      <c r="N721" s="264"/>
      <c r="O721" s="264"/>
      <c r="P721" s="264"/>
      <c r="Q721" s="264"/>
      <c r="R721" s="264"/>
      <c r="S721" s="264"/>
      <c r="T721" s="26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66" t="s">
        <v>161</v>
      </c>
      <c r="AU721" s="266" t="s">
        <v>88</v>
      </c>
      <c r="AV721" s="15" t="s">
        <v>165</v>
      </c>
      <c r="AW721" s="15" t="s">
        <v>32</v>
      </c>
      <c r="AX721" s="15" t="s">
        <v>78</v>
      </c>
      <c r="AY721" s="266" t="s">
        <v>153</v>
      </c>
    </row>
    <row r="722" s="13" customFormat="1">
      <c r="A722" s="13"/>
      <c r="B722" s="234"/>
      <c r="C722" s="235"/>
      <c r="D722" s="236" t="s">
        <v>161</v>
      </c>
      <c r="E722" s="237" t="s">
        <v>1</v>
      </c>
      <c r="F722" s="238" t="s">
        <v>266</v>
      </c>
      <c r="G722" s="235"/>
      <c r="H722" s="237" t="s">
        <v>1</v>
      </c>
      <c r="I722" s="239"/>
      <c r="J722" s="235"/>
      <c r="K722" s="235"/>
      <c r="L722" s="240"/>
      <c r="M722" s="241"/>
      <c r="N722" s="242"/>
      <c r="O722" s="242"/>
      <c r="P722" s="242"/>
      <c r="Q722" s="242"/>
      <c r="R722" s="242"/>
      <c r="S722" s="242"/>
      <c r="T722" s="24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4" t="s">
        <v>161</v>
      </c>
      <c r="AU722" s="244" t="s">
        <v>88</v>
      </c>
      <c r="AV722" s="13" t="s">
        <v>86</v>
      </c>
      <c r="AW722" s="13" t="s">
        <v>32</v>
      </c>
      <c r="AX722" s="13" t="s">
        <v>78</v>
      </c>
      <c r="AY722" s="244" t="s">
        <v>153</v>
      </c>
    </row>
    <row r="723" s="13" customFormat="1">
      <c r="A723" s="13"/>
      <c r="B723" s="234"/>
      <c r="C723" s="235"/>
      <c r="D723" s="236" t="s">
        <v>161</v>
      </c>
      <c r="E723" s="237" t="s">
        <v>1</v>
      </c>
      <c r="F723" s="238" t="s">
        <v>549</v>
      </c>
      <c r="G723" s="235"/>
      <c r="H723" s="237" t="s">
        <v>1</v>
      </c>
      <c r="I723" s="239"/>
      <c r="J723" s="235"/>
      <c r="K723" s="235"/>
      <c r="L723" s="240"/>
      <c r="M723" s="241"/>
      <c r="N723" s="242"/>
      <c r="O723" s="242"/>
      <c r="P723" s="242"/>
      <c r="Q723" s="242"/>
      <c r="R723" s="242"/>
      <c r="S723" s="242"/>
      <c r="T723" s="24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4" t="s">
        <v>161</v>
      </c>
      <c r="AU723" s="244" t="s">
        <v>88</v>
      </c>
      <c r="AV723" s="13" t="s">
        <v>86</v>
      </c>
      <c r="AW723" s="13" t="s">
        <v>32</v>
      </c>
      <c r="AX723" s="13" t="s">
        <v>78</v>
      </c>
      <c r="AY723" s="244" t="s">
        <v>153</v>
      </c>
    </row>
    <row r="724" s="14" customFormat="1">
      <c r="A724" s="14"/>
      <c r="B724" s="245"/>
      <c r="C724" s="246"/>
      <c r="D724" s="236" t="s">
        <v>161</v>
      </c>
      <c r="E724" s="247" t="s">
        <v>1</v>
      </c>
      <c r="F724" s="248" t="s">
        <v>529</v>
      </c>
      <c r="G724" s="246"/>
      <c r="H724" s="249">
        <v>75.108000000000004</v>
      </c>
      <c r="I724" s="250"/>
      <c r="J724" s="246"/>
      <c r="K724" s="246"/>
      <c r="L724" s="251"/>
      <c r="M724" s="252"/>
      <c r="N724" s="253"/>
      <c r="O724" s="253"/>
      <c r="P724" s="253"/>
      <c r="Q724" s="253"/>
      <c r="R724" s="253"/>
      <c r="S724" s="253"/>
      <c r="T724" s="25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5" t="s">
        <v>161</v>
      </c>
      <c r="AU724" s="255" t="s">
        <v>88</v>
      </c>
      <c r="AV724" s="14" t="s">
        <v>88</v>
      </c>
      <c r="AW724" s="14" t="s">
        <v>32</v>
      </c>
      <c r="AX724" s="14" t="s">
        <v>78</v>
      </c>
      <c r="AY724" s="255" t="s">
        <v>153</v>
      </c>
    </row>
    <row r="725" s="14" customFormat="1">
      <c r="A725" s="14"/>
      <c r="B725" s="245"/>
      <c r="C725" s="246"/>
      <c r="D725" s="236" t="s">
        <v>161</v>
      </c>
      <c r="E725" s="247" t="s">
        <v>1</v>
      </c>
      <c r="F725" s="248" t="s">
        <v>530</v>
      </c>
      <c r="G725" s="246"/>
      <c r="H725" s="249">
        <v>2.3999999999999999</v>
      </c>
      <c r="I725" s="250"/>
      <c r="J725" s="246"/>
      <c r="K725" s="246"/>
      <c r="L725" s="251"/>
      <c r="M725" s="252"/>
      <c r="N725" s="253"/>
      <c r="O725" s="253"/>
      <c r="P725" s="253"/>
      <c r="Q725" s="253"/>
      <c r="R725" s="253"/>
      <c r="S725" s="253"/>
      <c r="T725" s="25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5" t="s">
        <v>161</v>
      </c>
      <c r="AU725" s="255" t="s">
        <v>88</v>
      </c>
      <c r="AV725" s="14" t="s">
        <v>88</v>
      </c>
      <c r="AW725" s="14" t="s">
        <v>32</v>
      </c>
      <c r="AX725" s="14" t="s">
        <v>78</v>
      </c>
      <c r="AY725" s="255" t="s">
        <v>153</v>
      </c>
    </row>
    <row r="726" s="13" customFormat="1">
      <c r="A726" s="13"/>
      <c r="B726" s="234"/>
      <c r="C726" s="235"/>
      <c r="D726" s="236" t="s">
        <v>161</v>
      </c>
      <c r="E726" s="237" t="s">
        <v>1</v>
      </c>
      <c r="F726" s="238" t="s">
        <v>497</v>
      </c>
      <c r="G726" s="235"/>
      <c r="H726" s="237" t="s">
        <v>1</v>
      </c>
      <c r="I726" s="239"/>
      <c r="J726" s="235"/>
      <c r="K726" s="235"/>
      <c r="L726" s="240"/>
      <c r="M726" s="241"/>
      <c r="N726" s="242"/>
      <c r="O726" s="242"/>
      <c r="P726" s="242"/>
      <c r="Q726" s="242"/>
      <c r="R726" s="242"/>
      <c r="S726" s="242"/>
      <c r="T726" s="24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4" t="s">
        <v>161</v>
      </c>
      <c r="AU726" s="244" t="s">
        <v>88</v>
      </c>
      <c r="AV726" s="13" t="s">
        <v>86</v>
      </c>
      <c r="AW726" s="13" t="s">
        <v>32</v>
      </c>
      <c r="AX726" s="13" t="s">
        <v>78</v>
      </c>
      <c r="AY726" s="244" t="s">
        <v>153</v>
      </c>
    </row>
    <row r="727" s="14" customFormat="1">
      <c r="A727" s="14"/>
      <c r="B727" s="245"/>
      <c r="C727" s="246"/>
      <c r="D727" s="236" t="s">
        <v>161</v>
      </c>
      <c r="E727" s="247" t="s">
        <v>1</v>
      </c>
      <c r="F727" s="248" t="s">
        <v>531</v>
      </c>
      <c r="G727" s="246"/>
      <c r="H727" s="249">
        <v>-14.128</v>
      </c>
      <c r="I727" s="250"/>
      <c r="J727" s="246"/>
      <c r="K727" s="246"/>
      <c r="L727" s="251"/>
      <c r="M727" s="252"/>
      <c r="N727" s="253"/>
      <c r="O727" s="253"/>
      <c r="P727" s="253"/>
      <c r="Q727" s="253"/>
      <c r="R727" s="253"/>
      <c r="S727" s="253"/>
      <c r="T727" s="25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5" t="s">
        <v>161</v>
      </c>
      <c r="AU727" s="255" t="s">
        <v>88</v>
      </c>
      <c r="AV727" s="14" t="s">
        <v>88</v>
      </c>
      <c r="AW727" s="14" t="s">
        <v>32</v>
      </c>
      <c r="AX727" s="14" t="s">
        <v>78</v>
      </c>
      <c r="AY727" s="255" t="s">
        <v>153</v>
      </c>
    </row>
    <row r="728" s="13" customFormat="1">
      <c r="A728" s="13"/>
      <c r="B728" s="234"/>
      <c r="C728" s="235"/>
      <c r="D728" s="236" t="s">
        <v>161</v>
      </c>
      <c r="E728" s="237" t="s">
        <v>1</v>
      </c>
      <c r="F728" s="238" t="s">
        <v>532</v>
      </c>
      <c r="G728" s="235"/>
      <c r="H728" s="237" t="s">
        <v>1</v>
      </c>
      <c r="I728" s="239"/>
      <c r="J728" s="235"/>
      <c r="K728" s="235"/>
      <c r="L728" s="240"/>
      <c r="M728" s="241"/>
      <c r="N728" s="242"/>
      <c r="O728" s="242"/>
      <c r="P728" s="242"/>
      <c r="Q728" s="242"/>
      <c r="R728" s="242"/>
      <c r="S728" s="242"/>
      <c r="T728" s="24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4" t="s">
        <v>161</v>
      </c>
      <c r="AU728" s="244" t="s">
        <v>88</v>
      </c>
      <c r="AV728" s="13" t="s">
        <v>86</v>
      </c>
      <c r="AW728" s="13" t="s">
        <v>32</v>
      </c>
      <c r="AX728" s="13" t="s">
        <v>78</v>
      </c>
      <c r="AY728" s="244" t="s">
        <v>153</v>
      </c>
    </row>
    <row r="729" s="14" customFormat="1">
      <c r="A729" s="14"/>
      <c r="B729" s="245"/>
      <c r="C729" s="246"/>
      <c r="D729" s="236" t="s">
        <v>161</v>
      </c>
      <c r="E729" s="247" t="s">
        <v>1</v>
      </c>
      <c r="F729" s="248" t="s">
        <v>533</v>
      </c>
      <c r="G729" s="246"/>
      <c r="H729" s="249">
        <v>104.7</v>
      </c>
      <c r="I729" s="250"/>
      <c r="J729" s="246"/>
      <c r="K729" s="246"/>
      <c r="L729" s="251"/>
      <c r="M729" s="252"/>
      <c r="N729" s="253"/>
      <c r="O729" s="253"/>
      <c r="P729" s="253"/>
      <c r="Q729" s="253"/>
      <c r="R729" s="253"/>
      <c r="S729" s="253"/>
      <c r="T729" s="25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5" t="s">
        <v>161</v>
      </c>
      <c r="AU729" s="255" t="s">
        <v>88</v>
      </c>
      <c r="AV729" s="14" t="s">
        <v>88</v>
      </c>
      <c r="AW729" s="14" t="s">
        <v>32</v>
      </c>
      <c r="AX729" s="14" t="s">
        <v>78</v>
      </c>
      <c r="AY729" s="255" t="s">
        <v>153</v>
      </c>
    </row>
    <row r="730" s="14" customFormat="1">
      <c r="A730" s="14"/>
      <c r="B730" s="245"/>
      <c r="C730" s="246"/>
      <c r="D730" s="236" t="s">
        <v>161</v>
      </c>
      <c r="E730" s="247" t="s">
        <v>1</v>
      </c>
      <c r="F730" s="248" t="s">
        <v>534</v>
      </c>
      <c r="G730" s="246"/>
      <c r="H730" s="249">
        <v>4.0199999999999996</v>
      </c>
      <c r="I730" s="250"/>
      <c r="J730" s="246"/>
      <c r="K730" s="246"/>
      <c r="L730" s="251"/>
      <c r="M730" s="252"/>
      <c r="N730" s="253"/>
      <c r="O730" s="253"/>
      <c r="P730" s="253"/>
      <c r="Q730" s="253"/>
      <c r="R730" s="253"/>
      <c r="S730" s="253"/>
      <c r="T730" s="25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5" t="s">
        <v>161</v>
      </c>
      <c r="AU730" s="255" t="s">
        <v>88</v>
      </c>
      <c r="AV730" s="14" t="s">
        <v>88</v>
      </c>
      <c r="AW730" s="14" t="s">
        <v>32</v>
      </c>
      <c r="AX730" s="14" t="s">
        <v>78</v>
      </c>
      <c r="AY730" s="255" t="s">
        <v>153</v>
      </c>
    </row>
    <row r="731" s="13" customFormat="1">
      <c r="A731" s="13"/>
      <c r="B731" s="234"/>
      <c r="C731" s="235"/>
      <c r="D731" s="236" t="s">
        <v>161</v>
      </c>
      <c r="E731" s="237" t="s">
        <v>1</v>
      </c>
      <c r="F731" s="238" t="s">
        <v>497</v>
      </c>
      <c r="G731" s="235"/>
      <c r="H731" s="237" t="s">
        <v>1</v>
      </c>
      <c r="I731" s="239"/>
      <c r="J731" s="235"/>
      <c r="K731" s="235"/>
      <c r="L731" s="240"/>
      <c r="M731" s="241"/>
      <c r="N731" s="242"/>
      <c r="O731" s="242"/>
      <c r="P731" s="242"/>
      <c r="Q731" s="242"/>
      <c r="R731" s="242"/>
      <c r="S731" s="242"/>
      <c r="T731" s="24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4" t="s">
        <v>161</v>
      </c>
      <c r="AU731" s="244" t="s">
        <v>88</v>
      </c>
      <c r="AV731" s="13" t="s">
        <v>86</v>
      </c>
      <c r="AW731" s="13" t="s">
        <v>32</v>
      </c>
      <c r="AX731" s="13" t="s">
        <v>78</v>
      </c>
      <c r="AY731" s="244" t="s">
        <v>153</v>
      </c>
    </row>
    <row r="732" s="14" customFormat="1">
      <c r="A732" s="14"/>
      <c r="B732" s="245"/>
      <c r="C732" s="246"/>
      <c r="D732" s="236" t="s">
        <v>161</v>
      </c>
      <c r="E732" s="247" t="s">
        <v>1</v>
      </c>
      <c r="F732" s="248" t="s">
        <v>507</v>
      </c>
      <c r="G732" s="246"/>
      <c r="H732" s="249">
        <v>-30.036000000000001</v>
      </c>
      <c r="I732" s="250"/>
      <c r="J732" s="246"/>
      <c r="K732" s="246"/>
      <c r="L732" s="251"/>
      <c r="M732" s="252"/>
      <c r="N732" s="253"/>
      <c r="O732" s="253"/>
      <c r="P732" s="253"/>
      <c r="Q732" s="253"/>
      <c r="R732" s="253"/>
      <c r="S732" s="253"/>
      <c r="T732" s="25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5" t="s">
        <v>161</v>
      </c>
      <c r="AU732" s="255" t="s">
        <v>88</v>
      </c>
      <c r="AV732" s="14" t="s">
        <v>88</v>
      </c>
      <c r="AW732" s="14" t="s">
        <v>32</v>
      </c>
      <c r="AX732" s="14" t="s">
        <v>78</v>
      </c>
      <c r="AY732" s="255" t="s">
        <v>153</v>
      </c>
    </row>
    <row r="733" s="13" customFormat="1">
      <c r="A733" s="13"/>
      <c r="B733" s="234"/>
      <c r="C733" s="235"/>
      <c r="D733" s="236" t="s">
        <v>161</v>
      </c>
      <c r="E733" s="237" t="s">
        <v>1</v>
      </c>
      <c r="F733" s="238" t="s">
        <v>329</v>
      </c>
      <c r="G733" s="235"/>
      <c r="H733" s="237" t="s">
        <v>1</v>
      </c>
      <c r="I733" s="239"/>
      <c r="J733" s="235"/>
      <c r="K733" s="235"/>
      <c r="L733" s="240"/>
      <c r="M733" s="241"/>
      <c r="N733" s="242"/>
      <c r="O733" s="242"/>
      <c r="P733" s="242"/>
      <c r="Q733" s="242"/>
      <c r="R733" s="242"/>
      <c r="S733" s="242"/>
      <c r="T733" s="24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4" t="s">
        <v>161</v>
      </c>
      <c r="AU733" s="244" t="s">
        <v>88</v>
      </c>
      <c r="AV733" s="13" t="s">
        <v>86</v>
      </c>
      <c r="AW733" s="13" t="s">
        <v>32</v>
      </c>
      <c r="AX733" s="13" t="s">
        <v>78</v>
      </c>
      <c r="AY733" s="244" t="s">
        <v>153</v>
      </c>
    </row>
    <row r="734" s="14" customFormat="1">
      <c r="A734" s="14"/>
      <c r="B734" s="245"/>
      <c r="C734" s="246"/>
      <c r="D734" s="236" t="s">
        <v>161</v>
      </c>
      <c r="E734" s="247" t="s">
        <v>1</v>
      </c>
      <c r="F734" s="248" t="s">
        <v>535</v>
      </c>
      <c r="G734" s="246"/>
      <c r="H734" s="249">
        <v>60.240000000000002</v>
      </c>
      <c r="I734" s="250"/>
      <c r="J734" s="246"/>
      <c r="K734" s="246"/>
      <c r="L734" s="251"/>
      <c r="M734" s="252"/>
      <c r="N734" s="253"/>
      <c r="O734" s="253"/>
      <c r="P734" s="253"/>
      <c r="Q734" s="253"/>
      <c r="R734" s="253"/>
      <c r="S734" s="253"/>
      <c r="T734" s="25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5" t="s">
        <v>161</v>
      </c>
      <c r="AU734" s="255" t="s">
        <v>88</v>
      </c>
      <c r="AV734" s="14" t="s">
        <v>88</v>
      </c>
      <c r="AW734" s="14" t="s">
        <v>32</v>
      </c>
      <c r="AX734" s="14" t="s">
        <v>78</v>
      </c>
      <c r="AY734" s="255" t="s">
        <v>153</v>
      </c>
    </row>
    <row r="735" s="13" customFormat="1">
      <c r="A735" s="13"/>
      <c r="B735" s="234"/>
      <c r="C735" s="235"/>
      <c r="D735" s="236" t="s">
        <v>161</v>
      </c>
      <c r="E735" s="237" t="s">
        <v>1</v>
      </c>
      <c r="F735" s="238" t="s">
        <v>497</v>
      </c>
      <c r="G735" s="235"/>
      <c r="H735" s="237" t="s">
        <v>1</v>
      </c>
      <c r="I735" s="239"/>
      <c r="J735" s="235"/>
      <c r="K735" s="235"/>
      <c r="L735" s="240"/>
      <c r="M735" s="241"/>
      <c r="N735" s="242"/>
      <c r="O735" s="242"/>
      <c r="P735" s="242"/>
      <c r="Q735" s="242"/>
      <c r="R735" s="242"/>
      <c r="S735" s="242"/>
      <c r="T735" s="24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4" t="s">
        <v>161</v>
      </c>
      <c r="AU735" s="244" t="s">
        <v>88</v>
      </c>
      <c r="AV735" s="13" t="s">
        <v>86</v>
      </c>
      <c r="AW735" s="13" t="s">
        <v>32</v>
      </c>
      <c r="AX735" s="13" t="s">
        <v>78</v>
      </c>
      <c r="AY735" s="244" t="s">
        <v>153</v>
      </c>
    </row>
    <row r="736" s="14" customFormat="1">
      <c r="A736" s="14"/>
      <c r="B736" s="245"/>
      <c r="C736" s="246"/>
      <c r="D736" s="236" t="s">
        <v>161</v>
      </c>
      <c r="E736" s="247" t="s">
        <v>1</v>
      </c>
      <c r="F736" s="248" t="s">
        <v>536</v>
      </c>
      <c r="G736" s="246"/>
      <c r="H736" s="249">
        <v>-10.734</v>
      </c>
      <c r="I736" s="250"/>
      <c r="J736" s="246"/>
      <c r="K736" s="246"/>
      <c r="L736" s="251"/>
      <c r="M736" s="252"/>
      <c r="N736" s="253"/>
      <c r="O736" s="253"/>
      <c r="P736" s="253"/>
      <c r="Q736" s="253"/>
      <c r="R736" s="253"/>
      <c r="S736" s="253"/>
      <c r="T736" s="25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5" t="s">
        <v>161</v>
      </c>
      <c r="AU736" s="255" t="s">
        <v>88</v>
      </c>
      <c r="AV736" s="14" t="s">
        <v>88</v>
      </c>
      <c r="AW736" s="14" t="s">
        <v>32</v>
      </c>
      <c r="AX736" s="14" t="s">
        <v>78</v>
      </c>
      <c r="AY736" s="255" t="s">
        <v>153</v>
      </c>
    </row>
    <row r="737" s="13" customFormat="1">
      <c r="A737" s="13"/>
      <c r="B737" s="234"/>
      <c r="C737" s="235"/>
      <c r="D737" s="236" t="s">
        <v>161</v>
      </c>
      <c r="E737" s="237" t="s">
        <v>1</v>
      </c>
      <c r="F737" s="238" t="s">
        <v>356</v>
      </c>
      <c r="G737" s="235"/>
      <c r="H737" s="237" t="s">
        <v>1</v>
      </c>
      <c r="I737" s="239"/>
      <c r="J737" s="235"/>
      <c r="K737" s="235"/>
      <c r="L737" s="240"/>
      <c r="M737" s="241"/>
      <c r="N737" s="242"/>
      <c r="O737" s="242"/>
      <c r="P737" s="242"/>
      <c r="Q737" s="242"/>
      <c r="R737" s="242"/>
      <c r="S737" s="242"/>
      <c r="T737" s="24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4" t="s">
        <v>161</v>
      </c>
      <c r="AU737" s="244" t="s">
        <v>88</v>
      </c>
      <c r="AV737" s="13" t="s">
        <v>86</v>
      </c>
      <c r="AW737" s="13" t="s">
        <v>32</v>
      </c>
      <c r="AX737" s="13" t="s">
        <v>78</v>
      </c>
      <c r="AY737" s="244" t="s">
        <v>153</v>
      </c>
    </row>
    <row r="738" s="14" customFormat="1">
      <c r="A738" s="14"/>
      <c r="B738" s="245"/>
      <c r="C738" s="246"/>
      <c r="D738" s="236" t="s">
        <v>161</v>
      </c>
      <c r="E738" s="247" t="s">
        <v>1</v>
      </c>
      <c r="F738" s="248" t="s">
        <v>537</v>
      </c>
      <c r="G738" s="246"/>
      <c r="H738" s="249">
        <v>77.099999999999994</v>
      </c>
      <c r="I738" s="250"/>
      <c r="J738" s="246"/>
      <c r="K738" s="246"/>
      <c r="L738" s="251"/>
      <c r="M738" s="252"/>
      <c r="N738" s="253"/>
      <c r="O738" s="253"/>
      <c r="P738" s="253"/>
      <c r="Q738" s="253"/>
      <c r="R738" s="253"/>
      <c r="S738" s="253"/>
      <c r="T738" s="25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5" t="s">
        <v>161</v>
      </c>
      <c r="AU738" s="255" t="s">
        <v>88</v>
      </c>
      <c r="AV738" s="14" t="s">
        <v>88</v>
      </c>
      <c r="AW738" s="14" t="s">
        <v>32</v>
      </c>
      <c r="AX738" s="14" t="s">
        <v>78</v>
      </c>
      <c r="AY738" s="255" t="s">
        <v>153</v>
      </c>
    </row>
    <row r="739" s="13" customFormat="1">
      <c r="A739" s="13"/>
      <c r="B739" s="234"/>
      <c r="C739" s="235"/>
      <c r="D739" s="236" t="s">
        <v>161</v>
      </c>
      <c r="E739" s="237" t="s">
        <v>1</v>
      </c>
      <c r="F739" s="238" t="s">
        <v>497</v>
      </c>
      <c r="G739" s="235"/>
      <c r="H739" s="237" t="s">
        <v>1</v>
      </c>
      <c r="I739" s="239"/>
      <c r="J739" s="235"/>
      <c r="K739" s="235"/>
      <c r="L739" s="240"/>
      <c r="M739" s="241"/>
      <c r="N739" s="242"/>
      <c r="O739" s="242"/>
      <c r="P739" s="242"/>
      <c r="Q739" s="242"/>
      <c r="R739" s="242"/>
      <c r="S739" s="242"/>
      <c r="T739" s="24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4" t="s">
        <v>161</v>
      </c>
      <c r="AU739" s="244" t="s">
        <v>88</v>
      </c>
      <c r="AV739" s="13" t="s">
        <v>86</v>
      </c>
      <c r="AW739" s="13" t="s">
        <v>32</v>
      </c>
      <c r="AX739" s="13" t="s">
        <v>78</v>
      </c>
      <c r="AY739" s="244" t="s">
        <v>153</v>
      </c>
    </row>
    <row r="740" s="14" customFormat="1">
      <c r="A740" s="14"/>
      <c r="B740" s="245"/>
      <c r="C740" s="246"/>
      <c r="D740" s="236" t="s">
        <v>161</v>
      </c>
      <c r="E740" s="247" t="s">
        <v>1</v>
      </c>
      <c r="F740" s="248" t="s">
        <v>538</v>
      </c>
      <c r="G740" s="246"/>
      <c r="H740" s="249">
        <v>-14.196</v>
      </c>
      <c r="I740" s="250"/>
      <c r="J740" s="246"/>
      <c r="K740" s="246"/>
      <c r="L740" s="251"/>
      <c r="M740" s="252"/>
      <c r="N740" s="253"/>
      <c r="O740" s="253"/>
      <c r="P740" s="253"/>
      <c r="Q740" s="253"/>
      <c r="R740" s="253"/>
      <c r="S740" s="253"/>
      <c r="T740" s="25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5" t="s">
        <v>161</v>
      </c>
      <c r="AU740" s="255" t="s">
        <v>88</v>
      </c>
      <c r="AV740" s="14" t="s">
        <v>88</v>
      </c>
      <c r="AW740" s="14" t="s">
        <v>32</v>
      </c>
      <c r="AX740" s="14" t="s">
        <v>78</v>
      </c>
      <c r="AY740" s="255" t="s">
        <v>153</v>
      </c>
    </row>
    <row r="741" s="13" customFormat="1">
      <c r="A741" s="13"/>
      <c r="B741" s="234"/>
      <c r="C741" s="235"/>
      <c r="D741" s="236" t="s">
        <v>161</v>
      </c>
      <c r="E741" s="237" t="s">
        <v>1</v>
      </c>
      <c r="F741" s="238" t="s">
        <v>539</v>
      </c>
      <c r="G741" s="235"/>
      <c r="H741" s="237" t="s">
        <v>1</v>
      </c>
      <c r="I741" s="239"/>
      <c r="J741" s="235"/>
      <c r="K741" s="235"/>
      <c r="L741" s="240"/>
      <c r="M741" s="241"/>
      <c r="N741" s="242"/>
      <c r="O741" s="242"/>
      <c r="P741" s="242"/>
      <c r="Q741" s="242"/>
      <c r="R741" s="242"/>
      <c r="S741" s="242"/>
      <c r="T741" s="24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4" t="s">
        <v>161</v>
      </c>
      <c r="AU741" s="244" t="s">
        <v>88</v>
      </c>
      <c r="AV741" s="13" t="s">
        <v>86</v>
      </c>
      <c r="AW741" s="13" t="s">
        <v>32</v>
      </c>
      <c r="AX741" s="13" t="s">
        <v>78</v>
      </c>
      <c r="AY741" s="244" t="s">
        <v>153</v>
      </c>
    </row>
    <row r="742" s="14" customFormat="1">
      <c r="A742" s="14"/>
      <c r="B742" s="245"/>
      <c r="C742" s="246"/>
      <c r="D742" s="236" t="s">
        <v>161</v>
      </c>
      <c r="E742" s="247" t="s">
        <v>1</v>
      </c>
      <c r="F742" s="248" t="s">
        <v>540</v>
      </c>
      <c r="G742" s="246"/>
      <c r="H742" s="249">
        <v>9.9000000000000004</v>
      </c>
      <c r="I742" s="250"/>
      <c r="J742" s="246"/>
      <c r="K742" s="246"/>
      <c r="L742" s="251"/>
      <c r="M742" s="252"/>
      <c r="N742" s="253"/>
      <c r="O742" s="253"/>
      <c r="P742" s="253"/>
      <c r="Q742" s="253"/>
      <c r="R742" s="253"/>
      <c r="S742" s="253"/>
      <c r="T742" s="25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5" t="s">
        <v>161</v>
      </c>
      <c r="AU742" s="255" t="s">
        <v>88</v>
      </c>
      <c r="AV742" s="14" t="s">
        <v>88</v>
      </c>
      <c r="AW742" s="14" t="s">
        <v>32</v>
      </c>
      <c r="AX742" s="14" t="s">
        <v>78</v>
      </c>
      <c r="AY742" s="255" t="s">
        <v>153</v>
      </c>
    </row>
    <row r="743" s="13" customFormat="1">
      <c r="A743" s="13"/>
      <c r="B743" s="234"/>
      <c r="C743" s="235"/>
      <c r="D743" s="236" t="s">
        <v>161</v>
      </c>
      <c r="E743" s="237" t="s">
        <v>1</v>
      </c>
      <c r="F743" s="238" t="s">
        <v>264</v>
      </c>
      <c r="G743" s="235"/>
      <c r="H743" s="237" t="s">
        <v>1</v>
      </c>
      <c r="I743" s="239"/>
      <c r="J743" s="235"/>
      <c r="K743" s="235"/>
      <c r="L743" s="240"/>
      <c r="M743" s="241"/>
      <c r="N743" s="242"/>
      <c r="O743" s="242"/>
      <c r="P743" s="242"/>
      <c r="Q743" s="242"/>
      <c r="R743" s="242"/>
      <c r="S743" s="242"/>
      <c r="T743" s="24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4" t="s">
        <v>161</v>
      </c>
      <c r="AU743" s="244" t="s">
        <v>88</v>
      </c>
      <c r="AV743" s="13" t="s">
        <v>86</v>
      </c>
      <c r="AW743" s="13" t="s">
        <v>32</v>
      </c>
      <c r="AX743" s="13" t="s">
        <v>78</v>
      </c>
      <c r="AY743" s="244" t="s">
        <v>153</v>
      </c>
    </row>
    <row r="744" s="14" customFormat="1">
      <c r="A744" s="14"/>
      <c r="B744" s="245"/>
      <c r="C744" s="246"/>
      <c r="D744" s="236" t="s">
        <v>161</v>
      </c>
      <c r="E744" s="247" t="s">
        <v>1</v>
      </c>
      <c r="F744" s="248" t="s">
        <v>541</v>
      </c>
      <c r="G744" s="246"/>
      <c r="H744" s="249">
        <v>-1.8180000000000001</v>
      </c>
      <c r="I744" s="250"/>
      <c r="J744" s="246"/>
      <c r="K744" s="246"/>
      <c r="L744" s="251"/>
      <c r="M744" s="252"/>
      <c r="N744" s="253"/>
      <c r="O744" s="253"/>
      <c r="P744" s="253"/>
      <c r="Q744" s="253"/>
      <c r="R744" s="253"/>
      <c r="S744" s="253"/>
      <c r="T744" s="25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5" t="s">
        <v>161</v>
      </c>
      <c r="AU744" s="255" t="s">
        <v>88</v>
      </c>
      <c r="AV744" s="14" t="s">
        <v>88</v>
      </c>
      <c r="AW744" s="14" t="s">
        <v>32</v>
      </c>
      <c r="AX744" s="14" t="s">
        <v>78</v>
      </c>
      <c r="AY744" s="255" t="s">
        <v>153</v>
      </c>
    </row>
    <row r="745" s="15" customFormat="1">
      <c r="A745" s="15"/>
      <c r="B745" s="256"/>
      <c r="C745" s="257"/>
      <c r="D745" s="236" t="s">
        <v>161</v>
      </c>
      <c r="E745" s="258" t="s">
        <v>1</v>
      </c>
      <c r="F745" s="259" t="s">
        <v>164</v>
      </c>
      <c r="G745" s="257"/>
      <c r="H745" s="260">
        <v>262.55599999999998</v>
      </c>
      <c r="I745" s="261"/>
      <c r="J745" s="257"/>
      <c r="K745" s="257"/>
      <c r="L745" s="262"/>
      <c r="M745" s="263"/>
      <c r="N745" s="264"/>
      <c r="O745" s="264"/>
      <c r="P745" s="264"/>
      <c r="Q745" s="264"/>
      <c r="R745" s="264"/>
      <c r="S745" s="264"/>
      <c r="T745" s="26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6" t="s">
        <v>161</v>
      </c>
      <c r="AU745" s="266" t="s">
        <v>88</v>
      </c>
      <c r="AV745" s="15" t="s">
        <v>165</v>
      </c>
      <c r="AW745" s="15" t="s">
        <v>32</v>
      </c>
      <c r="AX745" s="15" t="s">
        <v>78</v>
      </c>
      <c r="AY745" s="266" t="s">
        <v>153</v>
      </c>
    </row>
    <row r="746" s="13" customFormat="1">
      <c r="A746" s="13"/>
      <c r="B746" s="234"/>
      <c r="C746" s="235"/>
      <c r="D746" s="236" t="s">
        <v>161</v>
      </c>
      <c r="E746" s="237" t="s">
        <v>1</v>
      </c>
      <c r="F746" s="238" t="s">
        <v>542</v>
      </c>
      <c r="G746" s="235"/>
      <c r="H746" s="237" t="s">
        <v>1</v>
      </c>
      <c r="I746" s="239"/>
      <c r="J746" s="235"/>
      <c r="K746" s="235"/>
      <c r="L746" s="240"/>
      <c r="M746" s="241"/>
      <c r="N746" s="242"/>
      <c r="O746" s="242"/>
      <c r="P746" s="242"/>
      <c r="Q746" s="242"/>
      <c r="R746" s="242"/>
      <c r="S746" s="242"/>
      <c r="T746" s="24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4" t="s">
        <v>161</v>
      </c>
      <c r="AU746" s="244" t="s">
        <v>88</v>
      </c>
      <c r="AV746" s="13" t="s">
        <v>86</v>
      </c>
      <c r="AW746" s="13" t="s">
        <v>32</v>
      </c>
      <c r="AX746" s="13" t="s">
        <v>78</v>
      </c>
      <c r="AY746" s="244" t="s">
        <v>153</v>
      </c>
    </row>
    <row r="747" s="14" customFormat="1">
      <c r="A747" s="14"/>
      <c r="B747" s="245"/>
      <c r="C747" s="246"/>
      <c r="D747" s="236" t="s">
        <v>161</v>
      </c>
      <c r="E747" s="247" t="s">
        <v>1</v>
      </c>
      <c r="F747" s="248" t="s">
        <v>543</v>
      </c>
      <c r="G747" s="246"/>
      <c r="H747" s="249">
        <v>5.2800000000000002</v>
      </c>
      <c r="I747" s="250"/>
      <c r="J747" s="246"/>
      <c r="K747" s="246"/>
      <c r="L747" s="251"/>
      <c r="M747" s="252"/>
      <c r="N747" s="253"/>
      <c r="O747" s="253"/>
      <c r="P747" s="253"/>
      <c r="Q747" s="253"/>
      <c r="R747" s="253"/>
      <c r="S747" s="253"/>
      <c r="T747" s="25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5" t="s">
        <v>161</v>
      </c>
      <c r="AU747" s="255" t="s">
        <v>88</v>
      </c>
      <c r="AV747" s="14" t="s">
        <v>88</v>
      </c>
      <c r="AW747" s="14" t="s">
        <v>32</v>
      </c>
      <c r="AX747" s="14" t="s">
        <v>78</v>
      </c>
      <c r="AY747" s="255" t="s">
        <v>153</v>
      </c>
    </row>
    <row r="748" s="15" customFormat="1">
      <c r="A748" s="15"/>
      <c r="B748" s="256"/>
      <c r="C748" s="257"/>
      <c r="D748" s="236" t="s">
        <v>161</v>
      </c>
      <c r="E748" s="258" t="s">
        <v>1</v>
      </c>
      <c r="F748" s="259" t="s">
        <v>164</v>
      </c>
      <c r="G748" s="257"/>
      <c r="H748" s="260">
        <v>5.2800000000000002</v>
      </c>
      <c r="I748" s="261"/>
      <c r="J748" s="257"/>
      <c r="K748" s="257"/>
      <c r="L748" s="262"/>
      <c r="M748" s="263"/>
      <c r="N748" s="264"/>
      <c r="O748" s="264"/>
      <c r="P748" s="264"/>
      <c r="Q748" s="264"/>
      <c r="R748" s="264"/>
      <c r="S748" s="264"/>
      <c r="T748" s="26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6" t="s">
        <v>161</v>
      </c>
      <c r="AU748" s="266" t="s">
        <v>88</v>
      </c>
      <c r="AV748" s="15" t="s">
        <v>165</v>
      </c>
      <c r="AW748" s="15" t="s">
        <v>32</v>
      </c>
      <c r="AX748" s="15" t="s">
        <v>78</v>
      </c>
      <c r="AY748" s="266" t="s">
        <v>153</v>
      </c>
    </row>
    <row r="749" s="16" customFormat="1">
      <c r="A749" s="16"/>
      <c r="B749" s="267"/>
      <c r="C749" s="268"/>
      <c r="D749" s="236" t="s">
        <v>161</v>
      </c>
      <c r="E749" s="269" t="s">
        <v>1</v>
      </c>
      <c r="F749" s="270" t="s">
        <v>166</v>
      </c>
      <c r="G749" s="268"/>
      <c r="H749" s="271">
        <v>963.93399999999997</v>
      </c>
      <c r="I749" s="272"/>
      <c r="J749" s="268"/>
      <c r="K749" s="268"/>
      <c r="L749" s="273"/>
      <c r="M749" s="274"/>
      <c r="N749" s="275"/>
      <c r="O749" s="275"/>
      <c r="P749" s="275"/>
      <c r="Q749" s="275"/>
      <c r="R749" s="275"/>
      <c r="S749" s="275"/>
      <c r="T749" s="27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T749" s="277" t="s">
        <v>161</v>
      </c>
      <c r="AU749" s="277" t="s">
        <v>88</v>
      </c>
      <c r="AV749" s="16" t="s">
        <v>159</v>
      </c>
      <c r="AW749" s="16" t="s">
        <v>32</v>
      </c>
      <c r="AX749" s="16" t="s">
        <v>86</v>
      </c>
      <c r="AY749" s="277" t="s">
        <v>153</v>
      </c>
    </row>
    <row r="750" s="2" customFormat="1" ht="37.8" customHeight="1">
      <c r="A750" s="39"/>
      <c r="B750" s="40"/>
      <c r="C750" s="220" t="s">
        <v>564</v>
      </c>
      <c r="D750" s="220" t="s">
        <v>155</v>
      </c>
      <c r="E750" s="221" t="s">
        <v>565</v>
      </c>
      <c r="F750" s="222" t="s">
        <v>566</v>
      </c>
      <c r="G750" s="223" t="s">
        <v>216</v>
      </c>
      <c r="H750" s="224">
        <v>3</v>
      </c>
      <c r="I750" s="225"/>
      <c r="J750" s="226">
        <f>ROUND(I750*H750,2)</f>
        <v>0</v>
      </c>
      <c r="K750" s="227"/>
      <c r="L750" s="45"/>
      <c r="M750" s="228" t="s">
        <v>1</v>
      </c>
      <c r="N750" s="229" t="s">
        <v>43</v>
      </c>
      <c r="O750" s="92"/>
      <c r="P750" s="230">
        <f>O750*H750</f>
        <v>0</v>
      </c>
      <c r="Q750" s="230">
        <v>0.0014</v>
      </c>
      <c r="R750" s="230">
        <f>Q750*H750</f>
        <v>0.0041999999999999997</v>
      </c>
      <c r="S750" s="230">
        <v>0</v>
      </c>
      <c r="T750" s="231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2" t="s">
        <v>159</v>
      </c>
      <c r="AT750" s="232" t="s">
        <v>155</v>
      </c>
      <c r="AU750" s="232" t="s">
        <v>88</v>
      </c>
      <c r="AY750" s="18" t="s">
        <v>153</v>
      </c>
      <c r="BE750" s="233">
        <f>IF(N750="základní",J750,0)</f>
        <v>0</v>
      </c>
      <c r="BF750" s="233">
        <f>IF(N750="snížená",J750,0)</f>
        <v>0</v>
      </c>
      <c r="BG750" s="233">
        <f>IF(N750="zákl. přenesená",J750,0)</f>
        <v>0</v>
      </c>
      <c r="BH750" s="233">
        <f>IF(N750="sníž. přenesená",J750,0)</f>
        <v>0</v>
      </c>
      <c r="BI750" s="233">
        <f>IF(N750="nulová",J750,0)</f>
        <v>0</v>
      </c>
      <c r="BJ750" s="18" t="s">
        <v>86</v>
      </c>
      <c r="BK750" s="233">
        <f>ROUND(I750*H750,2)</f>
        <v>0</v>
      </c>
      <c r="BL750" s="18" t="s">
        <v>159</v>
      </c>
      <c r="BM750" s="232" t="s">
        <v>567</v>
      </c>
    </row>
    <row r="751" s="13" customFormat="1">
      <c r="A751" s="13"/>
      <c r="B751" s="234"/>
      <c r="C751" s="235"/>
      <c r="D751" s="236" t="s">
        <v>161</v>
      </c>
      <c r="E751" s="237" t="s">
        <v>1</v>
      </c>
      <c r="F751" s="238" t="s">
        <v>568</v>
      </c>
      <c r="G751" s="235"/>
      <c r="H751" s="237" t="s">
        <v>1</v>
      </c>
      <c r="I751" s="239"/>
      <c r="J751" s="235"/>
      <c r="K751" s="235"/>
      <c r="L751" s="240"/>
      <c r="M751" s="241"/>
      <c r="N751" s="242"/>
      <c r="O751" s="242"/>
      <c r="P751" s="242"/>
      <c r="Q751" s="242"/>
      <c r="R751" s="242"/>
      <c r="S751" s="242"/>
      <c r="T751" s="24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4" t="s">
        <v>161</v>
      </c>
      <c r="AU751" s="244" t="s">
        <v>88</v>
      </c>
      <c r="AV751" s="13" t="s">
        <v>86</v>
      </c>
      <c r="AW751" s="13" t="s">
        <v>32</v>
      </c>
      <c r="AX751" s="13" t="s">
        <v>78</v>
      </c>
      <c r="AY751" s="244" t="s">
        <v>153</v>
      </c>
    </row>
    <row r="752" s="14" customFormat="1">
      <c r="A752" s="14"/>
      <c r="B752" s="245"/>
      <c r="C752" s="246"/>
      <c r="D752" s="236" t="s">
        <v>161</v>
      </c>
      <c r="E752" s="247" t="s">
        <v>1</v>
      </c>
      <c r="F752" s="248" t="s">
        <v>569</v>
      </c>
      <c r="G752" s="246"/>
      <c r="H752" s="249">
        <v>3</v>
      </c>
      <c r="I752" s="250"/>
      <c r="J752" s="246"/>
      <c r="K752" s="246"/>
      <c r="L752" s="251"/>
      <c r="M752" s="252"/>
      <c r="N752" s="253"/>
      <c r="O752" s="253"/>
      <c r="P752" s="253"/>
      <c r="Q752" s="253"/>
      <c r="R752" s="253"/>
      <c r="S752" s="253"/>
      <c r="T752" s="25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5" t="s">
        <v>161</v>
      </c>
      <c r="AU752" s="255" t="s">
        <v>88</v>
      </c>
      <c r="AV752" s="14" t="s">
        <v>88</v>
      </c>
      <c r="AW752" s="14" t="s">
        <v>32</v>
      </c>
      <c r="AX752" s="14" t="s">
        <v>78</v>
      </c>
      <c r="AY752" s="255" t="s">
        <v>153</v>
      </c>
    </row>
    <row r="753" s="15" customFormat="1">
      <c r="A753" s="15"/>
      <c r="B753" s="256"/>
      <c r="C753" s="257"/>
      <c r="D753" s="236" t="s">
        <v>161</v>
      </c>
      <c r="E753" s="258" t="s">
        <v>1</v>
      </c>
      <c r="F753" s="259" t="s">
        <v>164</v>
      </c>
      <c r="G753" s="257"/>
      <c r="H753" s="260">
        <v>3</v>
      </c>
      <c r="I753" s="261"/>
      <c r="J753" s="257"/>
      <c r="K753" s="257"/>
      <c r="L753" s="262"/>
      <c r="M753" s="263"/>
      <c r="N753" s="264"/>
      <c r="O753" s="264"/>
      <c r="P753" s="264"/>
      <c r="Q753" s="264"/>
      <c r="R753" s="264"/>
      <c r="S753" s="264"/>
      <c r="T753" s="26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6" t="s">
        <v>161</v>
      </c>
      <c r="AU753" s="266" t="s">
        <v>88</v>
      </c>
      <c r="AV753" s="15" t="s">
        <v>165</v>
      </c>
      <c r="AW753" s="15" t="s">
        <v>32</v>
      </c>
      <c r="AX753" s="15" t="s">
        <v>78</v>
      </c>
      <c r="AY753" s="266" t="s">
        <v>153</v>
      </c>
    </row>
    <row r="754" s="16" customFormat="1">
      <c r="A754" s="16"/>
      <c r="B754" s="267"/>
      <c r="C754" s="268"/>
      <c r="D754" s="236" t="s">
        <v>161</v>
      </c>
      <c r="E754" s="269" t="s">
        <v>1</v>
      </c>
      <c r="F754" s="270" t="s">
        <v>166</v>
      </c>
      <c r="G754" s="268"/>
      <c r="H754" s="271">
        <v>3</v>
      </c>
      <c r="I754" s="272"/>
      <c r="J754" s="268"/>
      <c r="K754" s="268"/>
      <c r="L754" s="273"/>
      <c r="M754" s="274"/>
      <c r="N754" s="275"/>
      <c r="O754" s="275"/>
      <c r="P754" s="275"/>
      <c r="Q754" s="275"/>
      <c r="R754" s="275"/>
      <c r="S754" s="275"/>
      <c r="T754" s="27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T754" s="277" t="s">
        <v>161</v>
      </c>
      <c r="AU754" s="277" t="s">
        <v>88</v>
      </c>
      <c r="AV754" s="16" t="s">
        <v>159</v>
      </c>
      <c r="AW754" s="16" t="s">
        <v>32</v>
      </c>
      <c r="AX754" s="16" t="s">
        <v>86</v>
      </c>
      <c r="AY754" s="277" t="s">
        <v>153</v>
      </c>
    </row>
    <row r="755" s="2" customFormat="1" ht="37.8" customHeight="1">
      <c r="A755" s="39"/>
      <c r="B755" s="40"/>
      <c r="C755" s="220" t="s">
        <v>570</v>
      </c>
      <c r="D755" s="220" t="s">
        <v>155</v>
      </c>
      <c r="E755" s="221" t="s">
        <v>571</v>
      </c>
      <c r="F755" s="222" t="s">
        <v>572</v>
      </c>
      <c r="G755" s="223" t="s">
        <v>216</v>
      </c>
      <c r="H755" s="224">
        <v>3</v>
      </c>
      <c r="I755" s="225"/>
      <c r="J755" s="226">
        <f>ROUND(I755*H755,2)</f>
        <v>0</v>
      </c>
      <c r="K755" s="227"/>
      <c r="L755" s="45"/>
      <c r="M755" s="228" t="s">
        <v>1</v>
      </c>
      <c r="N755" s="229" t="s">
        <v>43</v>
      </c>
      <c r="O755" s="92"/>
      <c r="P755" s="230">
        <f>O755*H755</f>
        <v>0</v>
      </c>
      <c r="Q755" s="230">
        <v>0.0044099999999999999</v>
      </c>
      <c r="R755" s="230">
        <f>Q755*H755</f>
        <v>0.013229999999999999</v>
      </c>
      <c r="S755" s="230">
        <v>0</v>
      </c>
      <c r="T755" s="231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32" t="s">
        <v>159</v>
      </c>
      <c r="AT755" s="232" t="s">
        <v>155</v>
      </c>
      <c r="AU755" s="232" t="s">
        <v>88</v>
      </c>
      <c r="AY755" s="18" t="s">
        <v>153</v>
      </c>
      <c r="BE755" s="233">
        <f>IF(N755="základní",J755,0)</f>
        <v>0</v>
      </c>
      <c r="BF755" s="233">
        <f>IF(N755="snížená",J755,0)</f>
        <v>0</v>
      </c>
      <c r="BG755" s="233">
        <f>IF(N755="zákl. přenesená",J755,0)</f>
        <v>0</v>
      </c>
      <c r="BH755" s="233">
        <f>IF(N755="sníž. přenesená",J755,0)</f>
        <v>0</v>
      </c>
      <c r="BI755" s="233">
        <f>IF(N755="nulová",J755,0)</f>
        <v>0</v>
      </c>
      <c r="BJ755" s="18" t="s">
        <v>86</v>
      </c>
      <c r="BK755" s="233">
        <f>ROUND(I755*H755,2)</f>
        <v>0</v>
      </c>
      <c r="BL755" s="18" t="s">
        <v>159</v>
      </c>
      <c r="BM755" s="232" t="s">
        <v>573</v>
      </c>
    </row>
    <row r="756" s="13" customFormat="1">
      <c r="A756" s="13"/>
      <c r="B756" s="234"/>
      <c r="C756" s="235"/>
      <c r="D756" s="236" t="s">
        <v>161</v>
      </c>
      <c r="E756" s="237" t="s">
        <v>1</v>
      </c>
      <c r="F756" s="238" t="s">
        <v>574</v>
      </c>
      <c r="G756" s="235"/>
      <c r="H756" s="237" t="s">
        <v>1</v>
      </c>
      <c r="I756" s="239"/>
      <c r="J756" s="235"/>
      <c r="K756" s="235"/>
      <c r="L756" s="240"/>
      <c r="M756" s="241"/>
      <c r="N756" s="242"/>
      <c r="O756" s="242"/>
      <c r="P756" s="242"/>
      <c r="Q756" s="242"/>
      <c r="R756" s="242"/>
      <c r="S756" s="242"/>
      <c r="T756" s="24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4" t="s">
        <v>161</v>
      </c>
      <c r="AU756" s="244" t="s">
        <v>88</v>
      </c>
      <c r="AV756" s="13" t="s">
        <v>86</v>
      </c>
      <c r="AW756" s="13" t="s">
        <v>32</v>
      </c>
      <c r="AX756" s="13" t="s">
        <v>78</v>
      </c>
      <c r="AY756" s="244" t="s">
        <v>153</v>
      </c>
    </row>
    <row r="757" s="14" customFormat="1">
      <c r="A757" s="14"/>
      <c r="B757" s="245"/>
      <c r="C757" s="246"/>
      <c r="D757" s="236" t="s">
        <v>161</v>
      </c>
      <c r="E757" s="247" t="s">
        <v>1</v>
      </c>
      <c r="F757" s="248" t="s">
        <v>569</v>
      </c>
      <c r="G757" s="246"/>
      <c r="H757" s="249">
        <v>3</v>
      </c>
      <c r="I757" s="250"/>
      <c r="J757" s="246"/>
      <c r="K757" s="246"/>
      <c r="L757" s="251"/>
      <c r="M757" s="252"/>
      <c r="N757" s="253"/>
      <c r="O757" s="253"/>
      <c r="P757" s="253"/>
      <c r="Q757" s="253"/>
      <c r="R757" s="253"/>
      <c r="S757" s="253"/>
      <c r="T757" s="25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5" t="s">
        <v>161</v>
      </c>
      <c r="AU757" s="255" t="s">
        <v>88</v>
      </c>
      <c r="AV757" s="14" t="s">
        <v>88</v>
      </c>
      <c r="AW757" s="14" t="s">
        <v>32</v>
      </c>
      <c r="AX757" s="14" t="s">
        <v>78</v>
      </c>
      <c r="AY757" s="255" t="s">
        <v>153</v>
      </c>
    </row>
    <row r="758" s="15" customFormat="1">
      <c r="A758" s="15"/>
      <c r="B758" s="256"/>
      <c r="C758" s="257"/>
      <c r="D758" s="236" t="s">
        <v>161</v>
      </c>
      <c r="E758" s="258" t="s">
        <v>1</v>
      </c>
      <c r="F758" s="259" t="s">
        <v>164</v>
      </c>
      <c r="G758" s="257"/>
      <c r="H758" s="260">
        <v>3</v>
      </c>
      <c r="I758" s="261"/>
      <c r="J758" s="257"/>
      <c r="K758" s="257"/>
      <c r="L758" s="262"/>
      <c r="M758" s="263"/>
      <c r="N758" s="264"/>
      <c r="O758" s="264"/>
      <c r="P758" s="264"/>
      <c r="Q758" s="264"/>
      <c r="R758" s="264"/>
      <c r="S758" s="264"/>
      <c r="T758" s="26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66" t="s">
        <v>161</v>
      </c>
      <c r="AU758" s="266" t="s">
        <v>88</v>
      </c>
      <c r="AV758" s="15" t="s">
        <v>165</v>
      </c>
      <c r="AW758" s="15" t="s">
        <v>32</v>
      </c>
      <c r="AX758" s="15" t="s">
        <v>78</v>
      </c>
      <c r="AY758" s="266" t="s">
        <v>153</v>
      </c>
    </row>
    <row r="759" s="16" customFormat="1">
      <c r="A759" s="16"/>
      <c r="B759" s="267"/>
      <c r="C759" s="268"/>
      <c r="D759" s="236" t="s">
        <v>161</v>
      </c>
      <c r="E759" s="269" t="s">
        <v>1</v>
      </c>
      <c r="F759" s="270" t="s">
        <v>166</v>
      </c>
      <c r="G759" s="268"/>
      <c r="H759" s="271">
        <v>3</v>
      </c>
      <c r="I759" s="272"/>
      <c r="J759" s="268"/>
      <c r="K759" s="268"/>
      <c r="L759" s="273"/>
      <c r="M759" s="274"/>
      <c r="N759" s="275"/>
      <c r="O759" s="275"/>
      <c r="P759" s="275"/>
      <c r="Q759" s="275"/>
      <c r="R759" s="275"/>
      <c r="S759" s="275"/>
      <c r="T759" s="27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T759" s="277" t="s">
        <v>161</v>
      </c>
      <c r="AU759" s="277" t="s">
        <v>88</v>
      </c>
      <c r="AV759" s="16" t="s">
        <v>159</v>
      </c>
      <c r="AW759" s="16" t="s">
        <v>32</v>
      </c>
      <c r="AX759" s="16" t="s">
        <v>86</v>
      </c>
      <c r="AY759" s="277" t="s">
        <v>153</v>
      </c>
    </row>
    <row r="760" s="2" customFormat="1" ht="33" customHeight="1">
      <c r="A760" s="39"/>
      <c r="B760" s="40"/>
      <c r="C760" s="220" t="s">
        <v>575</v>
      </c>
      <c r="D760" s="220" t="s">
        <v>155</v>
      </c>
      <c r="E760" s="221" t="s">
        <v>576</v>
      </c>
      <c r="F760" s="222" t="s">
        <v>577</v>
      </c>
      <c r="G760" s="223" t="s">
        <v>216</v>
      </c>
      <c r="H760" s="224">
        <v>3</v>
      </c>
      <c r="I760" s="225"/>
      <c r="J760" s="226">
        <f>ROUND(I760*H760,2)</f>
        <v>0</v>
      </c>
      <c r="K760" s="227"/>
      <c r="L760" s="45"/>
      <c r="M760" s="228" t="s">
        <v>1</v>
      </c>
      <c r="N760" s="229" t="s">
        <v>43</v>
      </c>
      <c r="O760" s="92"/>
      <c r="P760" s="230">
        <f>O760*H760</f>
        <v>0</v>
      </c>
      <c r="Q760" s="230">
        <v>0.0030000000000000001</v>
      </c>
      <c r="R760" s="230">
        <f>Q760*H760</f>
        <v>0.0090000000000000011</v>
      </c>
      <c r="S760" s="230">
        <v>0</v>
      </c>
      <c r="T760" s="231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32" t="s">
        <v>159</v>
      </c>
      <c r="AT760" s="232" t="s">
        <v>155</v>
      </c>
      <c r="AU760" s="232" t="s">
        <v>88</v>
      </c>
      <c r="AY760" s="18" t="s">
        <v>153</v>
      </c>
      <c r="BE760" s="233">
        <f>IF(N760="základní",J760,0)</f>
        <v>0</v>
      </c>
      <c r="BF760" s="233">
        <f>IF(N760="snížená",J760,0)</f>
        <v>0</v>
      </c>
      <c r="BG760" s="233">
        <f>IF(N760="zákl. přenesená",J760,0)</f>
        <v>0</v>
      </c>
      <c r="BH760" s="233">
        <f>IF(N760="sníž. přenesená",J760,0)</f>
        <v>0</v>
      </c>
      <c r="BI760" s="233">
        <f>IF(N760="nulová",J760,0)</f>
        <v>0</v>
      </c>
      <c r="BJ760" s="18" t="s">
        <v>86</v>
      </c>
      <c r="BK760" s="233">
        <f>ROUND(I760*H760,2)</f>
        <v>0</v>
      </c>
      <c r="BL760" s="18" t="s">
        <v>159</v>
      </c>
      <c r="BM760" s="232" t="s">
        <v>578</v>
      </c>
    </row>
    <row r="761" s="13" customFormat="1">
      <c r="A761" s="13"/>
      <c r="B761" s="234"/>
      <c r="C761" s="235"/>
      <c r="D761" s="236" t="s">
        <v>161</v>
      </c>
      <c r="E761" s="237" t="s">
        <v>1</v>
      </c>
      <c r="F761" s="238" t="s">
        <v>579</v>
      </c>
      <c r="G761" s="235"/>
      <c r="H761" s="237" t="s">
        <v>1</v>
      </c>
      <c r="I761" s="239"/>
      <c r="J761" s="235"/>
      <c r="K761" s="235"/>
      <c r="L761" s="240"/>
      <c r="M761" s="241"/>
      <c r="N761" s="242"/>
      <c r="O761" s="242"/>
      <c r="P761" s="242"/>
      <c r="Q761" s="242"/>
      <c r="R761" s="242"/>
      <c r="S761" s="242"/>
      <c r="T761" s="24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4" t="s">
        <v>161</v>
      </c>
      <c r="AU761" s="244" t="s">
        <v>88</v>
      </c>
      <c r="AV761" s="13" t="s">
        <v>86</v>
      </c>
      <c r="AW761" s="13" t="s">
        <v>32</v>
      </c>
      <c r="AX761" s="13" t="s">
        <v>78</v>
      </c>
      <c r="AY761" s="244" t="s">
        <v>153</v>
      </c>
    </row>
    <row r="762" s="14" customFormat="1">
      <c r="A762" s="14"/>
      <c r="B762" s="245"/>
      <c r="C762" s="246"/>
      <c r="D762" s="236" t="s">
        <v>161</v>
      </c>
      <c r="E762" s="247" t="s">
        <v>1</v>
      </c>
      <c r="F762" s="248" t="s">
        <v>569</v>
      </c>
      <c r="G762" s="246"/>
      <c r="H762" s="249">
        <v>3</v>
      </c>
      <c r="I762" s="250"/>
      <c r="J762" s="246"/>
      <c r="K762" s="246"/>
      <c r="L762" s="251"/>
      <c r="M762" s="252"/>
      <c r="N762" s="253"/>
      <c r="O762" s="253"/>
      <c r="P762" s="253"/>
      <c r="Q762" s="253"/>
      <c r="R762" s="253"/>
      <c r="S762" s="253"/>
      <c r="T762" s="25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5" t="s">
        <v>161</v>
      </c>
      <c r="AU762" s="255" t="s">
        <v>88</v>
      </c>
      <c r="AV762" s="14" t="s">
        <v>88</v>
      </c>
      <c r="AW762" s="14" t="s">
        <v>32</v>
      </c>
      <c r="AX762" s="14" t="s">
        <v>78</v>
      </c>
      <c r="AY762" s="255" t="s">
        <v>153</v>
      </c>
    </row>
    <row r="763" s="15" customFormat="1">
      <c r="A763" s="15"/>
      <c r="B763" s="256"/>
      <c r="C763" s="257"/>
      <c r="D763" s="236" t="s">
        <v>161</v>
      </c>
      <c r="E763" s="258" t="s">
        <v>1</v>
      </c>
      <c r="F763" s="259" t="s">
        <v>164</v>
      </c>
      <c r="G763" s="257"/>
      <c r="H763" s="260">
        <v>3</v>
      </c>
      <c r="I763" s="261"/>
      <c r="J763" s="257"/>
      <c r="K763" s="257"/>
      <c r="L763" s="262"/>
      <c r="M763" s="263"/>
      <c r="N763" s="264"/>
      <c r="O763" s="264"/>
      <c r="P763" s="264"/>
      <c r="Q763" s="264"/>
      <c r="R763" s="264"/>
      <c r="S763" s="264"/>
      <c r="T763" s="26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6" t="s">
        <v>161</v>
      </c>
      <c r="AU763" s="266" t="s">
        <v>88</v>
      </c>
      <c r="AV763" s="15" t="s">
        <v>165</v>
      </c>
      <c r="AW763" s="15" t="s">
        <v>32</v>
      </c>
      <c r="AX763" s="15" t="s">
        <v>78</v>
      </c>
      <c r="AY763" s="266" t="s">
        <v>153</v>
      </c>
    </row>
    <row r="764" s="16" customFormat="1">
      <c r="A764" s="16"/>
      <c r="B764" s="267"/>
      <c r="C764" s="268"/>
      <c r="D764" s="236" t="s">
        <v>161</v>
      </c>
      <c r="E764" s="269" t="s">
        <v>1</v>
      </c>
      <c r="F764" s="270" t="s">
        <v>166</v>
      </c>
      <c r="G764" s="268"/>
      <c r="H764" s="271">
        <v>3</v>
      </c>
      <c r="I764" s="272"/>
      <c r="J764" s="268"/>
      <c r="K764" s="268"/>
      <c r="L764" s="273"/>
      <c r="M764" s="274"/>
      <c r="N764" s="275"/>
      <c r="O764" s="275"/>
      <c r="P764" s="275"/>
      <c r="Q764" s="275"/>
      <c r="R764" s="275"/>
      <c r="S764" s="275"/>
      <c r="T764" s="27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T764" s="277" t="s">
        <v>161</v>
      </c>
      <c r="AU764" s="277" t="s">
        <v>88</v>
      </c>
      <c r="AV764" s="16" t="s">
        <v>159</v>
      </c>
      <c r="AW764" s="16" t="s">
        <v>32</v>
      </c>
      <c r="AX764" s="16" t="s">
        <v>86</v>
      </c>
      <c r="AY764" s="277" t="s">
        <v>153</v>
      </c>
    </row>
    <row r="765" s="2" customFormat="1" ht="24.15" customHeight="1">
      <c r="A765" s="39"/>
      <c r="B765" s="40"/>
      <c r="C765" s="220" t="s">
        <v>580</v>
      </c>
      <c r="D765" s="220" t="s">
        <v>155</v>
      </c>
      <c r="E765" s="221" t="s">
        <v>581</v>
      </c>
      <c r="F765" s="222" t="s">
        <v>582</v>
      </c>
      <c r="G765" s="223" t="s">
        <v>216</v>
      </c>
      <c r="H765" s="224">
        <v>5.8799999999999999</v>
      </c>
      <c r="I765" s="225"/>
      <c r="J765" s="226">
        <f>ROUND(I765*H765,2)</f>
        <v>0</v>
      </c>
      <c r="K765" s="227"/>
      <c r="L765" s="45"/>
      <c r="M765" s="228" t="s">
        <v>1</v>
      </c>
      <c r="N765" s="229" t="s">
        <v>43</v>
      </c>
      <c r="O765" s="92"/>
      <c r="P765" s="230">
        <f>O765*H765</f>
        <v>0</v>
      </c>
      <c r="Q765" s="230">
        <v>0.00022000000000000001</v>
      </c>
      <c r="R765" s="230">
        <f>Q765*H765</f>
        <v>0.0012936</v>
      </c>
      <c r="S765" s="230">
        <v>0</v>
      </c>
      <c r="T765" s="231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2" t="s">
        <v>159</v>
      </c>
      <c r="AT765" s="232" t="s">
        <v>155</v>
      </c>
      <c r="AU765" s="232" t="s">
        <v>88</v>
      </c>
      <c r="AY765" s="18" t="s">
        <v>153</v>
      </c>
      <c r="BE765" s="233">
        <f>IF(N765="základní",J765,0)</f>
        <v>0</v>
      </c>
      <c r="BF765" s="233">
        <f>IF(N765="snížená",J765,0)</f>
        <v>0</v>
      </c>
      <c r="BG765" s="233">
        <f>IF(N765="zákl. přenesená",J765,0)</f>
        <v>0</v>
      </c>
      <c r="BH765" s="233">
        <f>IF(N765="sníž. přenesená",J765,0)</f>
        <v>0</v>
      </c>
      <c r="BI765" s="233">
        <f>IF(N765="nulová",J765,0)</f>
        <v>0</v>
      </c>
      <c r="BJ765" s="18" t="s">
        <v>86</v>
      </c>
      <c r="BK765" s="233">
        <f>ROUND(I765*H765,2)</f>
        <v>0</v>
      </c>
      <c r="BL765" s="18" t="s">
        <v>159</v>
      </c>
      <c r="BM765" s="232" t="s">
        <v>583</v>
      </c>
    </row>
    <row r="766" s="13" customFormat="1">
      <c r="A766" s="13"/>
      <c r="B766" s="234"/>
      <c r="C766" s="235"/>
      <c r="D766" s="236" t="s">
        <v>161</v>
      </c>
      <c r="E766" s="237" t="s">
        <v>1</v>
      </c>
      <c r="F766" s="238" t="s">
        <v>584</v>
      </c>
      <c r="G766" s="235"/>
      <c r="H766" s="237" t="s">
        <v>1</v>
      </c>
      <c r="I766" s="239"/>
      <c r="J766" s="235"/>
      <c r="K766" s="235"/>
      <c r="L766" s="240"/>
      <c r="M766" s="241"/>
      <c r="N766" s="242"/>
      <c r="O766" s="242"/>
      <c r="P766" s="242"/>
      <c r="Q766" s="242"/>
      <c r="R766" s="242"/>
      <c r="S766" s="242"/>
      <c r="T766" s="24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4" t="s">
        <v>161</v>
      </c>
      <c r="AU766" s="244" t="s">
        <v>88</v>
      </c>
      <c r="AV766" s="13" t="s">
        <v>86</v>
      </c>
      <c r="AW766" s="13" t="s">
        <v>32</v>
      </c>
      <c r="AX766" s="13" t="s">
        <v>78</v>
      </c>
      <c r="AY766" s="244" t="s">
        <v>153</v>
      </c>
    </row>
    <row r="767" s="14" customFormat="1">
      <c r="A767" s="14"/>
      <c r="B767" s="245"/>
      <c r="C767" s="246"/>
      <c r="D767" s="236" t="s">
        <v>161</v>
      </c>
      <c r="E767" s="247" t="s">
        <v>1</v>
      </c>
      <c r="F767" s="248" t="s">
        <v>585</v>
      </c>
      <c r="G767" s="246"/>
      <c r="H767" s="249">
        <v>5.8799999999999999</v>
      </c>
      <c r="I767" s="250"/>
      <c r="J767" s="246"/>
      <c r="K767" s="246"/>
      <c r="L767" s="251"/>
      <c r="M767" s="252"/>
      <c r="N767" s="253"/>
      <c r="O767" s="253"/>
      <c r="P767" s="253"/>
      <c r="Q767" s="253"/>
      <c r="R767" s="253"/>
      <c r="S767" s="253"/>
      <c r="T767" s="25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5" t="s">
        <v>161</v>
      </c>
      <c r="AU767" s="255" t="s">
        <v>88</v>
      </c>
      <c r="AV767" s="14" t="s">
        <v>88</v>
      </c>
      <c r="AW767" s="14" t="s">
        <v>32</v>
      </c>
      <c r="AX767" s="14" t="s">
        <v>78</v>
      </c>
      <c r="AY767" s="255" t="s">
        <v>153</v>
      </c>
    </row>
    <row r="768" s="15" customFormat="1">
      <c r="A768" s="15"/>
      <c r="B768" s="256"/>
      <c r="C768" s="257"/>
      <c r="D768" s="236" t="s">
        <v>161</v>
      </c>
      <c r="E768" s="258" t="s">
        <v>1</v>
      </c>
      <c r="F768" s="259" t="s">
        <v>164</v>
      </c>
      <c r="G768" s="257"/>
      <c r="H768" s="260">
        <v>5.8799999999999999</v>
      </c>
      <c r="I768" s="261"/>
      <c r="J768" s="257"/>
      <c r="K768" s="257"/>
      <c r="L768" s="262"/>
      <c r="M768" s="263"/>
      <c r="N768" s="264"/>
      <c r="O768" s="264"/>
      <c r="P768" s="264"/>
      <c r="Q768" s="264"/>
      <c r="R768" s="264"/>
      <c r="S768" s="264"/>
      <c r="T768" s="26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6" t="s">
        <v>161</v>
      </c>
      <c r="AU768" s="266" t="s">
        <v>88</v>
      </c>
      <c r="AV768" s="15" t="s">
        <v>165</v>
      </c>
      <c r="AW768" s="15" t="s">
        <v>32</v>
      </c>
      <c r="AX768" s="15" t="s">
        <v>78</v>
      </c>
      <c r="AY768" s="266" t="s">
        <v>153</v>
      </c>
    </row>
    <row r="769" s="16" customFormat="1">
      <c r="A769" s="16"/>
      <c r="B769" s="267"/>
      <c r="C769" s="268"/>
      <c r="D769" s="236" t="s">
        <v>161</v>
      </c>
      <c r="E769" s="269" t="s">
        <v>1</v>
      </c>
      <c r="F769" s="270" t="s">
        <v>166</v>
      </c>
      <c r="G769" s="268"/>
      <c r="H769" s="271">
        <v>5.8799999999999999</v>
      </c>
      <c r="I769" s="272"/>
      <c r="J769" s="268"/>
      <c r="K769" s="268"/>
      <c r="L769" s="273"/>
      <c r="M769" s="274"/>
      <c r="N769" s="275"/>
      <c r="O769" s="275"/>
      <c r="P769" s="275"/>
      <c r="Q769" s="275"/>
      <c r="R769" s="275"/>
      <c r="S769" s="275"/>
      <c r="T769" s="27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77" t="s">
        <v>161</v>
      </c>
      <c r="AU769" s="277" t="s">
        <v>88</v>
      </c>
      <c r="AV769" s="16" t="s">
        <v>159</v>
      </c>
      <c r="AW769" s="16" t="s">
        <v>32</v>
      </c>
      <c r="AX769" s="16" t="s">
        <v>86</v>
      </c>
      <c r="AY769" s="277" t="s">
        <v>153</v>
      </c>
    </row>
    <row r="770" s="2" customFormat="1" ht="24.15" customHeight="1">
      <c r="A770" s="39"/>
      <c r="B770" s="40"/>
      <c r="C770" s="220" t="s">
        <v>586</v>
      </c>
      <c r="D770" s="220" t="s">
        <v>155</v>
      </c>
      <c r="E770" s="221" t="s">
        <v>587</v>
      </c>
      <c r="F770" s="222" t="s">
        <v>588</v>
      </c>
      <c r="G770" s="223" t="s">
        <v>216</v>
      </c>
      <c r="H770" s="224">
        <v>90.266999999999996</v>
      </c>
      <c r="I770" s="225"/>
      <c r="J770" s="226">
        <f>ROUND(I770*H770,2)</f>
        <v>0</v>
      </c>
      <c r="K770" s="227"/>
      <c r="L770" s="45"/>
      <c r="M770" s="228" t="s">
        <v>1</v>
      </c>
      <c r="N770" s="229" t="s">
        <v>43</v>
      </c>
      <c r="O770" s="92"/>
      <c r="P770" s="230">
        <f>O770*H770</f>
        <v>0</v>
      </c>
      <c r="Q770" s="230">
        <v>0.00013999999999999999</v>
      </c>
      <c r="R770" s="230">
        <f>Q770*H770</f>
        <v>0.012637379999999998</v>
      </c>
      <c r="S770" s="230">
        <v>0</v>
      </c>
      <c r="T770" s="231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2" t="s">
        <v>159</v>
      </c>
      <c r="AT770" s="232" t="s">
        <v>155</v>
      </c>
      <c r="AU770" s="232" t="s">
        <v>88</v>
      </c>
      <c r="AY770" s="18" t="s">
        <v>153</v>
      </c>
      <c r="BE770" s="233">
        <f>IF(N770="základní",J770,0)</f>
        <v>0</v>
      </c>
      <c r="BF770" s="233">
        <f>IF(N770="snížená",J770,0)</f>
        <v>0</v>
      </c>
      <c r="BG770" s="233">
        <f>IF(N770="zákl. přenesená",J770,0)</f>
        <v>0</v>
      </c>
      <c r="BH770" s="233">
        <f>IF(N770="sníž. přenesená",J770,0)</f>
        <v>0</v>
      </c>
      <c r="BI770" s="233">
        <f>IF(N770="nulová",J770,0)</f>
        <v>0</v>
      </c>
      <c r="BJ770" s="18" t="s">
        <v>86</v>
      </c>
      <c r="BK770" s="233">
        <f>ROUND(I770*H770,2)</f>
        <v>0</v>
      </c>
      <c r="BL770" s="18" t="s">
        <v>159</v>
      </c>
      <c r="BM770" s="232" t="s">
        <v>589</v>
      </c>
    </row>
    <row r="771" s="13" customFormat="1">
      <c r="A771" s="13"/>
      <c r="B771" s="234"/>
      <c r="C771" s="235"/>
      <c r="D771" s="236" t="s">
        <v>161</v>
      </c>
      <c r="E771" s="237" t="s">
        <v>1</v>
      </c>
      <c r="F771" s="238" t="s">
        <v>590</v>
      </c>
      <c r="G771" s="235"/>
      <c r="H771" s="237" t="s">
        <v>1</v>
      </c>
      <c r="I771" s="239"/>
      <c r="J771" s="235"/>
      <c r="K771" s="235"/>
      <c r="L771" s="240"/>
      <c r="M771" s="241"/>
      <c r="N771" s="242"/>
      <c r="O771" s="242"/>
      <c r="P771" s="242"/>
      <c r="Q771" s="242"/>
      <c r="R771" s="242"/>
      <c r="S771" s="242"/>
      <c r="T771" s="24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4" t="s">
        <v>161</v>
      </c>
      <c r="AU771" s="244" t="s">
        <v>88</v>
      </c>
      <c r="AV771" s="13" t="s">
        <v>86</v>
      </c>
      <c r="AW771" s="13" t="s">
        <v>32</v>
      </c>
      <c r="AX771" s="13" t="s">
        <v>78</v>
      </c>
      <c r="AY771" s="244" t="s">
        <v>153</v>
      </c>
    </row>
    <row r="772" s="14" customFormat="1">
      <c r="A772" s="14"/>
      <c r="B772" s="245"/>
      <c r="C772" s="246"/>
      <c r="D772" s="236" t="s">
        <v>161</v>
      </c>
      <c r="E772" s="247" t="s">
        <v>1</v>
      </c>
      <c r="F772" s="248" t="s">
        <v>591</v>
      </c>
      <c r="G772" s="246"/>
      <c r="H772" s="249">
        <v>87.795000000000002</v>
      </c>
      <c r="I772" s="250"/>
      <c r="J772" s="246"/>
      <c r="K772" s="246"/>
      <c r="L772" s="251"/>
      <c r="M772" s="252"/>
      <c r="N772" s="253"/>
      <c r="O772" s="253"/>
      <c r="P772" s="253"/>
      <c r="Q772" s="253"/>
      <c r="R772" s="253"/>
      <c r="S772" s="253"/>
      <c r="T772" s="25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5" t="s">
        <v>161</v>
      </c>
      <c r="AU772" s="255" t="s">
        <v>88</v>
      </c>
      <c r="AV772" s="14" t="s">
        <v>88</v>
      </c>
      <c r="AW772" s="14" t="s">
        <v>32</v>
      </c>
      <c r="AX772" s="14" t="s">
        <v>78</v>
      </c>
      <c r="AY772" s="255" t="s">
        <v>153</v>
      </c>
    </row>
    <row r="773" s="13" customFormat="1">
      <c r="A773" s="13"/>
      <c r="B773" s="234"/>
      <c r="C773" s="235"/>
      <c r="D773" s="236" t="s">
        <v>161</v>
      </c>
      <c r="E773" s="237" t="s">
        <v>1</v>
      </c>
      <c r="F773" s="238" t="s">
        <v>497</v>
      </c>
      <c r="G773" s="235"/>
      <c r="H773" s="237" t="s">
        <v>1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4" t="s">
        <v>161</v>
      </c>
      <c r="AU773" s="244" t="s">
        <v>88</v>
      </c>
      <c r="AV773" s="13" t="s">
        <v>86</v>
      </c>
      <c r="AW773" s="13" t="s">
        <v>32</v>
      </c>
      <c r="AX773" s="13" t="s">
        <v>78</v>
      </c>
      <c r="AY773" s="244" t="s">
        <v>153</v>
      </c>
    </row>
    <row r="774" s="14" customFormat="1">
      <c r="A774" s="14"/>
      <c r="B774" s="245"/>
      <c r="C774" s="246"/>
      <c r="D774" s="236" t="s">
        <v>161</v>
      </c>
      <c r="E774" s="247" t="s">
        <v>1</v>
      </c>
      <c r="F774" s="248" t="s">
        <v>592</v>
      </c>
      <c r="G774" s="246"/>
      <c r="H774" s="249">
        <v>-4.1799999999999997</v>
      </c>
      <c r="I774" s="250"/>
      <c r="J774" s="246"/>
      <c r="K774" s="246"/>
      <c r="L774" s="251"/>
      <c r="M774" s="252"/>
      <c r="N774" s="253"/>
      <c r="O774" s="253"/>
      <c r="P774" s="253"/>
      <c r="Q774" s="253"/>
      <c r="R774" s="253"/>
      <c r="S774" s="253"/>
      <c r="T774" s="25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5" t="s">
        <v>161</v>
      </c>
      <c r="AU774" s="255" t="s">
        <v>88</v>
      </c>
      <c r="AV774" s="14" t="s">
        <v>88</v>
      </c>
      <c r="AW774" s="14" t="s">
        <v>32</v>
      </c>
      <c r="AX774" s="14" t="s">
        <v>78</v>
      </c>
      <c r="AY774" s="255" t="s">
        <v>153</v>
      </c>
    </row>
    <row r="775" s="13" customFormat="1">
      <c r="A775" s="13"/>
      <c r="B775" s="234"/>
      <c r="C775" s="235"/>
      <c r="D775" s="236" t="s">
        <v>161</v>
      </c>
      <c r="E775" s="237" t="s">
        <v>1</v>
      </c>
      <c r="F775" s="238" t="s">
        <v>495</v>
      </c>
      <c r="G775" s="235"/>
      <c r="H775" s="237" t="s">
        <v>1</v>
      </c>
      <c r="I775" s="239"/>
      <c r="J775" s="235"/>
      <c r="K775" s="235"/>
      <c r="L775" s="240"/>
      <c r="M775" s="241"/>
      <c r="N775" s="242"/>
      <c r="O775" s="242"/>
      <c r="P775" s="242"/>
      <c r="Q775" s="242"/>
      <c r="R775" s="242"/>
      <c r="S775" s="242"/>
      <c r="T775" s="24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4" t="s">
        <v>161</v>
      </c>
      <c r="AU775" s="244" t="s">
        <v>88</v>
      </c>
      <c r="AV775" s="13" t="s">
        <v>86</v>
      </c>
      <c r="AW775" s="13" t="s">
        <v>32</v>
      </c>
      <c r="AX775" s="13" t="s">
        <v>78</v>
      </c>
      <c r="AY775" s="244" t="s">
        <v>153</v>
      </c>
    </row>
    <row r="776" s="14" customFormat="1">
      <c r="A776" s="14"/>
      <c r="B776" s="245"/>
      <c r="C776" s="246"/>
      <c r="D776" s="236" t="s">
        <v>161</v>
      </c>
      <c r="E776" s="247" t="s">
        <v>1</v>
      </c>
      <c r="F776" s="248" t="s">
        <v>593</v>
      </c>
      <c r="G776" s="246"/>
      <c r="H776" s="249">
        <v>1.3720000000000001</v>
      </c>
      <c r="I776" s="250"/>
      <c r="J776" s="246"/>
      <c r="K776" s="246"/>
      <c r="L776" s="251"/>
      <c r="M776" s="252"/>
      <c r="N776" s="253"/>
      <c r="O776" s="253"/>
      <c r="P776" s="253"/>
      <c r="Q776" s="253"/>
      <c r="R776" s="253"/>
      <c r="S776" s="253"/>
      <c r="T776" s="25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5" t="s">
        <v>161</v>
      </c>
      <c r="AU776" s="255" t="s">
        <v>88</v>
      </c>
      <c r="AV776" s="14" t="s">
        <v>88</v>
      </c>
      <c r="AW776" s="14" t="s">
        <v>32</v>
      </c>
      <c r="AX776" s="14" t="s">
        <v>78</v>
      </c>
      <c r="AY776" s="255" t="s">
        <v>153</v>
      </c>
    </row>
    <row r="777" s="15" customFormat="1">
      <c r="A777" s="15"/>
      <c r="B777" s="256"/>
      <c r="C777" s="257"/>
      <c r="D777" s="236" t="s">
        <v>161</v>
      </c>
      <c r="E777" s="258" t="s">
        <v>1</v>
      </c>
      <c r="F777" s="259" t="s">
        <v>164</v>
      </c>
      <c r="G777" s="257"/>
      <c r="H777" s="260">
        <v>84.986999999999995</v>
      </c>
      <c r="I777" s="261"/>
      <c r="J777" s="257"/>
      <c r="K777" s="257"/>
      <c r="L777" s="262"/>
      <c r="M777" s="263"/>
      <c r="N777" s="264"/>
      <c r="O777" s="264"/>
      <c r="P777" s="264"/>
      <c r="Q777" s="264"/>
      <c r="R777" s="264"/>
      <c r="S777" s="264"/>
      <c r="T777" s="26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66" t="s">
        <v>161</v>
      </c>
      <c r="AU777" s="266" t="s">
        <v>88</v>
      </c>
      <c r="AV777" s="15" t="s">
        <v>165</v>
      </c>
      <c r="AW777" s="15" t="s">
        <v>32</v>
      </c>
      <c r="AX777" s="15" t="s">
        <v>78</v>
      </c>
      <c r="AY777" s="266" t="s">
        <v>153</v>
      </c>
    </row>
    <row r="778" s="13" customFormat="1">
      <c r="A778" s="13"/>
      <c r="B778" s="234"/>
      <c r="C778" s="235"/>
      <c r="D778" s="236" t="s">
        <v>161</v>
      </c>
      <c r="E778" s="237" t="s">
        <v>1</v>
      </c>
      <c r="F778" s="238" t="s">
        <v>594</v>
      </c>
      <c r="G778" s="235"/>
      <c r="H778" s="237" t="s">
        <v>1</v>
      </c>
      <c r="I778" s="239"/>
      <c r="J778" s="235"/>
      <c r="K778" s="235"/>
      <c r="L778" s="240"/>
      <c r="M778" s="241"/>
      <c r="N778" s="242"/>
      <c r="O778" s="242"/>
      <c r="P778" s="242"/>
      <c r="Q778" s="242"/>
      <c r="R778" s="242"/>
      <c r="S778" s="242"/>
      <c r="T778" s="24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4" t="s">
        <v>161</v>
      </c>
      <c r="AU778" s="244" t="s">
        <v>88</v>
      </c>
      <c r="AV778" s="13" t="s">
        <v>86</v>
      </c>
      <c r="AW778" s="13" t="s">
        <v>32</v>
      </c>
      <c r="AX778" s="13" t="s">
        <v>78</v>
      </c>
      <c r="AY778" s="244" t="s">
        <v>153</v>
      </c>
    </row>
    <row r="779" s="14" customFormat="1">
      <c r="A779" s="14"/>
      <c r="B779" s="245"/>
      <c r="C779" s="246"/>
      <c r="D779" s="236" t="s">
        <v>161</v>
      </c>
      <c r="E779" s="247" t="s">
        <v>1</v>
      </c>
      <c r="F779" s="248" t="s">
        <v>543</v>
      </c>
      <c r="G779" s="246"/>
      <c r="H779" s="249">
        <v>5.2800000000000002</v>
      </c>
      <c r="I779" s="250"/>
      <c r="J779" s="246"/>
      <c r="K779" s="246"/>
      <c r="L779" s="251"/>
      <c r="M779" s="252"/>
      <c r="N779" s="253"/>
      <c r="O779" s="253"/>
      <c r="P779" s="253"/>
      <c r="Q779" s="253"/>
      <c r="R779" s="253"/>
      <c r="S779" s="253"/>
      <c r="T779" s="25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5" t="s">
        <v>161</v>
      </c>
      <c r="AU779" s="255" t="s">
        <v>88</v>
      </c>
      <c r="AV779" s="14" t="s">
        <v>88</v>
      </c>
      <c r="AW779" s="14" t="s">
        <v>32</v>
      </c>
      <c r="AX779" s="14" t="s">
        <v>78</v>
      </c>
      <c r="AY779" s="255" t="s">
        <v>153</v>
      </c>
    </row>
    <row r="780" s="15" customFormat="1">
      <c r="A780" s="15"/>
      <c r="B780" s="256"/>
      <c r="C780" s="257"/>
      <c r="D780" s="236" t="s">
        <v>161</v>
      </c>
      <c r="E780" s="258" t="s">
        <v>1</v>
      </c>
      <c r="F780" s="259" t="s">
        <v>164</v>
      </c>
      <c r="G780" s="257"/>
      <c r="H780" s="260">
        <v>5.2800000000000002</v>
      </c>
      <c r="I780" s="261"/>
      <c r="J780" s="257"/>
      <c r="K780" s="257"/>
      <c r="L780" s="262"/>
      <c r="M780" s="263"/>
      <c r="N780" s="264"/>
      <c r="O780" s="264"/>
      <c r="P780" s="264"/>
      <c r="Q780" s="264"/>
      <c r="R780" s="264"/>
      <c r="S780" s="264"/>
      <c r="T780" s="26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66" t="s">
        <v>161</v>
      </c>
      <c r="AU780" s="266" t="s">
        <v>88</v>
      </c>
      <c r="AV780" s="15" t="s">
        <v>165</v>
      </c>
      <c r="AW780" s="15" t="s">
        <v>32</v>
      </c>
      <c r="AX780" s="15" t="s">
        <v>78</v>
      </c>
      <c r="AY780" s="266" t="s">
        <v>153</v>
      </c>
    </row>
    <row r="781" s="16" customFormat="1">
      <c r="A781" s="16"/>
      <c r="B781" s="267"/>
      <c r="C781" s="268"/>
      <c r="D781" s="236" t="s">
        <v>161</v>
      </c>
      <c r="E781" s="269" t="s">
        <v>1</v>
      </c>
      <c r="F781" s="270" t="s">
        <v>166</v>
      </c>
      <c r="G781" s="268"/>
      <c r="H781" s="271">
        <v>90.266999999999996</v>
      </c>
      <c r="I781" s="272"/>
      <c r="J781" s="268"/>
      <c r="K781" s="268"/>
      <c r="L781" s="273"/>
      <c r="M781" s="274"/>
      <c r="N781" s="275"/>
      <c r="O781" s="275"/>
      <c r="P781" s="275"/>
      <c r="Q781" s="275"/>
      <c r="R781" s="275"/>
      <c r="S781" s="275"/>
      <c r="T781" s="27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T781" s="277" t="s">
        <v>161</v>
      </c>
      <c r="AU781" s="277" t="s">
        <v>88</v>
      </c>
      <c r="AV781" s="16" t="s">
        <v>159</v>
      </c>
      <c r="AW781" s="16" t="s">
        <v>32</v>
      </c>
      <c r="AX781" s="16" t="s">
        <v>86</v>
      </c>
      <c r="AY781" s="277" t="s">
        <v>153</v>
      </c>
    </row>
    <row r="782" s="2" customFormat="1" ht="66.75" customHeight="1">
      <c r="A782" s="39"/>
      <c r="B782" s="40"/>
      <c r="C782" s="220" t="s">
        <v>595</v>
      </c>
      <c r="D782" s="220" t="s">
        <v>155</v>
      </c>
      <c r="E782" s="221" t="s">
        <v>596</v>
      </c>
      <c r="F782" s="222" t="s">
        <v>597</v>
      </c>
      <c r="G782" s="223" t="s">
        <v>216</v>
      </c>
      <c r="H782" s="224">
        <v>10.845000000000001</v>
      </c>
      <c r="I782" s="225"/>
      <c r="J782" s="226">
        <f>ROUND(I782*H782,2)</f>
        <v>0</v>
      </c>
      <c r="K782" s="227"/>
      <c r="L782" s="45"/>
      <c r="M782" s="228" t="s">
        <v>1</v>
      </c>
      <c r="N782" s="229" t="s">
        <v>43</v>
      </c>
      <c r="O782" s="92"/>
      <c r="P782" s="230">
        <f>O782*H782</f>
        <v>0</v>
      </c>
      <c r="Q782" s="230">
        <v>0.0085199999999999998</v>
      </c>
      <c r="R782" s="230">
        <f>Q782*H782</f>
        <v>0.092399400000000007</v>
      </c>
      <c r="S782" s="230">
        <v>0</v>
      </c>
      <c r="T782" s="231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2" t="s">
        <v>159</v>
      </c>
      <c r="AT782" s="232" t="s">
        <v>155</v>
      </c>
      <c r="AU782" s="232" t="s">
        <v>88</v>
      </c>
      <c r="AY782" s="18" t="s">
        <v>153</v>
      </c>
      <c r="BE782" s="233">
        <f>IF(N782="základní",J782,0)</f>
        <v>0</v>
      </c>
      <c r="BF782" s="233">
        <f>IF(N782="snížená",J782,0)</f>
        <v>0</v>
      </c>
      <c r="BG782" s="233">
        <f>IF(N782="zákl. přenesená",J782,0)</f>
        <v>0</v>
      </c>
      <c r="BH782" s="233">
        <f>IF(N782="sníž. přenesená",J782,0)</f>
        <v>0</v>
      </c>
      <c r="BI782" s="233">
        <f>IF(N782="nulová",J782,0)</f>
        <v>0</v>
      </c>
      <c r="BJ782" s="18" t="s">
        <v>86</v>
      </c>
      <c r="BK782" s="233">
        <f>ROUND(I782*H782,2)</f>
        <v>0</v>
      </c>
      <c r="BL782" s="18" t="s">
        <v>159</v>
      </c>
      <c r="BM782" s="232" t="s">
        <v>598</v>
      </c>
    </row>
    <row r="783" s="13" customFormat="1">
      <c r="A783" s="13"/>
      <c r="B783" s="234"/>
      <c r="C783" s="235"/>
      <c r="D783" s="236" t="s">
        <v>161</v>
      </c>
      <c r="E783" s="237" t="s">
        <v>1</v>
      </c>
      <c r="F783" s="238" t="s">
        <v>599</v>
      </c>
      <c r="G783" s="235"/>
      <c r="H783" s="237" t="s">
        <v>1</v>
      </c>
      <c r="I783" s="239"/>
      <c r="J783" s="235"/>
      <c r="K783" s="235"/>
      <c r="L783" s="240"/>
      <c r="M783" s="241"/>
      <c r="N783" s="242"/>
      <c r="O783" s="242"/>
      <c r="P783" s="242"/>
      <c r="Q783" s="242"/>
      <c r="R783" s="242"/>
      <c r="S783" s="242"/>
      <c r="T783" s="24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4" t="s">
        <v>161</v>
      </c>
      <c r="AU783" s="244" t="s">
        <v>88</v>
      </c>
      <c r="AV783" s="13" t="s">
        <v>86</v>
      </c>
      <c r="AW783" s="13" t="s">
        <v>32</v>
      </c>
      <c r="AX783" s="13" t="s">
        <v>78</v>
      </c>
      <c r="AY783" s="244" t="s">
        <v>153</v>
      </c>
    </row>
    <row r="784" s="14" customFormat="1">
      <c r="A784" s="14"/>
      <c r="B784" s="245"/>
      <c r="C784" s="246"/>
      <c r="D784" s="236" t="s">
        <v>161</v>
      </c>
      <c r="E784" s="247" t="s">
        <v>1</v>
      </c>
      <c r="F784" s="248" t="s">
        <v>600</v>
      </c>
      <c r="G784" s="246"/>
      <c r="H784" s="249">
        <v>10.845000000000001</v>
      </c>
      <c r="I784" s="250"/>
      <c r="J784" s="246"/>
      <c r="K784" s="246"/>
      <c r="L784" s="251"/>
      <c r="M784" s="252"/>
      <c r="N784" s="253"/>
      <c r="O784" s="253"/>
      <c r="P784" s="253"/>
      <c r="Q784" s="253"/>
      <c r="R784" s="253"/>
      <c r="S784" s="253"/>
      <c r="T784" s="25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5" t="s">
        <v>161</v>
      </c>
      <c r="AU784" s="255" t="s">
        <v>88</v>
      </c>
      <c r="AV784" s="14" t="s">
        <v>88</v>
      </c>
      <c r="AW784" s="14" t="s">
        <v>32</v>
      </c>
      <c r="AX784" s="14" t="s">
        <v>78</v>
      </c>
      <c r="AY784" s="255" t="s">
        <v>153</v>
      </c>
    </row>
    <row r="785" s="15" customFormat="1">
      <c r="A785" s="15"/>
      <c r="B785" s="256"/>
      <c r="C785" s="257"/>
      <c r="D785" s="236" t="s">
        <v>161</v>
      </c>
      <c r="E785" s="258" t="s">
        <v>1</v>
      </c>
      <c r="F785" s="259" t="s">
        <v>164</v>
      </c>
      <c r="G785" s="257"/>
      <c r="H785" s="260">
        <v>10.845000000000001</v>
      </c>
      <c r="I785" s="261"/>
      <c r="J785" s="257"/>
      <c r="K785" s="257"/>
      <c r="L785" s="262"/>
      <c r="M785" s="263"/>
      <c r="N785" s="264"/>
      <c r="O785" s="264"/>
      <c r="P785" s="264"/>
      <c r="Q785" s="264"/>
      <c r="R785" s="264"/>
      <c r="S785" s="264"/>
      <c r="T785" s="26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6" t="s">
        <v>161</v>
      </c>
      <c r="AU785" s="266" t="s">
        <v>88</v>
      </c>
      <c r="AV785" s="15" t="s">
        <v>165</v>
      </c>
      <c r="AW785" s="15" t="s">
        <v>32</v>
      </c>
      <c r="AX785" s="15" t="s">
        <v>78</v>
      </c>
      <c r="AY785" s="266" t="s">
        <v>153</v>
      </c>
    </row>
    <row r="786" s="16" customFormat="1">
      <c r="A786" s="16"/>
      <c r="B786" s="267"/>
      <c r="C786" s="268"/>
      <c r="D786" s="236" t="s">
        <v>161</v>
      </c>
      <c r="E786" s="269" t="s">
        <v>1</v>
      </c>
      <c r="F786" s="270" t="s">
        <v>166</v>
      </c>
      <c r="G786" s="268"/>
      <c r="H786" s="271">
        <v>10.845000000000001</v>
      </c>
      <c r="I786" s="272"/>
      <c r="J786" s="268"/>
      <c r="K786" s="268"/>
      <c r="L786" s="273"/>
      <c r="M786" s="274"/>
      <c r="N786" s="275"/>
      <c r="O786" s="275"/>
      <c r="P786" s="275"/>
      <c r="Q786" s="275"/>
      <c r="R786" s="275"/>
      <c r="S786" s="275"/>
      <c r="T786" s="27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T786" s="277" t="s">
        <v>161</v>
      </c>
      <c r="AU786" s="277" t="s">
        <v>88</v>
      </c>
      <c r="AV786" s="16" t="s">
        <v>159</v>
      </c>
      <c r="AW786" s="16" t="s">
        <v>32</v>
      </c>
      <c r="AX786" s="16" t="s">
        <v>86</v>
      </c>
      <c r="AY786" s="277" t="s">
        <v>153</v>
      </c>
    </row>
    <row r="787" s="2" customFormat="1" ht="24.15" customHeight="1">
      <c r="A787" s="39"/>
      <c r="B787" s="40"/>
      <c r="C787" s="278" t="s">
        <v>601</v>
      </c>
      <c r="D787" s="278" t="s">
        <v>364</v>
      </c>
      <c r="E787" s="279" t="s">
        <v>602</v>
      </c>
      <c r="F787" s="280" t="s">
        <v>603</v>
      </c>
      <c r="G787" s="281" t="s">
        <v>216</v>
      </c>
      <c r="H787" s="282">
        <v>11.387000000000001</v>
      </c>
      <c r="I787" s="283"/>
      <c r="J787" s="284">
        <f>ROUND(I787*H787,2)</f>
        <v>0</v>
      </c>
      <c r="K787" s="285"/>
      <c r="L787" s="286"/>
      <c r="M787" s="287" t="s">
        <v>1</v>
      </c>
      <c r="N787" s="288" t="s">
        <v>43</v>
      </c>
      <c r="O787" s="92"/>
      <c r="P787" s="230">
        <f>O787*H787</f>
        <v>0</v>
      </c>
      <c r="Q787" s="230">
        <v>0.0030000000000000001</v>
      </c>
      <c r="R787" s="230">
        <f>Q787*H787</f>
        <v>0.034161000000000004</v>
      </c>
      <c r="S787" s="230">
        <v>0</v>
      </c>
      <c r="T787" s="231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2" t="s">
        <v>207</v>
      </c>
      <c r="AT787" s="232" t="s">
        <v>364</v>
      </c>
      <c r="AU787" s="232" t="s">
        <v>88</v>
      </c>
      <c r="AY787" s="18" t="s">
        <v>153</v>
      </c>
      <c r="BE787" s="233">
        <f>IF(N787="základní",J787,0)</f>
        <v>0</v>
      </c>
      <c r="BF787" s="233">
        <f>IF(N787="snížená",J787,0)</f>
        <v>0</v>
      </c>
      <c r="BG787" s="233">
        <f>IF(N787="zákl. přenesená",J787,0)</f>
        <v>0</v>
      </c>
      <c r="BH787" s="233">
        <f>IF(N787="sníž. přenesená",J787,0)</f>
        <v>0</v>
      </c>
      <c r="BI787" s="233">
        <f>IF(N787="nulová",J787,0)</f>
        <v>0</v>
      </c>
      <c r="BJ787" s="18" t="s">
        <v>86</v>
      </c>
      <c r="BK787" s="233">
        <f>ROUND(I787*H787,2)</f>
        <v>0</v>
      </c>
      <c r="BL787" s="18" t="s">
        <v>159</v>
      </c>
      <c r="BM787" s="232" t="s">
        <v>604</v>
      </c>
    </row>
    <row r="788" s="14" customFormat="1">
      <c r="A788" s="14"/>
      <c r="B788" s="245"/>
      <c r="C788" s="246"/>
      <c r="D788" s="236" t="s">
        <v>161</v>
      </c>
      <c r="E788" s="246"/>
      <c r="F788" s="248" t="s">
        <v>605</v>
      </c>
      <c r="G788" s="246"/>
      <c r="H788" s="249">
        <v>11.387000000000001</v>
      </c>
      <c r="I788" s="250"/>
      <c r="J788" s="246"/>
      <c r="K788" s="246"/>
      <c r="L788" s="251"/>
      <c r="M788" s="252"/>
      <c r="N788" s="253"/>
      <c r="O788" s="253"/>
      <c r="P788" s="253"/>
      <c r="Q788" s="253"/>
      <c r="R788" s="253"/>
      <c r="S788" s="253"/>
      <c r="T788" s="25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5" t="s">
        <v>161</v>
      </c>
      <c r="AU788" s="255" t="s">
        <v>88</v>
      </c>
      <c r="AV788" s="14" t="s">
        <v>88</v>
      </c>
      <c r="AW788" s="14" t="s">
        <v>4</v>
      </c>
      <c r="AX788" s="14" t="s">
        <v>86</v>
      </c>
      <c r="AY788" s="255" t="s">
        <v>153</v>
      </c>
    </row>
    <row r="789" s="2" customFormat="1" ht="66.75" customHeight="1">
      <c r="A789" s="39"/>
      <c r="B789" s="40"/>
      <c r="C789" s="220" t="s">
        <v>606</v>
      </c>
      <c r="D789" s="220" t="s">
        <v>155</v>
      </c>
      <c r="E789" s="221" t="s">
        <v>607</v>
      </c>
      <c r="F789" s="222" t="s">
        <v>608</v>
      </c>
      <c r="G789" s="223" t="s">
        <v>216</v>
      </c>
      <c r="H789" s="224">
        <v>88.751000000000005</v>
      </c>
      <c r="I789" s="225"/>
      <c r="J789" s="226">
        <f>ROUND(I789*H789,2)</f>
        <v>0</v>
      </c>
      <c r="K789" s="227"/>
      <c r="L789" s="45"/>
      <c r="M789" s="228" t="s">
        <v>1</v>
      </c>
      <c r="N789" s="229" t="s">
        <v>43</v>
      </c>
      <c r="O789" s="92"/>
      <c r="P789" s="230">
        <f>O789*H789</f>
        <v>0</v>
      </c>
      <c r="Q789" s="230">
        <v>0.0086</v>
      </c>
      <c r="R789" s="230">
        <f>Q789*H789</f>
        <v>0.76325860000000001</v>
      </c>
      <c r="S789" s="230">
        <v>0</v>
      </c>
      <c r="T789" s="231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2" t="s">
        <v>159</v>
      </c>
      <c r="AT789" s="232" t="s">
        <v>155</v>
      </c>
      <c r="AU789" s="232" t="s">
        <v>88</v>
      </c>
      <c r="AY789" s="18" t="s">
        <v>153</v>
      </c>
      <c r="BE789" s="233">
        <f>IF(N789="základní",J789,0)</f>
        <v>0</v>
      </c>
      <c r="BF789" s="233">
        <f>IF(N789="snížená",J789,0)</f>
        <v>0</v>
      </c>
      <c r="BG789" s="233">
        <f>IF(N789="zákl. přenesená",J789,0)</f>
        <v>0</v>
      </c>
      <c r="BH789" s="233">
        <f>IF(N789="sníž. přenesená",J789,0)</f>
        <v>0</v>
      </c>
      <c r="BI789" s="233">
        <f>IF(N789="nulová",J789,0)</f>
        <v>0</v>
      </c>
      <c r="BJ789" s="18" t="s">
        <v>86</v>
      </c>
      <c r="BK789" s="233">
        <f>ROUND(I789*H789,2)</f>
        <v>0</v>
      </c>
      <c r="BL789" s="18" t="s">
        <v>159</v>
      </c>
      <c r="BM789" s="232" t="s">
        <v>609</v>
      </c>
    </row>
    <row r="790" s="13" customFormat="1">
      <c r="A790" s="13"/>
      <c r="B790" s="234"/>
      <c r="C790" s="235"/>
      <c r="D790" s="236" t="s">
        <v>161</v>
      </c>
      <c r="E790" s="237" t="s">
        <v>1</v>
      </c>
      <c r="F790" s="238" t="s">
        <v>610</v>
      </c>
      <c r="G790" s="235"/>
      <c r="H790" s="237" t="s">
        <v>1</v>
      </c>
      <c r="I790" s="239"/>
      <c r="J790" s="235"/>
      <c r="K790" s="235"/>
      <c r="L790" s="240"/>
      <c r="M790" s="241"/>
      <c r="N790" s="242"/>
      <c r="O790" s="242"/>
      <c r="P790" s="242"/>
      <c r="Q790" s="242"/>
      <c r="R790" s="242"/>
      <c r="S790" s="242"/>
      <c r="T790" s="24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4" t="s">
        <v>161</v>
      </c>
      <c r="AU790" s="244" t="s">
        <v>88</v>
      </c>
      <c r="AV790" s="13" t="s">
        <v>86</v>
      </c>
      <c r="AW790" s="13" t="s">
        <v>32</v>
      </c>
      <c r="AX790" s="13" t="s">
        <v>78</v>
      </c>
      <c r="AY790" s="244" t="s">
        <v>153</v>
      </c>
    </row>
    <row r="791" s="13" customFormat="1">
      <c r="A791" s="13"/>
      <c r="B791" s="234"/>
      <c r="C791" s="235"/>
      <c r="D791" s="236" t="s">
        <v>161</v>
      </c>
      <c r="E791" s="237" t="s">
        <v>1</v>
      </c>
      <c r="F791" s="238" t="s">
        <v>262</v>
      </c>
      <c r="G791" s="235"/>
      <c r="H791" s="237" t="s">
        <v>1</v>
      </c>
      <c r="I791" s="239"/>
      <c r="J791" s="235"/>
      <c r="K791" s="235"/>
      <c r="L791" s="240"/>
      <c r="M791" s="241"/>
      <c r="N791" s="242"/>
      <c r="O791" s="242"/>
      <c r="P791" s="242"/>
      <c r="Q791" s="242"/>
      <c r="R791" s="242"/>
      <c r="S791" s="242"/>
      <c r="T791" s="24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4" t="s">
        <v>161</v>
      </c>
      <c r="AU791" s="244" t="s">
        <v>88</v>
      </c>
      <c r="AV791" s="13" t="s">
        <v>86</v>
      </c>
      <c r="AW791" s="13" t="s">
        <v>32</v>
      </c>
      <c r="AX791" s="13" t="s">
        <v>78</v>
      </c>
      <c r="AY791" s="244" t="s">
        <v>153</v>
      </c>
    </row>
    <row r="792" s="14" customFormat="1">
      <c r="A792" s="14"/>
      <c r="B792" s="245"/>
      <c r="C792" s="246"/>
      <c r="D792" s="236" t="s">
        <v>161</v>
      </c>
      <c r="E792" s="247" t="s">
        <v>1</v>
      </c>
      <c r="F792" s="248" t="s">
        <v>543</v>
      </c>
      <c r="G792" s="246"/>
      <c r="H792" s="249">
        <v>5.2800000000000002</v>
      </c>
      <c r="I792" s="250"/>
      <c r="J792" s="246"/>
      <c r="K792" s="246"/>
      <c r="L792" s="251"/>
      <c r="M792" s="252"/>
      <c r="N792" s="253"/>
      <c r="O792" s="253"/>
      <c r="P792" s="253"/>
      <c r="Q792" s="253"/>
      <c r="R792" s="253"/>
      <c r="S792" s="253"/>
      <c r="T792" s="25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5" t="s">
        <v>161</v>
      </c>
      <c r="AU792" s="255" t="s">
        <v>88</v>
      </c>
      <c r="AV792" s="14" t="s">
        <v>88</v>
      </c>
      <c r="AW792" s="14" t="s">
        <v>32</v>
      </c>
      <c r="AX792" s="14" t="s">
        <v>78</v>
      </c>
      <c r="AY792" s="255" t="s">
        <v>153</v>
      </c>
    </row>
    <row r="793" s="15" customFormat="1">
      <c r="A793" s="15"/>
      <c r="B793" s="256"/>
      <c r="C793" s="257"/>
      <c r="D793" s="236" t="s">
        <v>161</v>
      </c>
      <c r="E793" s="258" t="s">
        <v>1</v>
      </c>
      <c r="F793" s="259" t="s">
        <v>164</v>
      </c>
      <c r="G793" s="257"/>
      <c r="H793" s="260">
        <v>5.2800000000000002</v>
      </c>
      <c r="I793" s="261"/>
      <c r="J793" s="257"/>
      <c r="K793" s="257"/>
      <c r="L793" s="262"/>
      <c r="M793" s="263"/>
      <c r="N793" s="264"/>
      <c r="O793" s="264"/>
      <c r="P793" s="264"/>
      <c r="Q793" s="264"/>
      <c r="R793" s="264"/>
      <c r="S793" s="264"/>
      <c r="T793" s="26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66" t="s">
        <v>161</v>
      </c>
      <c r="AU793" s="266" t="s">
        <v>88</v>
      </c>
      <c r="AV793" s="15" t="s">
        <v>165</v>
      </c>
      <c r="AW793" s="15" t="s">
        <v>32</v>
      </c>
      <c r="AX793" s="15" t="s">
        <v>78</v>
      </c>
      <c r="AY793" s="266" t="s">
        <v>153</v>
      </c>
    </row>
    <row r="794" s="13" customFormat="1">
      <c r="A794" s="13"/>
      <c r="B794" s="234"/>
      <c r="C794" s="235"/>
      <c r="D794" s="236" t="s">
        <v>161</v>
      </c>
      <c r="E794" s="237" t="s">
        <v>1</v>
      </c>
      <c r="F794" s="238" t="s">
        <v>611</v>
      </c>
      <c r="G794" s="235"/>
      <c r="H794" s="237" t="s">
        <v>1</v>
      </c>
      <c r="I794" s="239"/>
      <c r="J794" s="235"/>
      <c r="K794" s="235"/>
      <c r="L794" s="240"/>
      <c r="M794" s="241"/>
      <c r="N794" s="242"/>
      <c r="O794" s="242"/>
      <c r="P794" s="242"/>
      <c r="Q794" s="242"/>
      <c r="R794" s="242"/>
      <c r="S794" s="242"/>
      <c r="T794" s="24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4" t="s">
        <v>161</v>
      </c>
      <c r="AU794" s="244" t="s">
        <v>88</v>
      </c>
      <c r="AV794" s="13" t="s">
        <v>86</v>
      </c>
      <c r="AW794" s="13" t="s">
        <v>32</v>
      </c>
      <c r="AX794" s="13" t="s">
        <v>78</v>
      </c>
      <c r="AY794" s="244" t="s">
        <v>153</v>
      </c>
    </row>
    <row r="795" s="14" customFormat="1">
      <c r="A795" s="14"/>
      <c r="B795" s="245"/>
      <c r="C795" s="246"/>
      <c r="D795" s="236" t="s">
        <v>161</v>
      </c>
      <c r="E795" s="247" t="s">
        <v>1</v>
      </c>
      <c r="F795" s="248" t="s">
        <v>612</v>
      </c>
      <c r="G795" s="246"/>
      <c r="H795" s="249">
        <v>87.650999999999996</v>
      </c>
      <c r="I795" s="250"/>
      <c r="J795" s="246"/>
      <c r="K795" s="246"/>
      <c r="L795" s="251"/>
      <c r="M795" s="252"/>
      <c r="N795" s="253"/>
      <c r="O795" s="253"/>
      <c r="P795" s="253"/>
      <c r="Q795" s="253"/>
      <c r="R795" s="253"/>
      <c r="S795" s="253"/>
      <c r="T795" s="25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5" t="s">
        <v>161</v>
      </c>
      <c r="AU795" s="255" t="s">
        <v>88</v>
      </c>
      <c r="AV795" s="14" t="s">
        <v>88</v>
      </c>
      <c r="AW795" s="14" t="s">
        <v>32</v>
      </c>
      <c r="AX795" s="14" t="s">
        <v>78</v>
      </c>
      <c r="AY795" s="255" t="s">
        <v>153</v>
      </c>
    </row>
    <row r="796" s="13" customFormat="1">
      <c r="A796" s="13"/>
      <c r="B796" s="234"/>
      <c r="C796" s="235"/>
      <c r="D796" s="236" t="s">
        <v>161</v>
      </c>
      <c r="E796" s="237" t="s">
        <v>1</v>
      </c>
      <c r="F796" s="238" t="s">
        <v>497</v>
      </c>
      <c r="G796" s="235"/>
      <c r="H796" s="237" t="s">
        <v>1</v>
      </c>
      <c r="I796" s="239"/>
      <c r="J796" s="235"/>
      <c r="K796" s="235"/>
      <c r="L796" s="240"/>
      <c r="M796" s="241"/>
      <c r="N796" s="242"/>
      <c r="O796" s="242"/>
      <c r="P796" s="242"/>
      <c r="Q796" s="242"/>
      <c r="R796" s="242"/>
      <c r="S796" s="242"/>
      <c r="T796" s="24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4" t="s">
        <v>161</v>
      </c>
      <c r="AU796" s="244" t="s">
        <v>88</v>
      </c>
      <c r="AV796" s="13" t="s">
        <v>86</v>
      </c>
      <c r="AW796" s="13" t="s">
        <v>32</v>
      </c>
      <c r="AX796" s="13" t="s">
        <v>78</v>
      </c>
      <c r="AY796" s="244" t="s">
        <v>153</v>
      </c>
    </row>
    <row r="797" s="14" customFormat="1">
      <c r="A797" s="14"/>
      <c r="B797" s="245"/>
      <c r="C797" s="246"/>
      <c r="D797" s="236" t="s">
        <v>161</v>
      </c>
      <c r="E797" s="247" t="s">
        <v>1</v>
      </c>
      <c r="F797" s="248" t="s">
        <v>613</v>
      </c>
      <c r="G797" s="246"/>
      <c r="H797" s="249">
        <v>-4.1799999999999997</v>
      </c>
      <c r="I797" s="250"/>
      <c r="J797" s="246"/>
      <c r="K797" s="246"/>
      <c r="L797" s="251"/>
      <c r="M797" s="252"/>
      <c r="N797" s="253"/>
      <c r="O797" s="253"/>
      <c r="P797" s="253"/>
      <c r="Q797" s="253"/>
      <c r="R797" s="253"/>
      <c r="S797" s="253"/>
      <c r="T797" s="25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5" t="s">
        <v>161</v>
      </c>
      <c r="AU797" s="255" t="s">
        <v>88</v>
      </c>
      <c r="AV797" s="14" t="s">
        <v>88</v>
      </c>
      <c r="AW797" s="14" t="s">
        <v>32</v>
      </c>
      <c r="AX797" s="14" t="s">
        <v>78</v>
      </c>
      <c r="AY797" s="255" t="s">
        <v>153</v>
      </c>
    </row>
    <row r="798" s="15" customFormat="1">
      <c r="A798" s="15"/>
      <c r="B798" s="256"/>
      <c r="C798" s="257"/>
      <c r="D798" s="236" t="s">
        <v>161</v>
      </c>
      <c r="E798" s="258" t="s">
        <v>1</v>
      </c>
      <c r="F798" s="259" t="s">
        <v>164</v>
      </c>
      <c r="G798" s="257"/>
      <c r="H798" s="260">
        <v>83.471000000000004</v>
      </c>
      <c r="I798" s="261"/>
      <c r="J798" s="257"/>
      <c r="K798" s="257"/>
      <c r="L798" s="262"/>
      <c r="M798" s="263"/>
      <c r="N798" s="264"/>
      <c r="O798" s="264"/>
      <c r="P798" s="264"/>
      <c r="Q798" s="264"/>
      <c r="R798" s="264"/>
      <c r="S798" s="264"/>
      <c r="T798" s="26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6" t="s">
        <v>161</v>
      </c>
      <c r="AU798" s="266" t="s">
        <v>88</v>
      </c>
      <c r="AV798" s="15" t="s">
        <v>165</v>
      </c>
      <c r="AW798" s="15" t="s">
        <v>32</v>
      </c>
      <c r="AX798" s="15" t="s">
        <v>78</v>
      </c>
      <c r="AY798" s="266" t="s">
        <v>153</v>
      </c>
    </row>
    <row r="799" s="16" customFormat="1">
      <c r="A799" s="16"/>
      <c r="B799" s="267"/>
      <c r="C799" s="268"/>
      <c r="D799" s="236" t="s">
        <v>161</v>
      </c>
      <c r="E799" s="269" t="s">
        <v>1</v>
      </c>
      <c r="F799" s="270" t="s">
        <v>166</v>
      </c>
      <c r="G799" s="268"/>
      <c r="H799" s="271">
        <v>88.751000000000005</v>
      </c>
      <c r="I799" s="272"/>
      <c r="J799" s="268"/>
      <c r="K799" s="268"/>
      <c r="L799" s="273"/>
      <c r="M799" s="274"/>
      <c r="N799" s="275"/>
      <c r="O799" s="275"/>
      <c r="P799" s="275"/>
      <c r="Q799" s="275"/>
      <c r="R799" s="275"/>
      <c r="S799" s="275"/>
      <c r="T799" s="27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77" t="s">
        <v>161</v>
      </c>
      <c r="AU799" s="277" t="s">
        <v>88</v>
      </c>
      <c r="AV799" s="16" t="s">
        <v>159</v>
      </c>
      <c r="AW799" s="16" t="s">
        <v>32</v>
      </c>
      <c r="AX799" s="16" t="s">
        <v>86</v>
      </c>
      <c r="AY799" s="277" t="s">
        <v>153</v>
      </c>
    </row>
    <row r="800" s="2" customFormat="1" ht="16.5" customHeight="1">
      <c r="A800" s="39"/>
      <c r="B800" s="40"/>
      <c r="C800" s="278" t="s">
        <v>614</v>
      </c>
      <c r="D800" s="278" t="s">
        <v>364</v>
      </c>
      <c r="E800" s="279" t="s">
        <v>615</v>
      </c>
      <c r="F800" s="280" t="s">
        <v>616</v>
      </c>
      <c r="G800" s="281" t="s">
        <v>216</v>
      </c>
      <c r="H800" s="282">
        <v>93.188000000000002</v>
      </c>
      <c r="I800" s="283"/>
      <c r="J800" s="284">
        <f>ROUND(I800*H800,2)</f>
        <v>0</v>
      </c>
      <c r="K800" s="285"/>
      <c r="L800" s="286"/>
      <c r="M800" s="287" t="s">
        <v>1</v>
      </c>
      <c r="N800" s="288" t="s">
        <v>43</v>
      </c>
      <c r="O800" s="92"/>
      <c r="P800" s="230">
        <f>O800*H800</f>
        <v>0</v>
      </c>
      <c r="Q800" s="230">
        <v>0.0019599999999999999</v>
      </c>
      <c r="R800" s="230">
        <f>Q800*H800</f>
        <v>0.18264848</v>
      </c>
      <c r="S800" s="230">
        <v>0</v>
      </c>
      <c r="T800" s="231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32" t="s">
        <v>207</v>
      </c>
      <c r="AT800" s="232" t="s">
        <v>364</v>
      </c>
      <c r="AU800" s="232" t="s">
        <v>88</v>
      </c>
      <c r="AY800" s="18" t="s">
        <v>153</v>
      </c>
      <c r="BE800" s="233">
        <f>IF(N800="základní",J800,0)</f>
        <v>0</v>
      </c>
      <c r="BF800" s="233">
        <f>IF(N800="snížená",J800,0)</f>
        <v>0</v>
      </c>
      <c r="BG800" s="233">
        <f>IF(N800="zákl. přenesená",J800,0)</f>
        <v>0</v>
      </c>
      <c r="BH800" s="233">
        <f>IF(N800="sníž. přenesená",J800,0)</f>
        <v>0</v>
      </c>
      <c r="BI800" s="233">
        <f>IF(N800="nulová",J800,0)</f>
        <v>0</v>
      </c>
      <c r="BJ800" s="18" t="s">
        <v>86</v>
      </c>
      <c r="BK800" s="233">
        <f>ROUND(I800*H800,2)</f>
        <v>0</v>
      </c>
      <c r="BL800" s="18" t="s">
        <v>159</v>
      </c>
      <c r="BM800" s="232" t="s">
        <v>617</v>
      </c>
    </row>
    <row r="801" s="14" customFormat="1">
      <c r="A801" s="14"/>
      <c r="B801" s="245"/>
      <c r="C801" s="246"/>
      <c r="D801" s="236" t="s">
        <v>161</v>
      </c>
      <c r="E801" s="246"/>
      <c r="F801" s="248" t="s">
        <v>618</v>
      </c>
      <c r="G801" s="246"/>
      <c r="H801" s="249">
        <v>93.188000000000002</v>
      </c>
      <c r="I801" s="250"/>
      <c r="J801" s="246"/>
      <c r="K801" s="246"/>
      <c r="L801" s="251"/>
      <c r="M801" s="252"/>
      <c r="N801" s="253"/>
      <c r="O801" s="253"/>
      <c r="P801" s="253"/>
      <c r="Q801" s="253"/>
      <c r="R801" s="253"/>
      <c r="S801" s="253"/>
      <c r="T801" s="25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5" t="s">
        <v>161</v>
      </c>
      <c r="AU801" s="255" t="s">
        <v>88</v>
      </c>
      <c r="AV801" s="14" t="s">
        <v>88</v>
      </c>
      <c r="AW801" s="14" t="s">
        <v>4</v>
      </c>
      <c r="AX801" s="14" t="s">
        <v>86</v>
      </c>
      <c r="AY801" s="255" t="s">
        <v>153</v>
      </c>
    </row>
    <row r="802" s="2" customFormat="1" ht="24.15" customHeight="1">
      <c r="A802" s="39"/>
      <c r="B802" s="40"/>
      <c r="C802" s="220" t="s">
        <v>619</v>
      </c>
      <c r="D802" s="220" t="s">
        <v>155</v>
      </c>
      <c r="E802" s="221" t="s">
        <v>620</v>
      </c>
      <c r="F802" s="222" t="s">
        <v>621</v>
      </c>
      <c r="G802" s="223" t="s">
        <v>335</v>
      </c>
      <c r="H802" s="224">
        <v>11.859999999999999</v>
      </c>
      <c r="I802" s="225"/>
      <c r="J802" s="226">
        <f>ROUND(I802*H802,2)</f>
        <v>0</v>
      </c>
      <c r="K802" s="227"/>
      <c r="L802" s="45"/>
      <c r="M802" s="228" t="s">
        <v>1</v>
      </c>
      <c r="N802" s="229" t="s">
        <v>43</v>
      </c>
      <c r="O802" s="92"/>
      <c r="P802" s="230">
        <f>O802*H802</f>
        <v>0</v>
      </c>
      <c r="Q802" s="230">
        <v>3.0000000000000001E-05</v>
      </c>
      <c r="R802" s="230">
        <f>Q802*H802</f>
        <v>0.00035579999999999997</v>
      </c>
      <c r="S802" s="230">
        <v>0</v>
      </c>
      <c r="T802" s="231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2" t="s">
        <v>159</v>
      </c>
      <c r="AT802" s="232" t="s">
        <v>155</v>
      </c>
      <c r="AU802" s="232" t="s">
        <v>88</v>
      </c>
      <c r="AY802" s="18" t="s">
        <v>153</v>
      </c>
      <c r="BE802" s="233">
        <f>IF(N802="základní",J802,0)</f>
        <v>0</v>
      </c>
      <c r="BF802" s="233">
        <f>IF(N802="snížená",J802,0)</f>
        <v>0</v>
      </c>
      <c r="BG802" s="233">
        <f>IF(N802="zákl. přenesená",J802,0)</f>
        <v>0</v>
      </c>
      <c r="BH802" s="233">
        <f>IF(N802="sníž. přenesená",J802,0)</f>
        <v>0</v>
      </c>
      <c r="BI802" s="233">
        <f>IF(N802="nulová",J802,0)</f>
        <v>0</v>
      </c>
      <c r="BJ802" s="18" t="s">
        <v>86</v>
      </c>
      <c r="BK802" s="233">
        <f>ROUND(I802*H802,2)</f>
        <v>0</v>
      </c>
      <c r="BL802" s="18" t="s">
        <v>159</v>
      </c>
      <c r="BM802" s="232" t="s">
        <v>622</v>
      </c>
    </row>
    <row r="803" s="13" customFormat="1">
      <c r="A803" s="13"/>
      <c r="B803" s="234"/>
      <c r="C803" s="235"/>
      <c r="D803" s="236" t="s">
        <v>161</v>
      </c>
      <c r="E803" s="237" t="s">
        <v>1</v>
      </c>
      <c r="F803" s="238" t="s">
        <v>623</v>
      </c>
      <c r="G803" s="235"/>
      <c r="H803" s="237" t="s">
        <v>1</v>
      </c>
      <c r="I803" s="239"/>
      <c r="J803" s="235"/>
      <c r="K803" s="235"/>
      <c r="L803" s="240"/>
      <c r="M803" s="241"/>
      <c r="N803" s="242"/>
      <c r="O803" s="242"/>
      <c r="P803" s="242"/>
      <c r="Q803" s="242"/>
      <c r="R803" s="242"/>
      <c r="S803" s="242"/>
      <c r="T803" s="24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4" t="s">
        <v>161</v>
      </c>
      <c r="AU803" s="244" t="s">
        <v>88</v>
      </c>
      <c r="AV803" s="13" t="s">
        <v>86</v>
      </c>
      <c r="AW803" s="13" t="s">
        <v>32</v>
      </c>
      <c r="AX803" s="13" t="s">
        <v>78</v>
      </c>
      <c r="AY803" s="244" t="s">
        <v>153</v>
      </c>
    </row>
    <row r="804" s="14" customFormat="1">
      <c r="A804" s="14"/>
      <c r="B804" s="245"/>
      <c r="C804" s="246"/>
      <c r="D804" s="236" t="s">
        <v>161</v>
      </c>
      <c r="E804" s="247" t="s">
        <v>1</v>
      </c>
      <c r="F804" s="248" t="s">
        <v>624</v>
      </c>
      <c r="G804" s="246"/>
      <c r="H804" s="249">
        <v>11.859999999999999</v>
      </c>
      <c r="I804" s="250"/>
      <c r="J804" s="246"/>
      <c r="K804" s="246"/>
      <c r="L804" s="251"/>
      <c r="M804" s="252"/>
      <c r="N804" s="253"/>
      <c r="O804" s="253"/>
      <c r="P804" s="253"/>
      <c r="Q804" s="253"/>
      <c r="R804" s="253"/>
      <c r="S804" s="253"/>
      <c r="T804" s="25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5" t="s">
        <v>161</v>
      </c>
      <c r="AU804" s="255" t="s">
        <v>88</v>
      </c>
      <c r="AV804" s="14" t="s">
        <v>88</v>
      </c>
      <c r="AW804" s="14" t="s">
        <v>32</v>
      </c>
      <c r="AX804" s="14" t="s">
        <v>78</v>
      </c>
      <c r="AY804" s="255" t="s">
        <v>153</v>
      </c>
    </row>
    <row r="805" s="15" customFormat="1">
      <c r="A805" s="15"/>
      <c r="B805" s="256"/>
      <c r="C805" s="257"/>
      <c r="D805" s="236" t="s">
        <v>161</v>
      </c>
      <c r="E805" s="258" t="s">
        <v>1</v>
      </c>
      <c r="F805" s="259" t="s">
        <v>164</v>
      </c>
      <c r="G805" s="257"/>
      <c r="H805" s="260">
        <v>11.859999999999999</v>
      </c>
      <c r="I805" s="261"/>
      <c r="J805" s="257"/>
      <c r="K805" s="257"/>
      <c r="L805" s="262"/>
      <c r="M805" s="263"/>
      <c r="N805" s="264"/>
      <c r="O805" s="264"/>
      <c r="P805" s="264"/>
      <c r="Q805" s="264"/>
      <c r="R805" s="264"/>
      <c r="S805" s="264"/>
      <c r="T805" s="26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6" t="s">
        <v>161</v>
      </c>
      <c r="AU805" s="266" t="s">
        <v>88</v>
      </c>
      <c r="AV805" s="15" t="s">
        <v>165</v>
      </c>
      <c r="AW805" s="15" t="s">
        <v>32</v>
      </c>
      <c r="AX805" s="15" t="s">
        <v>78</v>
      </c>
      <c r="AY805" s="266" t="s">
        <v>153</v>
      </c>
    </row>
    <row r="806" s="16" customFormat="1">
      <c r="A806" s="16"/>
      <c r="B806" s="267"/>
      <c r="C806" s="268"/>
      <c r="D806" s="236" t="s">
        <v>161</v>
      </c>
      <c r="E806" s="269" t="s">
        <v>1</v>
      </c>
      <c r="F806" s="270" t="s">
        <v>166</v>
      </c>
      <c r="G806" s="268"/>
      <c r="H806" s="271">
        <v>11.859999999999999</v>
      </c>
      <c r="I806" s="272"/>
      <c r="J806" s="268"/>
      <c r="K806" s="268"/>
      <c r="L806" s="273"/>
      <c r="M806" s="274"/>
      <c r="N806" s="275"/>
      <c r="O806" s="275"/>
      <c r="P806" s="275"/>
      <c r="Q806" s="275"/>
      <c r="R806" s="275"/>
      <c r="S806" s="275"/>
      <c r="T806" s="27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T806" s="277" t="s">
        <v>161</v>
      </c>
      <c r="AU806" s="277" t="s">
        <v>88</v>
      </c>
      <c r="AV806" s="16" t="s">
        <v>159</v>
      </c>
      <c r="AW806" s="16" t="s">
        <v>32</v>
      </c>
      <c r="AX806" s="16" t="s">
        <v>86</v>
      </c>
      <c r="AY806" s="277" t="s">
        <v>153</v>
      </c>
    </row>
    <row r="807" s="2" customFormat="1" ht="24.15" customHeight="1">
      <c r="A807" s="39"/>
      <c r="B807" s="40"/>
      <c r="C807" s="278" t="s">
        <v>625</v>
      </c>
      <c r="D807" s="278" t="s">
        <v>364</v>
      </c>
      <c r="E807" s="279" t="s">
        <v>626</v>
      </c>
      <c r="F807" s="280" t="s">
        <v>627</v>
      </c>
      <c r="G807" s="281" t="s">
        <v>335</v>
      </c>
      <c r="H807" s="282">
        <v>12.452999999999999</v>
      </c>
      <c r="I807" s="283"/>
      <c r="J807" s="284">
        <f>ROUND(I807*H807,2)</f>
        <v>0</v>
      </c>
      <c r="K807" s="285"/>
      <c r="L807" s="286"/>
      <c r="M807" s="287" t="s">
        <v>1</v>
      </c>
      <c r="N807" s="288" t="s">
        <v>43</v>
      </c>
      <c r="O807" s="92"/>
      <c r="P807" s="230">
        <f>O807*H807</f>
        <v>0</v>
      </c>
      <c r="Q807" s="230">
        <v>0.00050000000000000001</v>
      </c>
      <c r="R807" s="230">
        <f>Q807*H807</f>
        <v>0.0062265000000000003</v>
      </c>
      <c r="S807" s="230">
        <v>0</v>
      </c>
      <c r="T807" s="231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32" t="s">
        <v>207</v>
      </c>
      <c r="AT807" s="232" t="s">
        <v>364</v>
      </c>
      <c r="AU807" s="232" t="s">
        <v>88</v>
      </c>
      <c r="AY807" s="18" t="s">
        <v>153</v>
      </c>
      <c r="BE807" s="233">
        <f>IF(N807="základní",J807,0)</f>
        <v>0</v>
      </c>
      <c r="BF807" s="233">
        <f>IF(N807="snížená",J807,0)</f>
        <v>0</v>
      </c>
      <c r="BG807" s="233">
        <f>IF(N807="zákl. přenesená",J807,0)</f>
        <v>0</v>
      </c>
      <c r="BH807" s="233">
        <f>IF(N807="sníž. přenesená",J807,0)</f>
        <v>0</v>
      </c>
      <c r="BI807" s="233">
        <f>IF(N807="nulová",J807,0)</f>
        <v>0</v>
      </c>
      <c r="BJ807" s="18" t="s">
        <v>86</v>
      </c>
      <c r="BK807" s="233">
        <f>ROUND(I807*H807,2)</f>
        <v>0</v>
      </c>
      <c r="BL807" s="18" t="s">
        <v>159</v>
      </c>
      <c r="BM807" s="232" t="s">
        <v>628</v>
      </c>
    </row>
    <row r="808" s="14" customFormat="1">
      <c r="A808" s="14"/>
      <c r="B808" s="245"/>
      <c r="C808" s="246"/>
      <c r="D808" s="236" t="s">
        <v>161</v>
      </c>
      <c r="E808" s="246"/>
      <c r="F808" s="248" t="s">
        <v>629</v>
      </c>
      <c r="G808" s="246"/>
      <c r="H808" s="249">
        <v>12.452999999999999</v>
      </c>
      <c r="I808" s="250"/>
      <c r="J808" s="246"/>
      <c r="K808" s="246"/>
      <c r="L808" s="251"/>
      <c r="M808" s="252"/>
      <c r="N808" s="253"/>
      <c r="O808" s="253"/>
      <c r="P808" s="253"/>
      <c r="Q808" s="253"/>
      <c r="R808" s="253"/>
      <c r="S808" s="253"/>
      <c r="T808" s="25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5" t="s">
        <v>161</v>
      </c>
      <c r="AU808" s="255" t="s">
        <v>88</v>
      </c>
      <c r="AV808" s="14" t="s">
        <v>88</v>
      </c>
      <c r="AW808" s="14" t="s">
        <v>4</v>
      </c>
      <c r="AX808" s="14" t="s">
        <v>86</v>
      </c>
      <c r="AY808" s="255" t="s">
        <v>153</v>
      </c>
    </row>
    <row r="809" s="2" customFormat="1" ht="24.15" customHeight="1">
      <c r="A809" s="39"/>
      <c r="B809" s="40"/>
      <c r="C809" s="220" t="s">
        <v>630</v>
      </c>
      <c r="D809" s="220" t="s">
        <v>155</v>
      </c>
      <c r="E809" s="221" t="s">
        <v>631</v>
      </c>
      <c r="F809" s="222" t="s">
        <v>632</v>
      </c>
      <c r="G809" s="223" t="s">
        <v>335</v>
      </c>
      <c r="H809" s="224">
        <v>38.68</v>
      </c>
      <c r="I809" s="225"/>
      <c r="J809" s="226">
        <f>ROUND(I809*H809,2)</f>
        <v>0</v>
      </c>
      <c r="K809" s="227"/>
      <c r="L809" s="45"/>
      <c r="M809" s="228" t="s">
        <v>1</v>
      </c>
      <c r="N809" s="229" t="s">
        <v>43</v>
      </c>
      <c r="O809" s="92"/>
      <c r="P809" s="230">
        <f>O809*H809</f>
        <v>0</v>
      </c>
      <c r="Q809" s="230">
        <v>0</v>
      </c>
      <c r="R809" s="230">
        <f>Q809*H809</f>
        <v>0</v>
      </c>
      <c r="S809" s="230">
        <v>0</v>
      </c>
      <c r="T809" s="231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2" t="s">
        <v>159</v>
      </c>
      <c r="AT809" s="232" t="s">
        <v>155</v>
      </c>
      <c r="AU809" s="232" t="s">
        <v>88</v>
      </c>
      <c r="AY809" s="18" t="s">
        <v>153</v>
      </c>
      <c r="BE809" s="233">
        <f>IF(N809="základní",J809,0)</f>
        <v>0</v>
      </c>
      <c r="BF809" s="233">
        <f>IF(N809="snížená",J809,0)</f>
        <v>0</v>
      </c>
      <c r="BG809" s="233">
        <f>IF(N809="zákl. přenesená",J809,0)</f>
        <v>0</v>
      </c>
      <c r="BH809" s="233">
        <f>IF(N809="sníž. přenesená",J809,0)</f>
        <v>0</v>
      </c>
      <c r="BI809" s="233">
        <f>IF(N809="nulová",J809,0)</f>
        <v>0</v>
      </c>
      <c r="BJ809" s="18" t="s">
        <v>86</v>
      </c>
      <c r="BK809" s="233">
        <f>ROUND(I809*H809,2)</f>
        <v>0</v>
      </c>
      <c r="BL809" s="18" t="s">
        <v>159</v>
      </c>
      <c r="BM809" s="232" t="s">
        <v>633</v>
      </c>
    </row>
    <row r="810" s="13" customFormat="1">
      <c r="A810" s="13"/>
      <c r="B810" s="234"/>
      <c r="C810" s="235"/>
      <c r="D810" s="236" t="s">
        <v>161</v>
      </c>
      <c r="E810" s="237" t="s">
        <v>1</v>
      </c>
      <c r="F810" s="238" t="s">
        <v>634</v>
      </c>
      <c r="G810" s="235"/>
      <c r="H810" s="237" t="s">
        <v>1</v>
      </c>
      <c r="I810" s="239"/>
      <c r="J810" s="235"/>
      <c r="K810" s="235"/>
      <c r="L810" s="240"/>
      <c r="M810" s="241"/>
      <c r="N810" s="242"/>
      <c r="O810" s="242"/>
      <c r="P810" s="242"/>
      <c r="Q810" s="242"/>
      <c r="R810" s="242"/>
      <c r="S810" s="242"/>
      <c r="T810" s="24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4" t="s">
        <v>161</v>
      </c>
      <c r="AU810" s="244" t="s">
        <v>88</v>
      </c>
      <c r="AV810" s="13" t="s">
        <v>86</v>
      </c>
      <c r="AW810" s="13" t="s">
        <v>32</v>
      </c>
      <c r="AX810" s="13" t="s">
        <v>78</v>
      </c>
      <c r="AY810" s="244" t="s">
        <v>153</v>
      </c>
    </row>
    <row r="811" s="14" customFormat="1">
      <c r="A811" s="14"/>
      <c r="B811" s="245"/>
      <c r="C811" s="246"/>
      <c r="D811" s="236" t="s">
        <v>161</v>
      </c>
      <c r="E811" s="247" t="s">
        <v>1</v>
      </c>
      <c r="F811" s="248" t="s">
        <v>635</v>
      </c>
      <c r="G811" s="246"/>
      <c r="H811" s="249">
        <v>24.239999999999998</v>
      </c>
      <c r="I811" s="250"/>
      <c r="J811" s="246"/>
      <c r="K811" s="246"/>
      <c r="L811" s="251"/>
      <c r="M811" s="252"/>
      <c r="N811" s="253"/>
      <c r="O811" s="253"/>
      <c r="P811" s="253"/>
      <c r="Q811" s="253"/>
      <c r="R811" s="253"/>
      <c r="S811" s="253"/>
      <c r="T811" s="25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5" t="s">
        <v>161</v>
      </c>
      <c r="AU811" s="255" t="s">
        <v>88</v>
      </c>
      <c r="AV811" s="14" t="s">
        <v>88</v>
      </c>
      <c r="AW811" s="14" t="s">
        <v>32</v>
      </c>
      <c r="AX811" s="14" t="s">
        <v>78</v>
      </c>
      <c r="AY811" s="255" t="s">
        <v>153</v>
      </c>
    </row>
    <row r="812" s="15" customFormat="1">
      <c r="A812" s="15"/>
      <c r="B812" s="256"/>
      <c r="C812" s="257"/>
      <c r="D812" s="236" t="s">
        <v>161</v>
      </c>
      <c r="E812" s="258" t="s">
        <v>1</v>
      </c>
      <c r="F812" s="259" t="s">
        <v>164</v>
      </c>
      <c r="G812" s="257"/>
      <c r="H812" s="260">
        <v>24.239999999999998</v>
      </c>
      <c r="I812" s="261"/>
      <c r="J812" s="257"/>
      <c r="K812" s="257"/>
      <c r="L812" s="262"/>
      <c r="M812" s="263"/>
      <c r="N812" s="264"/>
      <c r="O812" s="264"/>
      <c r="P812" s="264"/>
      <c r="Q812" s="264"/>
      <c r="R812" s="264"/>
      <c r="S812" s="264"/>
      <c r="T812" s="26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T812" s="266" t="s">
        <v>161</v>
      </c>
      <c r="AU812" s="266" t="s">
        <v>88</v>
      </c>
      <c r="AV812" s="15" t="s">
        <v>165</v>
      </c>
      <c r="AW812" s="15" t="s">
        <v>32</v>
      </c>
      <c r="AX812" s="15" t="s">
        <v>78</v>
      </c>
      <c r="AY812" s="266" t="s">
        <v>153</v>
      </c>
    </row>
    <row r="813" s="13" customFormat="1">
      <c r="A813" s="13"/>
      <c r="B813" s="234"/>
      <c r="C813" s="235"/>
      <c r="D813" s="236" t="s">
        <v>161</v>
      </c>
      <c r="E813" s="237" t="s">
        <v>1</v>
      </c>
      <c r="F813" s="238" t="s">
        <v>636</v>
      </c>
      <c r="G813" s="235"/>
      <c r="H813" s="237" t="s">
        <v>1</v>
      </c>
      <c r="I813" s="239"/>
      <c r="J813" s="235"/>
      <c r="K813" s="235"/>
      <c r="L813" s="240"/>
      <c r="M813" s="241"/>
      <c r="N813" s="242"/>
      <c r="O813" s="242"/>
      <c r="P813" s="242"/>
      <c r="Q813" s="242"/>
      <c r="R813" s="242"/>
      <c r="S813" s="242"/>
      <c r="T813" s="24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4" t="s">
        <v>161</v>
      </c>
      <c r="AU813" s="244" t="s">
        <v>88</v>
      </c>
      <c r="AV813" s="13" t="s">
        <v>86</v>
      </c>
      <c r="AW813" s="13" t="s">
        <v>32</v>
      </c>
      <c r="AX813" s="13" t="s">
        <v>78</v>
      </c>
      <c r="AY813" s="244" t="s">
        <v>153</v>
      </c>
    </row>
    <row r="814" s="14" customFormat="1">
      <c r="A814" s="14"/>
      <c r="B814" s="245"/>
      <c r="C814" s="246"/>
      <c r="D814" s="236" t="s">
        <v>161</v>
      </c>
      <c r="E814" s="247" t="s">
        <v>1</v>
      </c>
      <c r="F814" s="248" t="s">
        <v>637</v>
      </c>
      <c r="G814" s="246"/>
      <c r="H814" s="249">
        <v>14.44</v>
      </c>
      <c r="I814" s="250"/>
      <c r="J814" s="246"/>
      <c r="K814" s="246"/>
      <c r="L814" s="251"/>
      <c r="M814" s="252"/>
      <c r="N814" s="253"/>
      <c r="O814" s="253"/>
      <c r="P814" s="253"/>
      <c r="Q814" s="253"/>
      <c r="R814" s="253"/>
      <c r="S814" s="253"/>
      <c r="T814" s="25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5" t="s">
        <v>161</v>
      </c>
      <c r="AU814" s="255" t="s">
        <v>88</v>
      </c>
      <c r="AV814" s="14" t="s">
        <v>88</v>
      </c>
      <c r="AW814" s="14" t="s">
        <v>32</v>
      </c>
      <c r="AX814" s="14" t="s">
        <v>78</v>
      </c>
      <c r="AY814" s="255" t="s">
        <v>153</v>
      </c>
    </row>
    <row r="815" s="15" customFormat="1">
      <c r="A815" s="15"/>
      <c r="B815" s="256"/>
      <c r="C815" s="257"/>
      <c r="D815" s="236" t="s">
        <v>161</v>
      </c>
      <c r="E815" s="258" t="s">
        <v>1</v>
      </c>
      <c r="F815" s="259" t="s">
        <v>164</v>
      </c>
      <c r="G815" s="257"/>
      <c r="H815" s="260">
        <v>14.44</v>
      </c>
      <c r="I815" s="261"/>
      <c r="J815" s="257"/>
      <c r="K815" s="257"/>
      <c r="L815" s="262"/>
      <c r="M815" s="263"/>
      <c r="N815" s="264"/>
      <c r="O815" s="264"/>
      <c r="P815" s="264"/>
      <c r="Q815" s="264"/>
      <c r="R815" s="264"/>
      <c r="S815" s="264"/>
      <c r="T815" s="26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6" t="s">
        <v>161</v>
      </c>
      <c r="AU815" s="266" t="s">
        <v>88</v>
      </c>
      <c r="AV815" s="15" t="s">
        <v>165</v>
      </c>
      <c r="AW815" s="15" t="s">
        <v>32</v>
      </c>
      <c r="AX815" s="15" t="s">
        <v>78</v>
      </c>
      <c r="AY815" s="266" t="s">
        <v>153</v>
      </c>
    </row>
    <row r="816" s="16" customFormat="1">
      <c r="A816" s="16"/>
      <c r="B816" s="267"/>
      <c r="C816" s="268"/>
      <c r="D816" s="236" t="s">
        <v>161</v>
      </c>
      <c r="E816" s="269" t="s">
        <v>1</v>
      </c>
      <c r="F816" s="270" t="s">
        <v>166</v>
      </c>
      <c r="G816" s="268"/>
      <c r="H816" s="271">
        <v>38.68</v>
      </c>
      <c r="I816" s="272"/>
      <c r="J816" s="268"/>
      <c r="K816" s="268"/>
      <c r="L816" s="273"/>
      <c r="M816" s="274"/>
      <c r="N816" s="275"/>
      <c r="O816" s="275"/>
      <c r="P816" s="275"/>
      <c r="Q816" s="275"/>
      <c r="R816" s="275"/>
      <c r="S816" s="275"/>
      <c r="T816" s="27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T816" s="277" t="s">
        <v>161</v>
      </c>
      <c r="AU816" s="277" t="s">
        <v>88</v>
      </c>
      <c r="AV816" s="16" t="s">
        <v>159</v>
      </c>
      <c r="AW816" s="16" t="s">
        <v>32</v>
      </c>
      <c r="AX816" s="16" t="s">
        <v>86</v>
      </c>
      <c r="AY816" s="277" t="s">
        <v>153</v>
      </c>
    </row>
    <row r="817" s="2" customFormat="1" ht="24.15" customHeight="1">
      <c r="A817" s="39"/>
      <c r="B817" s="40"/>
      <c r="C817" s="278" t="s">
        <v>638</v>
      </c>
      <c r="D817" s="278" t="s">
        <v>364</v>
      </c>
      <c r="E817" s="279" t="s">
        <v>639</v>
      </c>
      <c r="F817" s="280" t="s">
        <v>640</v>
      </c>
      <c r="G817" s="281" t="s">
        <v>335</v>
      </c>
      <c r="H817" s="282">
        <v>25.452000000000002</v>
      </c>
      <c r="I817" s="283"/>
      <c r="J817" s="284">
        <f>ROUND(I817*H817,2)</f>
        <v>0</v>
      </c>
      <c r="K817" s="285"/>
      <c r="L817" s="286"/>
      <c r="M817" s="287" t="s">
        <v>1</v>
      </c>
      <c r="N817" s="288" t="s">
        <v>43</v>
      </c>
      <c r="O817" s="92"/>
      <c r="P817" s="230">
        <f>O817*H817</f>
        <v>0</v>
      </c>
      <c r="Q817" s="230">
        <v>0.00010000000000000001</v>
      </c>
      <c r="R817" s="230">
        <f>Q817*H817</f>
        <v>0.0025452000000000005</v>
      </c>
      <c r="S817" s="230">
        <v>0</v>
      </c>
      <c r="T817" s="231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32" t="s">
        <v>207</v>
      </c>
      <c r="AT817" s="232" t="s">
        <v>364</v>
      </c>
      <c r="AU817" s="232" t="s">
        <v>88</v>
      </c>
      <c r="AY817" s="18" t="s">
        <v>153</v>
      </c>
      <c r="BE817" s="233">
        <f>IF(N817="základní",J817,0)</f>
        <v>0</v>
      </c>
      <c r="BF817" s="233">
        <f>IF(N817="snížená",J817,0)</f>
        <v>0</v>
      </c>
      <c r="BG817" s="233">
        <f>IF(N817="zákl. přenesená",J817,0)</f>
        <v>0</v>
      </c>
      <c r="BH817" s="233">
        <f>IF(N817="sníž. přenesená",J817,0)</f>
        <v>0</v>
      </c>
      <c r="BI817" s="233">
        <f>IF(N817="nulová",J817,0)</f>
        <v>0</v>
      </c>
      <c r="BJ817" s="18" t="s">
        <v>86</v>
      </c>
      <c r="BK817" s="233">
        <f>ROUND(I817*H817,2)</f>
        <v>0</v>
      </c>
      <c r="BL817" s="18" t="s">
        <v>159</v>
      </c>
      <c r="BM817" s="232" t="s">
        <v>641</v>
      </c>
    </row>
    <row r="818" s="14" customFormat="1">
      <c r="A818" s="14"/>
      <c r="B818" s="245"/>
      <c r="C818" s="246"/>
      <c r="D818" s="236" t="s">
        <v>161</v>
      </c>
      <c r="E818" s="246"/>
      <c r="F818" s="248" t="s">
        <v>642</v>
      </c>
      <c r="G818" s="246"/>
      <c r="H818" s="249">
        <v>25.452000000000002</v>
      </c>
      <c r="I818" s="250"/>
      <c r="J818" s="246"/>
      <c r="K818" s="246"/>
      <c r="L818" s="251"/>
      <c r="M818" s="252"/>
      <c r="N818" s="253"/>
      <c r="O818" s="253"/>
      <c r="P818" s="253"/>
      <c r="Q818" s="253"/>
      <c r="R818" s="253"/>
      <c r="S818" s="253"/>
      <c r="T818" s="25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5" t="s">
        <v>161</v>
      </c>
      <c r="AU818" s="255" t="s">
        <v>88</v>
      </c>
      <c r="AV818" s="14" t="s">
        <v>88</v>
      </c>
      <c r="AW818" s="14" t="s">
        <v>4</v>
      </c>
      <c r="AX818" s="14" t="s">
        <v>86</v>
      </c>
      <c r="AY818" s="255" t="s">
        <v>153</v>
      </c>
    </row>
    <row r="819" s="2" customFormat="1" ht="24.15" customHeight="1">
      <c r="A819" s="39"/>
      <c r="B819" s="40"/>
      <c r="C819" s="278" t="s">
        <v>643</v>
      </c>
      <c r="D819" s="278" t="s">
        <v>364</v>
      </c>
      <c r="E819" s="279" t="s">
        <v>644</v>
      </c>
      <c r="F819" s="280" t="s">
        <v>645</v>
      </c>
      <c r="G819" s="281" t="s">
        <v>335</v>
      </c>
      <c r="H819" s="282">
        <v>15.92</v>
      </c>
      <c r="I819" s="283"/>
      <c r="J819" s="284">
        <f>ROUND(I819*H819,2)</f>
        <v>0</v>
      </c>
      <c r="K819" s="285"/>
      <c r="L819" s="286"/>
      <c r="M819" s="287" t="s">
        <v>1</v>
      </c>
      <c r="N819" s="288" t="s">
        <v>43</v>
      </c>
      <c r="O819" s="92"/>
      <c r="P819" s="230">
        <f>O819*H819</f>
        <v>0</v>
      </c>
      <c r="Q819" s="230">
        <v>0.00050000000000000001</v>
      </c>
      <c r="R819" s="230">
        <f>Q819*H819</f>
        <v>0.0079600000000000001</v>
      </c>
      <c r="S819" s="230">
        <v>0</v>
      </c>
      <c r="T819" s="231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2" t="s">
        <v>207</v>
      </c>
      <c r="AT819" s="232" t="s">
        <v>364</v>
      </c>
      <c r="AU819" s="232" t="s">
        <v>88</v>
      </c>
      <c r="AY819" s="18" t="s">
        <v>153</v>
      </c>
      <c r="BE819" s="233">
        <f>IF(N819="základní",J819,0)</f>
        <v>0</v>
      </c>
      <c r="BF819" s="233">
        <f>IF(N819="snížená",J819,0)</f>
        <v>0</v>
      </c>
      <c r="BG819" s="233">
        <f>IF(N819="zákl. přenesená",J819,0)</f>
        <v>0</v>
      </c>
      <c r="BH819" s="233">
        <f>IF(N819="sníž. přenesená",J819,0)</f>
        <v>0</v>
      </c>
      <c r="BI819" s="233">
        <f>IF(N819="nulová",J819,0)</f>
        <v>0</v>
      </c>
      <c r="BJ819" s="18" t="s">
        <v>86</v>
      </c>
      <c r="BK819" s="233">
        <f>ROUND(I819*H819,2)</f>
        <v>0</v>
      </c>
      <c r="BL819" s="18" t="s">
        <v>159</v>
      </c>
      <c r="BM819" s="232" t="s">
        <v>646</v>
      </c>
    </row>
    <row r="820" s="13" customFormat="1">
      <c r="A820" s="13"/>
      <c r="B820" s="234"/>
      <c r="C820" s="235"/>
      <c r="D820" s="236" t="s">
        <v>161</v>
      </c>
      <c r="E820" s="237" t="s">
        <v>1</v>
      </c>
      <c r="F820" s="238" t="s">
        <v>647</v>
      </c>
      <c r="G820" s="235"/>
      <c r="H820" s="237" t="s">
        <v>1</v>
      </c>
      <c r="I820" s="239"/>
      <c r="J820" s="235"/>
      <c r="K820" s="235"/>
      <c r="L820" s="240"/>
      <c r="M820" s="241"/>
      <c r="N820" s="242"/>
      <c r="O820" s="242"/>
      <c r="P820" s="242"/>
      <c r="Q820" s="242"/>
      <c r="R820" s="242"/>
      <c r="S820" s="242"/>
      <c r="T820" s="24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4" t="s">
        <v>161</v>
      </c>
      <c r="AU820" s="244" t="s">
        <v>88</v>
      </c>
      <c r="AV820" s="13" t="s">
        <v>86</v>
      </c>
      <c r="AW820" s="13" t="s">
        <v>32</v>
      </c>
      <c r="AX820" s="13" t="s">
        <v>78</v>
      </c>
      <c r="AY820" s="244" t="s">
        <v>153</v>
      </c>
    </row>
    <row r="821" s="14" customFormat="1">
      <c r="A821" s="14"/>
      <c r="B821" s="245"/>
      <c r="C821" s="246"/>
      <c r="D821" s="236" t="s">
        <v>161</v>
      </c>
      <c r="E821" s="247" t="s">
        <v>1</v>
      </c>
      <c r="F821" s="248" t="s">
        <v>648</v>
      </c>
      <c r="G821" s="246"/>
      <c r="H821" s="249">
        <v>15.162000000000001</v>
      </c>
      <c r="I821" s="250"/>
      <c r="J821" s="246"/>
      <c r="K821" s="246"/>
      <c r="L821" s="251"/>
      <c r="M821" s="252"/>
      <c r="N821" s="253"/>
      <c r="O821" s="253"/>
      <c r="P821" s="253"/>
      <c r="Q821" s="253"/>
      <c r="R821" s="253"/>
      <c r="S821" s="253"/>
      <c r="T821" s="25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5" t="s">
        <v>161</v>
      </c>
      <c r="AU821" s="255" t="s">
        <v>88</v>
      </c>
      <c r="AV821" s="14" t="s">
        <v>88</v>
      </c>
      <c r="AW821" s="14" t="s">
        <v>32</v>
      </c>
      <c r="AX821" s="14" t="s">
        <v>78</v>
      </c>
      <c r="AY821" s="255" t="s">
        <v>153</v>
      </c>
    </row>
    <row r="822" s="15" customFormat="1">
      <c r="A822" s="15"/>
      <c r="B822" s="256"/>
      <c r="C822" s="257"/>
      <c r="D822" s="236" t="s">
        <v>161</v>
      </c>
      <c r="E822" s="258" t="s">
        <v>1</v>
      </c>
      <c r="F822" s="259" t="s">
        <v>164</v>
      </c>
      <c r="G822" s="257"/>
      <c r="H822" s="260">
        <v>15.162000000000001</v>
      </c>
      <c r="I822" s="261"/>
      <c r="J822" s="257"/>
      <c r="K822" s="257"/>
      <c r="L822" s="262"/>
      <c r="M822" s="263"/>
      <c r="N822" s="264"/>
      <c r="O822" s="264"/>
      <c r="P822" s="264"/>
      <c r="Q822" s="264"/>
      <c r="R822" s="264"/>
      <c r="S822" s="264"/>
      <c r="T822" s="26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6" t="s">
        <v>161</v>
      </c>
      <c r="AU822" s="266" t="s">
        <v>88</v>
      </c>
      <c r="AV822" s="15" t="s">
        <v>165</v>
      </c>
      <c r="AW822" s="15" t="s">
        <v>32</v>
      </c>
      <c r="AX822" s="15" t="s">
        <v>78</v>
      </c>
      <c r="AY822" s="266" t="s">
        <v>153</v>
      </c>
    </row>
    <row r="823" s="16" customFormat="1">
      <c r="A823" s="16"/>
      <c r="B823" s="267"/>
      <c r="C823" s="268"/>
      <c r="D823" s="236" t="s">
        <v>161</v>
      </c>
      <c r="E823" s="269" t="s">
        <v>1</v>
      </c>
      <c r="F823" s="270" t="s">
        <v>166</v>
      </c>
      <c r="G823" s="268"/>
      <c r="H823" s="271">
        <v>15.162000000000001</v>
      </c>
      <c r="I823" s="272"/>
      <c r="J823" s="268"/>
      <c r="K823" s="268"/>
      <c r="L823" s="273"/>
      <c r="M823" s="274"/>
      <c r="N823" s="275"/>
      <c r="O823" s="275"/>
      <c r="P823" s="275"/>
      <c r="Q823" s="275"/>
      <c r="R823" s="275"/>
      <c r="S823" s="275"/>
      <c r="T823" s="27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T823" s="277" t="s">
        <v>161</v>
      </c>
      <c r="AU823" s="277" t="s">
        <v>88</v>
      </c>
      <c r="AV823" s="16" t="s">
        <v>159</v>
      </c>
      <c r="AW823" s="16" t="s">
        <v>32</v>
      </c>
      <c r="AX823" s="16" t="s">
        <v>86</v>
      </c>
      <c r="AY823" s="277" t="s">
        <v>153</v>
      </c>
    </row>
    <row r="824" s="14" customFormat="1">
      <c r="A824" s="14"/>
      <c r="B824" s="245"/>
      <c r="C824" s="246"/>
      <c r="D824" s="236" t="s">
        <v>161</v>
      </c>
      <c r="E824" s="246"/>
      <c r="F824" s="248" t="s">
        <v>649</v>
      </c>
      <c r="G824" s="246"/>
      <c r="H824" s="249">
        <v>15.92</v>
      </c>
      <c r="I824" s="250"/>
      <c r="J824" s="246"/>
      <c r="K824" s="246"/>
      <c r="L824" s="251"/>
      <c r="M824" s="252"/>
      <c r="N824" s="253"/>
      <c r="O824" s="253"/>
      <c r="P824" s="253"/>
      <c r="Q824" s="253"/>
      <c r="R824" s="253"/>
      <c r="S824" s="253"/>
      <c r="T824" s="25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5" t="s">
        <v>161</v>
      </c>
      <c r="AU824" s="255" t="s">
        <v>88</v>
      </c>
      <c r="AV824" s="14" t="s">
        <v>88</v>
      </c>
      <c r="AW824" s="14" t="s">
        <v>4</v>
      </c>
      <c r="AX824" s="14" t="s">
        <v>86</v>
      </c>
      <c r="AY824" s="255" t="s">
        <v>153</v>
      </c>
    </row>
    <row r="825" s="2" customFormat="1" ht="37.8" customHeight="1">
      <c r="A825" s="39"/>
      <c r="B825" s="40"/>
      <c r="C825" s="220" t="s">
        <v>650</v>
      </c>
      <c r="D825" s="220" t="s">
        <v>155</v>
      </c>
      <c r="E825" s="221" t="s">
        <v>651</v>
      </c>
      <c r="F825" s="222" t="s">
        <v>652</v>
      </c>
      <c r="G825" s="223" t="s">
        <v>216</v>
      </c>
      <c r="H825" s="224">
        <v>5.8799999999999999</v>
      </c>
      <c r="I825" s="225"/>
      <c r="J825" s="226">
        <f>ROUND(I825*H825,2)</f>
        <v>0</v>
      </c>
      <c r="K825" s="227"/>
      <c r="L825" s="45"/>
      <c r="M825" s="228" t="s">
        <v>1</v>
      </c>
      <c r="N825" s="229" t="s">
        <v>43</v>
      </c>
      <c r="O825" s="92"/>
      <c r="P825" s="230">
        <f>O825*H825</f>
        <v>0</v>
      </c>
      <c r="Q825" s="230">
        <v>0.0057000000000000002</v>
      </c>
      <c r="R825" s="230">
        <f>Q825*H825</f>
        <v>0.033515999999999997</v>
      </c>
      <c r="S825" s="230">
        <v>0</v>
      </c>
      <c r="T825" s="231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32" t="s">
        <v>159</v>
      </c>
      <c r="AT825" s="232" t="s">
        <v>155</v>
      </c>
      <c r="AU825" s="232" t="s">
        <v>88</v>
      </c>
      <c r="AY825" s="18" t="s">
        <v>153</v>
      </c>
      <c r="BE825" s="233">
        <f>IF(N825="základní",J825,0)</f>
        <v>0</v>
      </c>
      <c r="BF825" s="233">
        <f>IF(N825="snížená",J825,0)</f>
        <v>0</v>
      </c>
      <c r="BG825" s="233">
        <f>IF(N825="zákl. přenesená",J825,0)</f>
        <v>0</v>
      </c>
      <c r="BH825" s="233">
        <f>IF(N825="sníž. přenesená",J825,0)</f>
        <v>0</v>
      </c>
      <c r="BI825" s="233">
        <f>IF(N825="nulová",J825,0)</f>
        <v>0</v>
      </c>
      <c r="BJ825" s="18" t="s">
        <v>86</v>
      </c>
      <c r="BK825" s="233">
        <f>ROUND(I825*H825,2)</f>
        <v>0</v>
      </c>
      <c r="BL825" s="18" t="s">
        <v>159</v>
      </c>
      <c r="BM825" s="232" t="s">
        <v>653</v>
      </c>
    </row>
    <row r="826" s="13" customFormat="1">
      <c r="A826" s="13"/>
      <c r="B826" s="234"/>
      <c r="C826" s="235"/>
      <c r="D826" s="236" t="s">
        <v>161</v>
      </c>
      <c r="E826" s="237" t="s">
        <v>1</v>
      </c>
      <c r="F826" s="238" t="s">
        <v>654</v>
      </c>
      <c r="G826" s="235"/>
      <c r="H826" s="237" t="s">
        <v>1</v>
      </c>
      <c r="I826" s="239"/>
      <c r="J826" s="235"/>
      <c r="K826" s="235"/>
      <c r="L826" s="240"/>
      <c r="M826" s="241"/>
      <c r="N826" s="242"/>
      <c r="O826" s="242"/>
      <c r="P826" s="242"/>
      <c r="Q826" s="242"/>
      <c r="R826" s="242"/>
      <c r="S826" s="242"/>
      <c r="T826" s="24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4" t="s">
        <v>161</v>
      </c>
      <c r="AU826" s="244" t="s">
        <v>88</v>
      </c>
      <c r="AV826" s="13" t="s">
        <v>86</v>
      </c>
      <c r="AW826" s="13" t="s">
        <v>32</v>
      </c>
      <c r="AX826" s="13" t="s">
        <v>78</v>
      </c>
      <c r="AY826" s="244" t="s">
        <v>153</v>
      </c>
    </row>
    <row r="827" s="14" customFormat="1">
      <c r="A827" s="14"/>
      <c r="B827" s="245"/>
      <c r="C827" s="246"/>
      <c r="D827" s="236" t="s">
        <v>161</v>
      </c>
      <c r="E827" s="247" t="s">
        <v>1</v>
      </c>
      <c r="F827" s="248" t="s">
        <v>585</v>
      </c>
      <c r="G827" s="246"/>
      <c r="H827" s="249">
        <v>5.8799999999999999</v>
      </c>
      <c r="I827" s="250"/>
      <c r="J827" s="246"/>
      <c r="K827" s="246"/>
      <c r="L827" s="251"/>
      <c r="M827" s="252"/>
      <c r="N827" s="253"/>
      <c r="O827" s="253"/>
      <c r="P827" s="253"/>
      <c r="Q827" s="253"/>
      <c r="R827" s="253"/>
      <c r="S827" s="253"/>
      <c r="T827" s="25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5" t="s">
        <v>161</v>
      </c>
      <c r="AU827" s="255" t="s">
        <v>88</v>
      </c>
      <c r="AV827" s="14" t="s">
        <v>88</v>
      </c>
      <c r="AW827" s="14" t="s">
        <v>32</v>
      </c>
      <c r="AX827" s="14" t="s">
        <v>78</v>
      </c>
      <c r="AY827" s="255" t="s">
        <v>153</v>
      </c>
    </row>
    <row r="828" s="15" customFormat="1">
      <c r="A828" s="15"/>
      <c r="B828" s="256"/>
      <c r="C828" s="257"/>
      <c r="D828" s="236" t="s">
        <v>161</v>
      </c>
      <c r="E828" s="258" t="s">
        <v>1</v>
      </c>
      <c r="F828" s="259" t="s">
        <v>164</v>
      </c>
      <c r="G828" s="257"/>
      <c r="H828" s="260">
        <v>5.8799999999999999</v>
      </c>
      <c r="I828" s="261"/>
      <c r="J828" s="257"/>
      <c r="K828" s="257"/>
      <c r="L828" s="262"/>
      <c r="M828" s="263"/>
      <c r="N828" s="264"/>
      <c r="O828" s="264"/>
      <c r="P828" s="264"/>
      <c r="Q828" s="264"/>
      <c r="R828" s="264"/>
      <c r="S828" s="264"/>
      <c r="T828" s="26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66" t="s">
        <v>161</v>
      </c>
      <c r="AU828" s="266" t="s">
        <v>88</v>
      </c>
      <c r="AV828" s="15" t="s">
        <v>165</v>
      </c>
      <c r="AW828" s="15" t="s">
        <v>32</v>
      </c>
      <c r="AX828" s="15" t="s">
        <v>78</v>
      </c>
      <c r="AY828" s="266" t="s">
        <v>153</v>
      </c>
    </row>
    <row r="829" s="16" customFormat="1">
      <c r="A829" s="16"/>
      <c r="B829" s="267"/>
      <c r="C829" s="268"/>
      <c r="D829" s="236" t="s">
        <v>161</v>
      </c>
      <c r="E829" s="269" t="s">
        <v>1</v>
      </c>
      <c r="F829" s="270" t="s">
        <v>166</v>
      </c>
      <c r="G829" s="268"/>
      <c r="H829" s="271">
        <v>5.8799999999999999</v>
      </c>
      <c r="I829" s="272"/>
      <c r="J829" s="268"/>
      <c r="K829" s="268"/>
      <c r="L829" s="273"/>
      <c r="M829" s="274"/>
      <c r="N829" s="275"/>
      <c r="O829" s="275"/>
      <c r="P829" s="275"/>
      <c r="Q829" s="275"/>
      <c r="R829" s="275"/>
      <c r="S829" s="275"/>
      <c r="T829" s="27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T829" s="277" t="s">
        <v>161</v>
      </c>
      <c r="AU829" s="277" t="s">
        <v>88</v>
      </c>
      <c r="AV829" s="16" t="s">
        <v>159</v>
      </c>
      <c r="AW829" s="16" t="s">
        <v>32</v>
      </c>
      <c r="AX829" s="16" t="s">
        <v>86</v>
      </c>
      <c r="AY829" s="277" t="s">
        <v>153</v>
      </c>
    </row>
    <row r="830" s="2" customFormat="1" ht="37.8" customHeight="1">
      <c r="A830" s="39"/>
      <c r="B830" s="40"/>
      <c r="C830" s="220" t="s">
        <v>655</v>
      </c>
      <c r="D830" s="220" t="s">
        <v>155</v>
      </c>
      <c r="E830" s="221" t="s">
        <v>656</v>
      </c>
      <c r="F830" s="222" t="s">
        <v>657</v>
      </c>
      <c r="G830" s="223" t="s">
        <v>216</v>
      </c>
      <c r="H830" s="224">
        <v>90.266999999999996</v>
      </c>
      <c r="I830" s="225"/>
      <c r="J830" s="226">
        <f>ROUND(I830*H830,2)</f>
        <v>0</v>
      </c>
      <c r="K830" s="227"/>
      <c r="L830" s="45"/>
      <c r="M830" s="228" t="s">
        <v>1</v>
      </c>
      <c r="N830" s="229" t="s">
        <v>43</v>
      </c>
      <c r="O830" s="92"/>
      <c r="P830" s="230">
        <f>O830*H830</f>
        <v>0</v>
      </c>
      <c r="Q830" s="230">
        <v>0.0028500000000000001</v>
      </c>
      <c r="R830" s="230">
        <f>Q830*H830</f>
        <v>0.25726094999999999</v>
      </c>
      <c r="S830" s="230">
        <v>0</v>
      </c>
      <c r="T830" s="231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32" t="s">
        <v>159</v>
      </c>
      <c r="AT830" s="232" t="s">
        <v>155</v>
      </c>
      <c r="AU830" s="232" t="s">
        <v>88</v>
      </c>
      <c r="AY830" s="18" t="s">
        <v>153</v>
      </c>
      <c r="BE830" s="233">
        <f>IF(N830="základní",J830,0)</f>
        <v>0</v>
      </c>
      <c r="BF830" s="233">
        <f>IF(N830="snížená",J830,0)</f>
        <v>0</v>
      </c>
      <c r="BG830" s="233">
        <f>IF(N830="zákl. přenesená",J830,0)</f>
        <v>0</v>
      </c>
      <c r="BH830" s="233">
        <f>IF(N830="sníž. přenesená",J830,0)</f>
        <v>0</v>
      </c>
      <c r="BI830" s="233">
        <f>IF(N830="nulová",J830,0)</f>
        <v>0</v>
      </c>
      <c r="BJ830" s="18" t="s">
        <v>86</v>
      </c>
      <c r="BK830" s="233">
        <f>ROUND(I830*H830,2)</f>
        <v>0</v>
      </c>
      <c r="BL830" s="18" t="s">
        <v>159</v>
      </c>
      <c r="BM830" s="232" t="s">
        <v>658</v>
      </c>
    </row>
    <row r="831" s="13" customFormat="1">
      <c r="A831" s="13"/>
      <c r="B831" s="234"/>
      <c r="C831" s="235"/>
      <c r="D831" s="236" t="s">
        <v>161</v>
      </c>
      <c r="E831" s="237" t="s">
        <v>1</v>
      </c>
      <c r="F831" s="238" t="s">
        <v>659</v>
      </c>
      <c r="G831" s="235"/>
      <c r="H831" s="237" t="s">
        <v>1</v>
      </c>
      <c r="I831" s="239"/>
      <c r="J831" s="235"/>
      <c r="K831" s="235"/>
      <c r="L831" s="240"/>
      <c r="M831" s="241"/>
      <c r="N831" s="242"/>
      <c r="O831" s="242"/>
      <c r="P831" s="242"/>
      <c r="Q831" s="242"/>
      <c r="R831" s="242"/>
      <c r="S831" s="242"/>
      <c r="T831" s="24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4" t="s">
        <v>161</v>
      </c>
      <c r="AU831" s="244" t="s">
        <v>88</v>
      </c>
      <c r="AV831" s="13" t="s">
        <v>86</v>
      </c>
      <c r="AW831" s="13" t="s">
        <v>32</v>
      </c>
      <c r="AX831" s="13" t="s">
        <v>78</v>
      </c>
      <c r="AY831" s="244" t="s">
        <v>153</v>
      </c>
    </row>
    <row r="832" s="14" customFormat="1">
      <c r="A832" s="14"/>
      <c r="B832" s="245"/>
      <c r="C832" s="246"/>
      <c r="D832" s="236" t="s">
        <v>161</v>
      </c>
      <c r="E832" s="247" t="s">
        <v>1</v>
      </c>
      <c r="F832" s="248" t="s">
        <v>591</v>
      </c>
      <c r="G832" s="246"/>
      <c r="H832" s="249">
        <v>87.795000000000002</v>
      </c>
      <c r="I832" s="250"/>
      <c r="J832" s="246"/>
      <c r="K832" s="246"/>
      <c r="L832" s="251"/>
      <c r="M832" s="252"/>
      <c r="N832" s="253"/>
      <c r="O832" s="253"/>
      <c r="P832" s="253"/>
      <c r="Q832" s="253"/>
      <c r="R832" s="253"/>
      <c r="S832" s="253"/>
      <c r="T832" s="25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5" t="s">
        <v>161</v>
      </c>
      <c r="AU832" s="255" t="s">
        <v>88</v>
      </c>
      <c r="AV832" s="14" t="s">
        <v>88</v>
      </c>
      <c r="AW832" s="14" t="s">
        <v>32</v>
      </c>
      <c r="AX832" s="14" t="s">
        <v>78</v>
      </c>
      <c r="AY832" s="255" t="s">
        <v>153</v>
      </c>
    </row>
    <row r="833" s="13" customFormat="1">
      <c r="A833" s="13"/>
      <c r="B833" s="234"/>
      <c r="C833" s="235"/>
      <c r="D833" s="236" t="s">
        <v>161</v>
      </c>
      <c r="E833" s="237" t="s">
        <v>1</v>
      </c>
      <c r="F833" s="238" t="s">
        <v>497</v>
      </c>
      <c r="G833" s="235"/>
      <c r="H833" s="237" t="s">
        <v>1</v>
      </c>
      <c r="I833" s="239"/>
      <c r="J833" s="235"/>
      <c r="K833" s="235"/>
      <c r="L833" s="240"/>
      <c r="M833" s="241"/>
      <c r="N833" s="242"/>
      <c r="O833" s="242"/>
      <c r="P833" s="242"/>
      <c r="Q833" s="242"/>
      <c r="R833" s="242"/>
      <c r="S833" s="242"/>
      <c r="T833" s="24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4" t="s">
        <v>161</v>
      </c>
      <c r="AU833" s="244" t="s">
        <v>88</v>
      </c>
      <c r="AV833" s="13" t="s">
        <v>86</v>
      </c>
      <c r="AW833" s="13" t="s">
        <v>32</v>
      </c>
      <c r="AX833" s="13" t="s">
        <v>78</v>
      </c>
      <c r="AY833" s="244" t="s">
        <v>153</v>
      </c>
    </row>
    <row r="834" s="14" customFormat="1">
      <c r="A834" s="14"/>
      <c r="B834" s="245"/>
      <c r="C834" s="246"/>
      <c r="D834" s="236" t="s">
        <v>161</v>
      </c>
      <c r="E834" s="247" t="s">
        <v>1</v>
      </c>
      <c r="F834" s="248" t="s">
        <v>592</v>
      </c>
      <c r="G834" s="246"/>
      <c r="H834" s="249">
        <v>-4.1799999999999997</v>
      </c>
      <c r="I834" s="250"/>
      <c r="J834" s="246"/>
      <c r="K834" s="246"/>
      <c r="L834" s="251"/>
      <c r="M834" s="252"/>
      <c r="N834" s="253"/>
      <c r="O834" s="253"/>
      <c r="P834" s="253"/>
      <c r="Q834" s="253"/>
      <c r="R834" s="253"/>
      <c r="S834" s="253"/>
      <c r="T834" s="25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5" t="s">
        <v>161</v>
      </c>
      <c r="AU834" s="255" t="s">
        <v>88</v>
      </c>
      <c r="AV834" s="14" t="s">
        <v>88</v>
      </c>
      <c r="AW834" s="14" t="s">
        <v>32</v>
      </c>
      <c r="AX834" s="14" t="s">
        <v>78</v>
      </c>
      <c r="AY834" s="255" t="s">
        <v>153</v>
      </c>
    </row>
    <row r="835" s="13" customFormat="1">
      <c r="A835" s="13"/>
      <c r="B835" s="234"/>
      <c r="C835" s="235"/>
      <c r="D835" s="236" t="s">
        <v>161</v>
      </c>
      <c r="E835" s="237" t="s">
        <v>1</v>
      </c>
      <c r="F835" s="238" t="s">
        <v>495</v>
      </c>
      <c r="G835" s="235"/>
      <c r="H835" s="237" t="s">
        <v>1</v>
      </c>
      <c r="I835" s="239"/>
      <c r="J835" s="235"/>
      <c r="K835" s="235"/>
      <c r="L835" s="240"/>
      <c r="M835" s="241"/>
      <c r="N835" s="242"/>
      <c r="O835" s="242"/>
      <c r="P835" s="242"/>
      <c r="Q835" s="242"/>
      <c r="R835" s="242"/>
      <c r="S835" s="242"/>
      <c r="T835" s="24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4" t="s">
        <v>161</v>
      </c>
      <c r="AU835" s="244" t="s">
        <v>88</v>
      </c>
      <c r="AV835" s="13" t="s">
        <v>86</v>
      </c>
      <c r="AW835" s="13" t="s">
        <v>32</v>
      </c>
      <c r="AX835" s="13" t="s">
        <v>78</v>
      </c>
      <c r="AY835" s="244" t="s">
        <v>153</v>
      </c>
    </row>
    <row r="836" s="14" customFormat="1">
      <c r="A836" s="14"/>
      <c r="B836" s="245"/>
      <c r="C836" s="246"/>
      <c r="D836" s="236" t="s">
        <v>161</v>
      </c>
      <c r="E836" s="247" t="s">
        <v>1</v>
      </c>
      <c r="F836" s="248" t="s">
        <v>593</v>
      </c>
      <c r="G836" s="246"/>
      <c r="H836" s="249">
        <v>1.3720000000000001</v>
      </c>
      <c r="I836" s="250"/>
      <c r="J836" s="246"/>
      <c r="K836" s="246"/>
      <c r="L836" s="251"/>
      <c r="M836" s="252"/>
      <c r="N836" s="253"/>
      <c r="O836" s="253"/>
      <c r="P836" s="253"/>
      <c r="Q836" s="253"/>
      <c r="R836" s="253"/>
      <c r="S836" s="253"/>
      <c r="T836" s="25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5" t="s">
        <v>161</v>
      </c>
      <c r="AU836" s="255" t="s">
        <v>88</v>
      </c>
      <c r="AV836" s="14" t="s">
        <v>88</v>
      </c>
      <c r="AW836" s="14" t="s">
        <v>32</v>
      </c>
      <c r="AX836" s="14" t="s">
        <v>78</v>
      </c>
      <c r="AY836" s="255" t="s">
        <v>153</v>
      </c>
    </row>
    <row r="837" s="15" customFormat="1">
      <c r="A837" s="15"/>
      <c r="B837" s="256"/>
      <c r="C837" s="257"/>
      <c r="D837" s="236" t="s">
        <v>161</v>
      </c>
      <c r="E837" s="258" t="s">
        <v>1</v>
      </c>
      <c r="F837" s="259" t="s">
        <v>164</v>
      </c>
      <c r="G837" s="257"/>
      <c r="H837" s="260">
        <v>84.986999999999995</v>
      </c>
      <c r="I837" s="261"/>
      <c r="J837" s="257"/>
      <c r="K837" s="257"/>
      <c r="L837" s="262"/>
      <c r="M837" s="263"/>
      <c r="N837" s="264"/>
      <c r="O837" s="264"/>
      <c r="P837" s="264"/>
      <c r="Q837" s="264"/>
      <c r="R837" s="264"/>
      <c r="S837" s="264"/>
      <c r="T837" s="26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6" t="s">
        <v>161</v>
      </c>
      <c r="AU837" s="266" t="s">
        <v>88</v>
      </c>
      <c r="AV837" s="15" t="s">
        <v>165</v>
      </c>
      <c r="AW837" s="15" t="s">
        <v>32</v>
      </c>
      <c r="AX837" s="15" t="s">
        <v>78</v>
      </c>
      <c r="AY837" s="266" t="s">
        <v>153</v>
      </c>
    </row>
    <row r="838" s="13" customFormat="1">
      <c r="A838" s="13"/>
      <c r="B838" s="234"/>
      <c r="C838" s="235"/>
      <c r="D838" s="236" t="s">
        <v>161</v>
      </c>
      <c r="E838" s="237" t="s">
        <v>1</v>
      </c>
      <c r="F838" s="238" t="s">
        <v>660</v>
      </c>
      <c r="G838" s="235"/>
      <c r="H838" s="237" t="s">
        <v>1</v>
      </c>
      <c r="I838" s="239"/>
      <c r="J838" s="235"/>
      <c r="K838" s="235"/>
      <c r="L838" s="240"/>
      <c r="M838" s="241"/>
      <c r="N838" s="242"/>
      <c r="O838" s="242"/>
      <c r="P838" s="242"/>
      <c r="Q838" s="242"/>
      <c r="R838" s="242"/>
      <c r="S838" s="242"/>
      <c r="T838" s="24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4" t="s">
        <v>161</v>
      </c>
      <c r="AU838" s="244" t="s">
        <v>88</v>
      </c>
      <c r="AV838" s="13" t="s">
        <v>86</v>
      </c>
      <c r="AW838" s="13" t="s">
        <v>32</v>
      </c>
      <c r="AX838" s="13" t="s">
        <v>78</v>
      </c>
      <c r="AY838" s="244" t="s">
        <v>153</v>
      </c>
    </row>
    <row r="839" s="14" customFormat="1">
      <c r="A839" s="14"/>
      <c r="B839" s="245"/>
      <c r="C839" s="246"/>
      <c r="D839" s="236" t="s">
        <v>161</v>
      </c>
      <c r="E839" s="247" t="s">
        <v>1</v>
      </c>
      <c r="F839" s="248" t="s">
        <v>543</v>
      </c>
      <c r="G839" s="246"/>
      <c r="H839" s="249">
        <v>5.2800000000000002</v>
      </c>
      <c r="I839" s="250"/>
      <c r="J839" s="246"/>
      <c r="K839" s="246"/>
      <c r="L839" s="251"/>
      <c r="M839" s="252"/>
      <c r="N839" s="253"/>
      <c r="O839" s="253"/>
      <c r="P839" s="253"/>
      <c r="Q839" s="253"/>
      <c r="R839" s="253"/>
      <c r="S839" s="253"/>
      <c r="T839" s="25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5" t="s">
        <v>161</v>
      </c>
      <c r="AU839" s="255" t="s">
        <v>88</v>
      </c>
      <c r="AV839" s="14" t="s">
        <v>88</v>
      </c>
      <c r="AW839" s="14" t="s">
        <v>32</v>
      </c>
      <c r="AX839" s="14" t="s">
        <v>78</v>
      </c>
      <c r="AY839" s="255" t="s">
        <v>153</v>
      </c>
    </row>
    <row r="840" s="15" customFormat="1">
      <c r="A840" s="15"/>
      <c r="B840" s="256"/>
      <c r="C840" s="257"/>
      <c r="D840" s="236" t="s">
        <v>161</v>
      </c>
      <c r="E840" s="258" t="s">
        <v>1</v>
      </c>
      <c r="F840" s="259" t="s">
        <v>164</v>
      </c>
      <c r="G840" s="257"/>
      <c r="H840" s="260">
        <v>5.2800000000000002</v>
      </c>
      <c r="I840" s="261"/>
      <c r="J840" s="257"/>
      <c r="K840" s="257"/>
      <c r="L840" s="262"/>
      <c r="M840" s="263"/>
      <c r="N840" s="264"/>
      <c r="O840" s="264"/>
      <c r="P840" s="264"/>
      <c r="Q840" s="264"/>
      <c r="R840" s="264"/>
      <c r="S840" s="264"/>
      <c r="T840" s="26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66" t="s">
        <v>161</v>
      </c>
      <c r="AU840" s="266" t="s">
        <v>88</v>
      </c>
      <c r="AV840" s="15" t="s">
        <v>165</v>
      </c>
      <c r="AW840" s="15" t="s">
        <v>32</v>
      </c>
      <c r="AX840" s="15" t="s">
        <v>78</v>
      </c>
      <c r="AY840" s="266" t="s">
        <v>153</v>
      </c>
    </row>
    <row r="841" s="16" customFormat="1">
      <c r="A841" s="16"/>
      <c r="B841" s="267"/>
      <c r="C841" s="268"/>
      <c r="D841" s="236" t="s">
        <v>161</v>
      </c>
      <c r="E841" s="269" t="s">
        <v>1</v>
      </c>
      <c r="F841" s="270" t="s">
        <v>166</v>
      </c>
      <c r="G841" s="268"/>
      <c r="H841" s="271">
        <v>90.266999999999996</v>
      </c>
      <c r="I841" s="272"/>
      <c r="J841" s="268"/>
      <c r="K841" s="268"/>
      <c r="L841" s="273"/>
      <c r="M841" s="274"/>
      <c r="N841" s="275"/>
      <c r="O841" s="275"/>
      <c r="P841" s="275"/>
      <c r="Q841" s="275"/>
      <c r="R841" s="275"/>
      <c r="S841" s="275"/>
      <c r="T841" s="27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T841" s="277" t="s">
        <v>161</v>
      </c>
      <c r="AU841" s="277" t="s">
        <v>88</v>
      </c>
      <c r="AV841" s="16" t="s">
        <v>159</v>
      </c>
      <c r="AW841" s="16" t="s">
        <v>32</v>
      </c>
      <c r="AX841" s="16" t="s">
        <v>86</v>
      </c>
      <c r="AY841" s="277" t="s">
        <v>153</v>
      </c>
    </row>
    <row r="842" s="2" customFormat="1" ht="37.8" customHeight="1">
      <c r="A842" s="39"/>
      <c r="B842" s="40"/>
      <c r="C842" s="220" t="s">
        <v>661</v>
      </c>
      <c r="D842" s="220" t="s">
        <v>155</v>
      </c>
      <c r="E842" s="221" t="s">
        <v>662</v>
      </c>
      <c r="F842" s="222" t="s">
        <v>663</v>
      </c>
      <c r="G842" s="223" t="s">
        <v>216</v>
      </c>
      <c r="H842" s="224">
        <v>4.1799999999999997</v>
      </c>
      <c r="I842" s="225"/>
      <c r="J842" s="226">
        <f>ROUND(I842*H842,2)</f>
        <v>0</v>
      </c>
      <c r="K842" s="227"/>
      <c r="L842" s="45"/>
      <c r="M842" s="228" t="s">
        <v>1</v>
      </c>
      <c r="N842" s="229" t="s">
        <v>43</v>
      </c>
      <c r="O842" s="92"/>
      <c r="P842" s="230">
        <f>O842*H842</f>
        <v>0</v>
      </c>
      <c r="Q842" s="230">
        <v>0</v>
      </c>
      <c r="R842" s="230">
        <f>Q842*H842</f>
        <v>0</v>
      </c>
      <c r="S842" s="230">
        <v>0</v>
      </c>
      <c r="T842" s="231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32" t="s">
        <v>159</v>
      </c>
      <c r="AT842" s="232" t="s">
        <v>155</v>
      </c>
      <c r="AU842" s="232" t="s">
        <v>88</v>
      </c>
      <c r="AY842" s="18" t="s">
        <v>153</v>
      </c>
      <c r="BE842" s="233">
        <f>IF(N842="základní",J842,0)</f>
        <v>0</v>
      </c>
      <c r="BF842" s="233">
        <f>IF(N842="snížená",J842,0)</f>
        <v>0</v>
      </c>
      <c r="BG842" s="233">
        <f>IF(N842="zákl. přenesená",J842,0)</f>
        <v>0</v>
      </c>
      <c r="BH842" s="233">
        <f>IF(N842="sníž. přenesená",J842,0)</f>
        <v>0</v>
      </c>
      <c r="BI842" s="233">
        <f>IF(N842="nulová",J842,0)</f>
        <v>0</v>
      </c>
      <c r="BJ842" s="18" t="s">
        <v>86</v>
      </c>
      <c r="BK842" s="233">
        <f>ROUND(I842*H842,2)</f>
        <v>0</v>
      </c>
      <c r="BL842" s="18" t="s">
        <v>159</v>
      </c>
      <c r="BM842" s="232" t="s">
        <v>664</v>
      </c>
    </row>
    <row r="843" s="13" customFormat="1">
      <c r="A843" s="13"/>
      <c r="B843" s="234"/>
      <c r="C843" s="235"/>
      <c r="D843" s="236" t="s">
        <v>161</v>
      </c>
      <c r="E843" s="237" t="s">
        <v>1</v>
      </c>
      <c r="F843" s="238" t="s">
        <v>665</v>
      </c>
      <c r="G843" s="235"/>
      <c r="H843" s="237" t="s">
        <v>1</v>
      </c>
      <c r="I843" s="239"/>
      <c r="J843" s="235"/>
      <c r="K843" s="235"/>
      <c r="L843" s="240"/>
      <c r="M843" s="241"/>
      <c r="N843" s="242"/>
      <c r="O843" s="242"/>
      <c r="P843" s="242"/>
      <c r="Q843" s="242"/>
      <c r="R843" s="242"/>
      <c r="S843" s="242"/>
      <c r="T843" s="24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4" t="s">
        <v>161</v>
      </c>
      <c r="AU843" s="244" t="s">
        <v>88</v>
      </c>
      <c r="AV843" s="13" t="s">
        <v>86</v>
      </c>
      <c r="AW843" s="13" t="s">
        <v>32</v>
      </c>
      <c r="AX843" s="13" t="s">
        <v>78</v>
      </c>
      <c r="AY843" s="244" t="s">
        <v>153</v>
      </c>
    </row>
    <row r="844" s="14" customFormat="1">
      <c r="A844" s="14"/>
      <c r="B844" s="245"/>
      <c r="C844" s="246"/>
      <c r="D844" s="236" t="s">
        <v>161</v>
      </c>
      <c r="E844" s="247" t="s">
        <v>1</v>
      </c>
      <c r="F844" s="248" t="s">
        <v>666</v>
      </c>
      <c r="G844" s="246"/>
      <c r="H844" s="249">
        <v>1.6499999999999999</v>
      </c>
      <c r="I844" s="250"/>
      <c r="J844" s="246"/>
      <c r="K844" s="246"/>
      <c r="L844" s="251"/>
      <c r="M844" s="252"/>
      <c r="N844" s="253"/>
      <c r="O844" s="253"/>
      <c r="P844" s="253"/>
      <c r="Q844" s="253"/>
      <c r="R844" s="253"/>
      <c r="S844" s="253"/>
      <c r="T844" s="25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5" t="s">
        <v>161</v>
      </c>
      <c r="AU844" s="255" t="s">
        <v>88</v>
      </c>
      <c r="AV844" s="14" t="s">
        <v>88</v>
      </c>
      <c r="AW844" s="14" t="s">
        <v>32</v>
      </c>
      <c r="AX844" s="14" t="s">
        <v>78</v>
      </c>
      <c r="AY844" s="255" t="s">
        <v>153</v>
      </c>
    </row>
    <row r="845" s="14" customFormat="1">
      <c r="A845" s="14"/>
      <c r="B845" s="245"/>
      <c r="C845" s="246"/>
      <c r="D845" s="236" t="s">
        <v>161</v>
      </c>
      <c r="E845" s="247" t="s">
        <v>1</v>
      </c>
      <c r="F845" s="248" t="s">
        <v>667</v>
      </c>
      <c r="G845" s="246"/>
      <c r="H845" s="249">
        <v>2.5299999999999998</v>
      </c>
      <c r="I845" s="250"/>
      <c r="J845" s="246"/>
      <c r="K845" s="246"/>
      <c r="L845" s="251"/>
      <c r="M845" s="252"/>
      <c r="N845" s="253"/>
      <c r="O845" s="253"/>
      <c r="P845" s="253"/>
      <c r="Q845" s="253"/>
      <c r="R845" s="253"/>
      <c r="S845" s="253"/>
      <c r="T845" s="25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5" t="s">
        <v>161</v>
      </c>
      <c r="AU845" s="255" t="s">
        <v>88</v>
      </c>
      <c r="AV845" s="14" t="s">
        <v>88</v>
      </c>
      <c r="AW845" s="14" t="s">
        <v>32</v>
      </c>
      <c r="AX845" s="14" t="s">
        <v>78</v>
      </c>
      <c r="AY845" s="255" t="s">
        <v>153</v>
      </c>
    </row>
    <row r="846" s="15" customFormat="1">
      <c r="A846" s="15"/>
      <c r="B846" s="256"/>
      <c r="C846" s="257"/>
      <c r="D846" s="236" t="s">
        <v>161</v>
      </c>
      <c r="E846" s="258" t="s">
        <v>1</v>
      </c>
      <c r="F846" s="259" t="s">
        <v>164</v>
      </c>
      <c r="G846" s="257"/>
      <c r="H846" s="260">
        <v>4.1799999999999997</v>
      </c>
      <c r="I846" s="261"/>
      <c r="J846" s="257"/>
      <c r="K846" s="257"/>
      <c r="L846" s="262"/>
      <c r="M846" s="263"/>
      <c r="N846" s="264"/>
      <c r="O846" s="264"/>
      <c r="P846" s="264"/>
      <c r="Q846" s="264"/>
      <c r="R846" s="264"/>
      <c r="S846" s="264"/>
      <c r="T846" s="26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66" t="s">
        <v>161</v>
      </c>
      <c r="AU846" s="266" t="s">
        <v>88</v>
      </c>
      <c r="AV846" s="15" t="s">
        <v>165</v>
      </c>
      <c r="AW846" s="15" t="s">
        <v>32</v>
      </c>
      <c r="AX846" s="15" t="s">
        <v>78</v>
      </c>
      <c r="AY846" s="266" t="s">
        <v>153</v>
      </c>
    </row>
    <row r="847" s="16" customFormat="1">
      <c r="A847" s="16"/>
      <c r="B847" s="267"/>
      <c r="C847" s="268"/>
      <c r="D847" s="236" t="s">
        <v>161</v>
      </c>
      <c r="E847" s="269" t="s">
        <v>1</v>
      </c>
      <c r="F847" s="270" t="s">
        <v>166</v>
      </c>
      <c r="G847" s="268"/>
      <c r="H847" s="271">
        <v>4.1799999999999997</v>
      </c>
      <c r="I847" s="272"/>
      <c r="J847" s="268"/>
      <c r="K847" s="268"/>
      <c r="L847" s="273"/>
      <c r="M847" s="274"/>
      <c r="N847" s="275"/>
      <c r="O847" s="275"/>
      <c r="P847" s="275"/>
      <c r="Q847" s="275"/>
      <c r="R847" s="275"/>
      <c r="S847" s="275"/>
      <c r="T847" s="27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T847" s="277" t="s">
        <v>161</v>
      </c>
      <c r="AU847" s="277" t="s">
        <v>88</v>
      </c>
      <c r="AV847" s="16" t="s">
        <v>159</v>
      </c>
      <c r="AW847" s="16" t="s">
        <v>32</v>
      </c>
      <c r="AX847" s="16" t="s">
        <v>86</v>
      </c>
      <c r="AY847" s="277" t="s">
        <v>153</v>
      </c>
    </row>
    <row r="848" s="2" customFormat="1" ht="33" customHeight="1">
      <c r="A848" s="39"/>
      <c r="B848" s="40"/>
      <c r="C848" s="220" t="s">
        <v>668</v>
      </c>
      <c r="D848" s="220" t="s">
        <v>155</v>
      </c>
      <c r="E848" s="221" t="s">
        <v>669</v>
      </c>
      <c r="F848" s="222" t="s">
        <v>670</v>
      </c>
      <c r="G848" s="223" t="s">
        <v>158</v>
      </c>
      <c r="H848" s="224">
        <v>1.1359999999999999</v>
      </c>
      <c r="I848" s="225"/>
      <c r="J848" s="226">
        <f>ROUND(I848*H848,2)</f>
        <v>0</v>
      </c>
      <c r="K848" s="227"/>
      <c r="L848" s="45"/>
      <c r="M848" s="228" t="s">
        <v>1</v>
      </c>
      <c r="N848" s="229" t="s">
        <v>43</v>
      </c>
      <c r="O848" s="92"/>
      <c r="P848" s="230">
        <f>O848*H848</f>
        <v>0</v>
      </c>
      <c r="Q848" s="230">
        <v>2.5018699999999998</v>
      </c>
      <c r="R848" s="230">
        <f>Q848*H848</f>
        <v>2.8421243199999995</v>
      </c>
      <c r="S848" s="230">
        <v>0</v>
      </c>
      <c r="T848" s="231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32" t="s">
        <v>159</v>
      </c>
      <c r="AT848" s="232" t="s">
        <v>155</v>
      </c>
      <c r="AU848" s="232" t="s">
        <v>88</v>
      </c>
      <c r="AY848" s="18" t="s">
        <v>153</v>
      </c>
      <c r="BE848" s="233">
        <f>IF(N848="základní",J848,0)</f>
        <v>0</v>
      </c>
      <c r="BF848" s="233">
        <f>IF(N848="snížená",J848,0)</f>
        <v>0</v>
      </c>
      <c r="BG848" s="233">
        <f>IF(N848="zákl. přenesená",J848,0)</f>
        <v>0</v>
      </c>
      <c r="BH848" s="233">
        <f>IF(N848="sníž. přenesená",J848,0)</f>
        <v>0</v>
      </c>
      <c r="BI848" s="233">
        <f>IF(N848="nulová",J848,0)</f>
        <v>0</v>
      </c>
      <c r="BJ848" s="18" t="s">
        <v>86</v>
      </c>
      <c r="BK848" s="233">
        <f>ROUND(I848*H848,2)</f>
        <v>0</v>
      </c>
      <c r="BL848" s="18" t="s">
        <v>159</v>
      </c>
      <c r="BM848" s="232" t="s">
        <v>671</v>
      </c>
    </row>
    <row r="849" s="13" customFormat="1">
      <c r="A849" s="13"/>
      <c r="B849" s="234"/>
      <c r="C849" s="235"/>
      <c r="D849" s="236" t="s">
        <v>161</v>
      </c>
      <c r="E849" s="237" t="s">
        <v>1</v>
      </c>
      <c r="F849" s="238" t="s">
        <v>672</v>
      </c>
      <c r="G849" s="235"/>
      <c r="H849" s="237" t="s">
        <v>1</v>
      </c>
      <c r="I849" s="239"/>
      <c r="J849" s="235"/>
      <c r="K849" s="235"/>
      <c r="L849" s="240"/>
      <c r="M849" s="241"/>
      <c r="N849" s="242"/>
      <c r="O849" s="242"/>
      <c r="P849" s="242"/>
      <c r="Q849" s="242"/>
      <c r="R849" s="242"/>
      <c r="S849" s="242"/>
      <c r="T849" s="24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4" t="s">
        <v>161</v>
      </c>
      <c r="AU849" s="244" t="s">
        <v>88</v>
      </c>
      <c r="AV849" s="13" t="s">
        <v>86</v>
      </c>
      <c r="AW849" s="13" t="s">
        <v>32</v>
      </c>
      <c r="AX849" s="13" t="s">
        <v>78</v>
      </c>
      <c r="AY849" s="244" t="s">
        <v>153</v>
      </c>
    </row>
    <row r="850" s="13" customFormat="1">
      <c r="A850" s="13"/>
      <c r="B850" s="234"/>
      <c r="C850" s="235"/>
      <c r="D850" s="236" t="s">
        <v>161</v>
      </c>
      <c r="E850" s="237" t="s">
        <v>1</v>
      </c>
      <c r="F850" s="238" t="s">
        <v>493</v>
      </c>
      <c r="G850" s="235"/>
      <c r="H850" s="237" t="s">
        <v>1</v>
      </c>
      <c r="I850" s="239"/>
      <c r="J850" s="235"/>
      <c r="K850" s="235"/>
      <c r="L850" s="240"/>
      <c r="M850" s="241"/>
      <c r="N850" s="242"/>
      <c r="O850" s="242"/>
      <c r="P850" s="242"/>
      <c r="Q850" s="242"/>
      <c r="R850" s="242"/>
      <c r="S850" s="242"/>
      <c r="T850" s="24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4" t="s">
        <v>161</v>
      </c>
      <c r="AU850" s="244" t="s">
        <v>88</v>
      </c>
      <c r="AV850" s="13" t="s">
        <v>86</v>
      </c>
      <c r="AW850" s="13" t="s">
        <v>32</v>
      </c>
      <c r="AX850" s="13" t="s">
        <v>78</v>
      </c>
      <c r="AY850" s="244" t="s">
        <v>153</v>
      </c>
    </row>
    <row r="851" s="14" customFormat="1">
      <c r="A851" s="14"/>
      <c r="B851" s="245"/>
      <c r="C851" s="246"/>
      <c r="D851" s="236" t="s">
        <v>161</v>
      </c>
      <c r="E851" s="247" t="s">
        <v>1</v>
      </c>
      <c r="F851" s="248" t="s">
        <v>673</v>
      </c>
      <c r="G851" s="246"/>
      <c r="H851" s="249">
        <v>1.1359999999999999</v>
      </c>
      <c r="I851" s="250"/>
      <c r="J851" s="246"/>
      <c r="K851" s="246"/>
      <c r="L851" s="251"/>
      <c r="M851" s="252"/>
      <c r="N851" s="253"/>
      <c r="O851" s="253"/>
      <c r="P851" s="253"/>
      <c r="Q851" s="253"/>
      <c r="R851" s="253"/>
      <c r="S851" s="253"/>
      <c r="T851" s="25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5" t="s">
        <v>161</v>
      </c>
      <c r="AU851" s="255" t="s">
        <v>88</v>
      </c>
      <c r="AV851" s="14" t="s">
        <v>88</v>
      </c>
      <c r="AW851" s="14" t="s">
        <v>32</v>
      </c>
      <c r="AX851" s="14" t="s">
        <v>78</v>
      </c>
      <c r="AY851" s="255" t="s">
        <v>153</v>
      </c>
    </row>
    <row r="852" s="15" customFormat="1">
      <c r="A852" s="15"/>
      <c r="B852" s="256"/>
      <c r="C852" s="257"/>
      <c r="D852" s="236" t="s">
        <v>161</v>
      </c>
      <c r="E852" s="258" t="s">
        <v>1</v>
      </c>
      <c r="F852" s="259" t="s">
        <v>164</v>
      </c>
      <c r="G852" s="257"/>
      <c r="H852" s="260">
        <v>1.1359999999999999</v>
      </c>
      <c r="I852" s="261"/>
      <c r="J852" s="257"/>
      <c r="K852" s="257"/>
      <c r="L852" s="262"/>
      <c r="M852" s="263"/>
      <c r="N852" s="264"/>
      <c r="O852" s="264"/>
      <c r="P852" s="264"/>
      <c r="Q852" s="264"/>
      <c r="R852" s="264"/>
      <c r="S852" s="264"/>
      <c r="T852" s="26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66" t="s">
        <v>161</v>
      </c>
      <c r="AU852" s="266" t="s">
        <v>88</v>
      </c>
      <c r="AV852" s="15" t="s">
        <v>165</v>
      </c>
      <c r="AW852" s="15" t="s">
        <v>32</v>
      </c>
      <c r="AX852" s="15" t="s">
        <v>78</v>
      </c>
      <c r="AY852" s="266" t="s">
        <v>153</v>
      </c>
    </row>
    <row r="853" s="16" customFormat="1">
      <c r="A853" s="16"/>
      <c r="B853" s="267"/>
      <c r="C853" s="268"/>
      <c r="D853" s="236" t="s">
        <v>161</v>
      </c>
      <c r="E853" s="269" t="s">
        <v>1</v>
      </c>
      <c r="F853" s="270" t="s">
        <v>166</v>
      </c>
      <c r="G853" s="268"/>
      <c r="H853" s="271">
        <v>1.1359999999999999</v>
      </c>
      <c r="I853" s="272"/>
      <c r="J853" s="268"/>
      <c r="K853" s="268"/>
      <c r="L853" s="273"/>
      <c r="M853" s="274"/>
      <c r="N853" s="275"/>
      <c r="O853" s="275"/>
      <c r="P853" s="275"/>
      <c r="Q853" s="275"/>
      <c r="R853" s="275"/>
      <c r="S853" s="275"/>
      <c r="T853" s="27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T853" s="277" t="s">
        <v>161</v>
      </c>
      <c r="AU853" s="277" t="s">
        <v>88</v>
      </c>
      <c r="AV853" s="16" t="s">
        <v>159</v>
      </c>
      <c r="AW853" s="16" t="s">
        <v>32</v>
      </c>
      <c r="AX853" s="16" t="s">
        <v>86</v>
      </c>
      <c r="AY853" s="277" t="s">
        <v>153</v>
      </c>
    </row>
    <row r="854" s="2" customFormat="1" ht="33" customHeight="1">
      <c r="A854" s="39"/>
      <c r="B854" s="40"/>
      <c r="C854" s="220" t="s">
        <v>674</v>
      </c>
      <c r="D854" s="220" t="s">
        <v>155</v>
      </c>
      <c r="E854" s="221" t="s">
        <v>675</v>
      </c>
      <c r="F854" s="222" t="s">
        <v>676</v>
      </c>
      <c r="G854" s="223" t="s">
        <v>158</v>
      </c>
      <c r="H854" s="224">
        <v>1.1359999999999999</v>
      </c>
      <c r="I854" s="225"/>
      <c r="J854" s="226">
        <f>ROUND(I854*H854,2)</f>
        <v>0</v>
      </c>
      <c r="K854" s="227"/>
      <c r="L854" s="45"/>
      <c r="M854" s="228" t="s">
        <v>1</v>
      </c>
      <c r="N854" s="229" t="s">
        <v>43</v>
      </c>
      <c r="O854" s="92"/>
      <c r="P854" s="230">
        <f>O854*H854</f>
        <v>0</v>
      </c>
      <c r="Q854" s="230">
        <v>0</v>
      </c>
      <c r="R854" s="230">
        <f>Q854*H854</f>
        <v>0</v>
      </c>
      <c r="S854" s="230">
        <v>0</v>
      </c>
      <c r="T854" s="231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32" t="s">
        <v>159</v>
      </c>
      <c r="AT854" s="232" t="s">
        <v>155</v>
      </c>
      <c r="AU854" s="232" t="s">
        <v>88</v>
      </c>
      <c r="AY854" s="18" t="s">
        <v>153</v>
      </c>
      <c r="BE854" s="233">
        <f>IF(N854="základní",J854,0)</f>
        <v>0</v>
      </c>
      <c r="BF854" s="233">
        <f>IF(N854="snížená",J854,0)</f>
        <v>0</v>
      </c>
      <c r="BG854" s="233">
        <f>IF(N854="zákl. přenesená",J854,0)</f>
        <v>0</v>
      </c>
      <c r="BH854" s="233">
        <f>IF(N854="sníž. přenesená",J854,0)</f>
        <v>0</v>
      </c>
      <c r="BI854" s="233">
        <f>IF(N854="nulová",J854,0)</f>
        <v>0</v>
      </c>
      <c r="BJ854" s="18" t="s">
        <v>86</v>
      </c>
      <c r="BK854" s="233">
        <f>ROUND(I854*H854,2)</f>
        <v>0</v>
      </c>
      <c r="BL854" s="18" t="s">
        <v>159</v>
      </c>
      <c r="BM854" s="232" t="s">
        <v>677</v>
      </c>
    </row>
    <row r="855" s="13" customFormat="1">
      <c r="A855" s="13"/>
      <c r="B855" s="234"/>
      <c r="C855" s="235"/>
      <c r="D855" s="236" t="s">
        <v>161</v>
      </c>
      <c r="E855" s="237" t="s">
        <v>1</v>
      </c>
      <c r="F855" s="238" t="s">
        <v>678</v>
      </c>
      <c r="G855" s="235"/>
      <c r="H855" s="237" t="s">
        <v>1</v>
      </c>
      <c r="I855" s="239"/>
      <c r="J855" s="235"/>
      <c r="K855" s="235"/>
      <c r="L855" s="240"/>
      <c r="M855" s="241"/>
      <c r="N855" s="242"/>
      <c r="O855" s="242"/>
      <c r="P855" s="242"/>
      <c r="Q855" s="242"/>
      <c r="R855" s="242"/>
      <c r="S855" s="242"/>
      <c r="T855" s="24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4" t="s">
        <v>161</v>
      </c>
      <c r="AU855" s="244" t="s">
        <v>88</v>
      </c>
      <c r="AV855" s="13" t="s">
        <v>86</v>
      </c>
      <c r="AW855" s="13" t="s">
        <v>32</v>
      </c>
      <c r="AX855" s="13" t="s">
        <v>78</v>
      </c>
      <c r="AY855" s="244" t="s">
        <v>153</v>
      </c>
    </row>
    <row r="856" s="14" customFormat="1">
      <c r="A856" s="14"/>
      <c r="B856" s="245"/>
      <c r="C856" s="246"/>
      <c r="D856" s="236" t="s">
        <v>161</v>
      </c>
      <c r="E856" s="247" t="s">
        <v>1</v>
      </c>
      <c r="F856" s="248" t="s">
        <v>679</v>
      </c>
      <c r="G856" s="246"/>
      <c r="H856" s="249">
        <v>1.1359999999999999</v>
      </c>
      <c r="I856" s="250"/>
      <c r="J856" s="246"/>
      <c r="K856" s="246"/>
      <c r="L856" s="251"/>
      <c r="M856" s="252"/>
      <c r="N856" s="253"/>
      <c r="O856" s="253"/>
      <c r="P856" s="253"/>
      <c r="Q856" s="253"/>
      <c r="R856" s="253"/>
      <c r="S856" s="253"/>
      <c r="T856" s="25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5" t="s">
        <v>161</v>
      </c>
      <c r="AU856" s="255" t="s">
        <v>88</v>
      </c>
      <c r="AV856" s="14" t="s">
        <v>88</v>
      </c>
      <c r="AW856" s="14" t="s">
        <v>32</v>
      </c>
      <c r="AX856" s="14" t="s">
        <v>78</v>
      </c>
      <c r="AY856" s="255" t="s">
        <v>153</v>
      </c>
    </row>
    <row r="857" s="15" customFormat="1">
      <c r="A857" s="15"/>
      <c r="B857" s="256"/>
      <c r="C857" s="257"/>
      <c r="D857" s="236" t="s">
        <v>161</v>
      </c>
      <c r="E857" s="258" t="s">
        <v>1</v>
      </c>
      <c r="F857" s="259" t="s">
        <v>164</v>
      </c>
      <c r="G857" s="257"/>
      <c r="H857" s="260">
        <v>1.1359999999999999</v>
      </c>
      <c r="I857" s="261"/>
      <c r="J857" s="257"/>
      <c r="K857" s="257"/>
      <c r="L857" s="262"/>
      <c r="M857" s="263"/>
      <c r="N857" s="264"/>
      <c r="O857" s="264"/>
      <c r="P857" s="264"/>
      <c r="Q857" s="264"/>
      <c r="R857" s="264"/>
      <c r="S857" s="264"/>
      <c r="T857" s="26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66" t="s">
        <v>161</v>
      </c>
      <c r="AU857" s="266" t="s">
        <v>88</v>
      </c>
      <c r="AV857" s="15" t="s">
        <v>165</v>
      </c>
      <c r="AW857" s="15" t="s">
        <v>32</v>
      </c>
      <c r="AX857" s="15" t="s">
        <v>78</v>
      </c>
      <c r="AY857" s="266" t="s">
        <v>153</v>
      </c>
    </row>
    <row r="858" s="16" customFormat="1">
      <c r="A858" s="16"/>
      <c r="B858" s="267"/>
      <c r="C858" s="268"/>
      <c r="D858" s="236" t="s">
        <v>161</v>
      </c>
      <c r="E858" s="269" t="s">
        <v>1</v>
      </c>
      <c r="F858" s="270" t="s">
        <v>166</v>
      </c>
      <c r="G858" s="268"/>
      <c r="H858" s="271">
        <v>1.1359999999999999</v>
      </c>
      <c r="I858" s="272"/>
      <c r="J858" s="268"/>
      <c r="K858" s="268"/>
      <c r="L858" s="273"/>
      <c r="M858" s="274"/>
      <c r="N858" s="275"/>
      <c r="O858" s="275"/>
      <c r="P858" s="275"/>
      <c r="Q858" s="275"/>
      <c r="R858" s="275"/>
      <c r="S858" s="275"/>
      <c r="T858" s="27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T858" s="277" t="s">
        <v>161</v>
      </c>
      <c r="AU858" s="277" t="s">
        <v>88</v>
      </c>
      <c r="AV858" s="16" t="s">
        <v>159</v>
      </c>
      <c r="AW858" s="16" t="s">
        <v>32</v>
      </c>
      <c r="AX858" s="16" t="s">
        <v>86</v>
      </c>
      <c r="AY858" s="277" t="s">
        <v>153</v>
      </c>
    </row>
    <row r="859" s="2" customFormat="1" ht="37.8" customHeight="1">
      <c r="A859" s="39"/>
      <c r="B859" s="40"/>
      <c r="C859" s="220" t="s">
        <v>680</v>
      </c>
      <c r="D859" s="220" t="s">
        <v>155</v>
      </c>
      <c r="E859" s="221" t="s">
        <v>681</v>
      </c>
      <c r="F859" s="222" t="s">
        <v>682</v>
      </c>
      <c r="G859" s="223" t="s">
        <v>158</v>
      </c>
      <c r="H859" s="224">
        <v>1.1359999999999999</v>
      </c>
      <c r="I859" s="225"/>
      <c r="J859" s="226">
        <f>ROUND(I859*H859,2)</f>
        <v>0</v>
      </c>
      <c r="K859" s="227"/>
      <c r="L859" s="45"/>
      <c r="M859" s="228" t="s">
        <v>1</v>
      </c>
      <c r="N859" s="229" t="s">
        <v>43</v>
      </c>
      <c r="O859" s="92"/>
      <c r="P859" s="230">
        <f>O859*H859</f>
        <v>0</v>
      </c>
      <c r="Q859" s="230">
        <v>0.0030300000000000001</v>
      </c>
      <c r="R859" s="230">
        <f>Q859*H859</f>
        <v>0.0034420799999999997</v>
      </c>
      <c r="S859" s="230">
        <v>0</v>
      </c>
      <c r="T859" s="231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32" t="s">
        <v>159</v>
      </c>
      <c r="AT859" s="232" t="s">
        <v>155</v>
      </c>
      <c r="AU859" s="232" t="s">
        <v>88</v>
      </c>
      <c r="AY859" s="18" t="s">
        <v>153</v>
      </c>
      <c r="BE859" s="233">
        <f>IF(N859="základní",J859,0)</f>
        <v>0</v>
      </c>
      <c r="BF859" s="233">
        <f>IF(N859="snížená",J859,0)</f>
        <v>0</v>
      </c>
      <c r="BG859" s="233">
        <f>IF(N859="zákl. přenesená",J859,0)</f>
        <v>0</v>
      </c>
      <c r="BH859" s="233">
        <f>IF(N859="sníž. přenesená",J859,0)</f>
        <v>0</v>
      </c>
      <c r="BI859" s="233">
        <f>IF(N859="nulová",J859,0)</f>
        <v>0</v>
      </c>
      <c r="BJ859" s="18" t="s">
        <v>86</v>
      </c>
      <c r="BK859" s="233">
        <f>ROUND(I859*H859,2)</f>
        <v>0</v>
      </c>
      <c r="BL859" s="18" t="s">
        <v>159</v>
      </c>
      <c r="BM859" s="232" t="s">
        <v>683</v>
      </c>
    </row>
    <row r="860" s="13" customFormat="1">
      <c r="A860" s="13"/>
      <c r="B860" s="234"/>
      <c r="C860" s="235"/>
      <c r="D860" s="236" t="s">
        <v>161</v>
      </c>
      <c r="E860" s="237" t="s">
        <v>1</v>
      </c>
      <c r="F860" s="238" t="s">
        <v>684</v>
      </c>
      <c r="G860" s="235"/>
      <c r="H860" s="237" t="s">
        <v>1</v>
      </c>
      <c r="I860" s="239"/>
      <c r="J860" s="235"/>
      <c r="K860" s="235"/>
      <c r="L860" s="240"/>
      <c r="M860" s="241"/>
      <c r="N860" s="242"/>
      <c r="O860" s="242"/>
      <c r="P860" s="242"/>
      <c r="Q860" s="242"/>
      <c r="R860" s="242"/>
      <c r="S860" s="242"/>
      <c r="T860" s="24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4" t="s">
        <v>161</v>
      </c>
      <c r="AU860" s="244" t="s">
        <v>88</v>
      </c>
      <c r="AV860" s="13" t="s">
        <v>86</v>
      </c>
      <c r="AW860" s="13" t="s">
        <v>32</v>
      </c>
      <c r="AX860" s="13" t="s">
        <v>78</v>
      </c>
      <c r="AY860" s="244" t="s">
        <v>153</v>
      </c>
    </row>
    <row r="861" s="14" customFormat="1">
      <c r="A861" s="14"/>
      <c r="B861" s="245"/>
      <c r="C861" s="246"/>
      <c r="D861" s="236" t="s">
        <v>161</v>
      </c>
      <c r="E861" s="247" t="s">
        <v>1</v>
      </c>
      <c r="F861" s="248" t="s">
        <v>679</v>
      </c>
      <c r="G861" s="246"/>
      <c r="H861" s="249">
        <v>1.1359999999999999</v>
      </c>
      <c r="I861" s="250"/>
      <c r="J861" s="246"/>
      <c r="K861" s="246"/>
      <c r="L861" s="251"/>
      <c r="M861" s="252"/>
      <c r="N861" s="253"/>
      <c r="O861" s="253"/>
      <c r="P861" s="253"/>
      <c r="Q861" s="253"/>
      <c r="R861" s="253"/>
      <c r="S861" s="253"/>
      <c r="T861" s="25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5" t="s">
        <v>161</v>
      </c>
      <c r="AU861" s="255" t="s">
        <v>88</v>
      </c>
      <c r="AV861" s="14" t="s">
        <v>88</v>
      </c>
      <c r="AW861" s="14" t="s">
        <v>32</v>
      </c>
      <c r="AX861" s="14" t="s">
        <v>78</v>
      </c>
      <c r="AY861" s="255" t="s">
        <v>153</v>
      </c>
    </row>
    <row r="862" s="15" customFormat="1">
      <c r="A862" s="15"/>
      <c r="B862" s="256"/>
      <c r="C862" s="257"/>
      <c r="D862" s="236" t="s">
        <v>161</v>
      </c>
      <c r="E862" s="258" t="s">
        <v>1</v>
      </c>
      <c r="F862" s="259" t="s">
        <v>164</v>
      </c>
      <c r="G862" s="257"/>
      <c r="H862" s="260">
        <v>1.1359999999999999</v>
      </c>
      <c r="I862" s="261"/>
      <c r="J862" s="257"/>
      <c r="K862" s="257"/>
      <c r="L862" s="262"/>
      <c r="M862" s="263"/>
      <c r="N862" s="264"/>
      <c r="O862" s="264"/>
      <c r="P862" s="264"/>
      <c r="Q862" s="264"/>
      <c r="R862" s="264"/>
      <c r="S862" s="264"/>
      <c r="T862" s="26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6" t="s">
        <v>161</v>
      </c>
      <c r="AU862" s="266" t="s">
        <v>88</v>
      </c>
      <c r="AV862" s="15" t="s">
        <v>165</v>
      </c>
      <c r="AW862" s="15" t="s">
        <v>32</v>
      </c>
      <c r="AX862" s="15" t="s">
        <v>78</v>
      </c>
      <c r="AY862" s="266" t="s">
        <v>153</v>
      </c>
    </row>
    <row r="863" s="16" customFormat="1">
      <c r="A863" s="16"/>
      <c r="B863" s="267"/>
      <c r="C863" s="268"/>
      <c r="D863" s="236" t="s">
        <v>161</v>
      </c>
      <c r="E863" s="269" t="s">
        <v>1</v>
      </c>
      <c r="F863" s="270" t="s">
        <v>166</v>
      </c>
      <c r="G863" s="268"/>
      <c r="H863" s="271">
        <v>1.1359999999999999</v>
      </c>
      <c r="I863" s="272"/>
      <c r="J863" s="268"/>
      <c r="K863" s="268"/>
      <c r="L863" s="273"/>
      <c r="M863" s="274"/>
      <c r="N863" s="275"/>
      <c r="O863" s="275"/>
      <c r="P863" s="275"/>
      <c r="Q863" s="275"/>
      <c r="R863" s="275"/>
      <c r="S863" s="275"/>
      <c r="T863" s="27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T863" s="277" t="s">
        <v>161</v>
      </c>
      <c r="AU863" s="277" t="s">
        <v>88</v>
      </c>
      <c r="AV863" s="16" t="s">
        <v>159</v>
      </c>
      <c r="AW863" s="16" t="s">
        <v>32</v>
      </c>
      <c r="AX863" s="16" t="s">
        <v>86</v>
      </c>
      <c r="AY863" s="277" t="s">
        <v>153</v>
      </c>
    </row>
    <row r="864" s="12" customFormat="1" ht="22.8" customHeight="1">
      <c r="A864" s="12"/>
      <c r="B864" s="204"/>
      <c r="C864" s="205"/>
      <c r="D864" s="206" t="s">
        <v>77</v>
      </c>
      <c r="E864" s="218" t="s">
        <v>213</v>
      </c>
      <c r="F864" s="218" t="s">
        <v>685</v>
      </c>
      <c r="G864" s="205"/>
      <c r="H864" s="205"/>
      <c r="I864" s="208"/>
      <c r="J864" s="219">
        <f>BK864</f>
        <v>0</v>
      </c>
      <c r="K864" s="205"/>
      <c r="L864" s="210"/>
      <c r="M864" s="211"/>
      <c r="N864" s="212"/>
      <c r="O864" s="212"/>
      <c r="P864" s="213">
        <f>SUM(P865:P980)</f>
        <v>0</v>
      </c>
      <c r="Q864" s="212"/>
      <c r="R864" s="213">
        <f>SUM(R865:R980)</f>
        <v>0.12185426999999999</v>
      </c>
      <c r="S864" s="212"/>
      <c r="T864" s="214">
        <f>SUM(T865:T980)</f>
        <v>6.5276419999999984</v>
      </c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R864" s="215" t="s">
        <v>86</v>
      </c>
      <c r="AT864" s="216" t="s">
        <v>77</v>
      </c>
      <c r="AU864" s="216" t="s">
        <v>86</v>
      </c>
      <c r="AY864" s="215" t="s">
        <v>153</v>
      </c>
      <c r="BK864" s="217">
        <f>SUM(BK865:BK980)</f>
        <v>0</v>
      </c>
    </row>
    <row r="865" s="2" customFormat="1" ht="44.25" customHeight="1">
      <c r="A865" s="39"/>
      <c r="B865" s="40"/>
      <c r="C865" s="220" t="s">
        <v>686</v>
      </c>
      <c r="D865" s="220" t="s">
        <v>155</v>
      </c>
      <c r="E865" s="221" t="s">
        <v>687</v>
      </c>
      <c r="F865" s="222" t="s">
        <v>688</v>
      </c>
      <c r="G865" s="223" t="s">
        <v>216</v>
      </c>
      <c r="H865" s="224">
        <v>89.034000000000006</v>
      </c>
      <c r="I865" s="225"/>
      <c r="J865" s="226">
        <f>ROUND(I865*H865,2)</f>
        <v>0</v>
      </c>
      <c r="K865" s="227"/>
      <c r="L865" s="45"/>
      <c r="M865" s="228" t="s">
        <v>1</v>
      </c>
      <c r="N865" s="229" t="s">
        <v>43</v>
      </c>
      <c r="O865" s="92"/>
      <c r="P865" s="230">
        <f>O865*H865</f>
        <v>0</v>
      </c>
      <c r="Q865" s="230">
        <v>0</v>
      </c>
      <c r="R865" s="230">
        <f>Q865*H865</f>
        <v>0</v>
      </c>
      <c r="S865" s="230">
        <v>0</v>
      </c>
      <c r="T865" s="231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32" t="s">
        <v>159</v>
      </c>
      <c r="AT865" s="232" t="s">
        <v>155</v>
      </c>
      <c r="AU865" s="232" t="s">
        <v>88</v>
      </c>
      <c r="AY865" s="18" t="s">
        <v>153</v>
      </c>
      <c r="BE865" s="233">
        <f>IF(N865="základní",J865,0)</f>
        <v>0</v>
      </c>
      <c r="BF865" s="233">
        <f>IF(N865="snížená",J865,0)</f>
        <v>0</v>
      </c>
      <c r="BG865" s="233">
        <f>IF(N865="zákl. přenesená",J865,0)</f>
        <v>0</v>
      </c>
      <c r="BH865" s="233">
        <f>IF(N865="sníž. přenesená",J865,0)</f>
        <v>0</v>
      </c>
      <c r="BI865" s="233">
        <f>IF(N865="nulová",J865,0)</f>
        <v>0</v>
      </c>
      <c r="BJ865" s="18" t="s">
        <v>86</v>
      </c>
      <c r="BK865" s="233">
        <f>ROUND(I865*H865,2)</f>
        <v>0</v>
      </c>
      <c r="BL865" s="18" t="s">
        <v>159</v>
      </c>
      <c r="BM865" s="232" t="s">
        <v>689</v>
      </c>
    </row>
    <row r="866" s="13" customFormat="1">
      <c r="A866" s="13"/>
      <c r="B866" s="234"/>
      <c r="C866" s="235"/>
      <c r="D866" s="236" t="s">
        <v>161</v>
      </c>
      <c r="E866" s="237" t="s">
        <v>1</v>
      </c>
      <c r="F866" s="238" t="s">
        <v>690</v>
      </c>
      <c r="G866" s="235"/>
      <c r="H866" s="237" t="s">
        <v>1</v>
      </c>
      <c r="I866" s="239"/>
      <c r="J866" s="235"/>
      <c r="K866" s="235"/>
      <c r="L866" s="240"/>
      <c r="M866" s="241"/>
      <c r="N866" s="242"/>
      <c r="O866" s="242"/>
      <c r="P866" s="242"/>
      <c r="Q866" s="242"/>
      <c r="R866" s="242"/>
      <c r="S866" s="242"/>
      <c r="T866" s="24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4" t="s">
        <v>161</v>
      </c>
      <c r="AU866" s="244" t="s">
        <v>88</v>
      </c>
      <c r="AV866" s="13" t="s">
        <v>86</v>
      </c>
      <c r="AW866" s="13" t="s">
        <v>32</v>
      </c>
      <c r="AX866" s="13" t="s">
        <v>78</v>
      </c>
      <c r="AY866" s="244" t="s">
        <v>153</v>
      </c>
    </row>
    <row r="867" s="14" customFormat="1">
      <c r="A867" s="14"/>
      <c r="B867" s="245"/>
      <c r="C867" s="246"/>
      <c r="D867" s="236" t="s">
        <v>161</v>
      </c>
      <c r="E867" s="247" t="s">
        <v>1</v>
      </c>
      <c r="F867" s="248" t="s">
        <v>691</v>
      </c>
      <c r="G867" s="246"/>
      <c r="H867" s="249">
        <v>70.834000000000003</v>
      </c>
      <c r="I867" s="250"/>
      <c r="J867" s="246"/>
      <c r="K867" s="246"/>
      <c r="L867" s="251"/>
      <c r="M867" s="252"/>
      <c r="N867" s="253"/>
      <c r="O867" s="253"/>
      <c r="P867" s="253"/>
      <c r="Q867" s="253"/>
      <c r="R867" s="253"/>
      <c r="S867" s="253"/>
      <c r="T867" s="25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5" t="s">
        <v>161</v>
      </c>
      <c r="AU867" s="255" t="s">
        <v>88</v>
      </c>
      <c r="AV867" s="14" t="s">
        <v>88</v>
      </c>
      <c r="AW867" s="14" t="s">
        <v>32</v>
      </c>
      <c r="AX867" s="14" t="s">
        <v>78</v>
      </c>
      <c r="AY867" s="255" t="s">
        <v>153</v>
      </c>
    </row>
    <row r="868" s="15" customFormat="1">
      <c r="A868" s="15"/>
      <c r="B868" s="256"/>
      <c r="C868" s="257"/>
      <c r="D868" s="236" t="s">
        <v>161</v>
      </c>
      <c r="E868" s="258" t="s">
        <v>1</v>
      </c>
      <c r="F868" s="259" t="s">
        <v>164</v>
      </c>
      <c r="G868" s="257"/>
      <c r="H868" s="260">
        <v>70.834000000000003</v>
      </c>
      <c r="I868" s="261"/>
      <c r="J868" s="257"/>
      <c r="K868" s="257"/>
      <c r="L868" s="262"/>
      <c r="M868" s="263"/>
      <c r="N868" s="264"/>
      <c r="O868" s="264"/>
      <c r="P868" s="264"/>
      <c r="Q868" s="264"/>
      <c r="R868" s="264"/>
      <c r="S868" s="264"/>
      <c r="T868" s="26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6" t="s">
        <v>161</v>
      </c>
      <c r="AU868" s="266" t="s">
        <v>88</v>
      </c>
      <c r="AV868" s="15" t="s">
        <v>165</v>
      </c>
      <c r="AW868" s="15" t="s">
        <v>32</v>
      </c>
      <c r="AX868" s="15" t="s">
        <v>78</v>
      </c>
      <c r="AY868" s="266" t="s">
        <v>153</v>
      </c>
    </row>
    <row r="869" s="13" customFormat="1">
      <c r="A869" s="13"/>
      <c r="B869" s="234"/>
      <c r="C869" s="235"/>
      <c r="D869" s="236" t="s">
        <v>161</v>
      </c>
      <c r="E869" s="237" t="s">
        <v>1</v>
      </c>
      <c r="F869" s="238" t="s">
        <v>692</v>
      </c>
      <c r="G869" s="235"/>
      <c r="H869" s="237" t="s">
        <v>1</v>
      </c>
      <c r="I869" s="239"/>
      <c r="J869" s="235"/>
      <c r="K869" s="235"/>
      <c r="L869" s="240"/>
      <c r="M869" s="241"/>
      <c r="N869" s="242"/>
      <c r="O869" s="242"/>
      <c r="P869" s="242"/>
      <c r="Q869" s="242"/>
      <c r="R869" s="242"/>
      <c r="S869" s="242"/>
      <c r="T869" s="24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4" t="s">
        <v>161</v>
      </c>
      <c r="AU869" s="244" t="s">
        <v>88</v>
      </c>
      <c r="AV869" s="13" t="s">
        <v>86</v>
      </c>
      <c r="AW869" s="13" t="s">
        <v>32</v>
      </c>
      <c r="AX869" s="13" t="s">
        <v>78</v>
      </c>
      <c r="AY869" s="244" t="s">
        <v>153</v>
      </c>
    </row>
    <row r="870" s="14" customFormat="1">
      <c r="A870" s="14"/>
      <c r="B870" s="245"/>
      <c r="C870" s="246"/>
      <c r="D870" s="236" t="s">
        <v>161</v>
      </c>
      <c r="E870" s="247" t="s">
        <v>1</v>
      </c>
      <c r="F870" s="248" t="s">
        <v>693</v>
      </c>
      <c r="G870" s="246"/>
      <c r="H870" s="249">
        <v>18.199999999999999</v>
      </c>
      <c r="I870" s="250"/>
      <c r="J870" s="246"/>
      <c r="K870" s="246"/>
      <c r="L870" s="251"/>
      <c r="M870" s="252"/>
      <c r="N870" s="253"/>
      <c r="O870" s="253"/>
      <c r="P870" s="253"/>
      <c r="Q870" s="253"/>
      <c r="R870" s="253"/>
      <c r="S870" s="253"/>
      <c r="T870" s="25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5" t="s">
        <v>161</v>
      </c>
      <c r="AU870" s="255" t="s">
        <v>88</v>
      </c>
      <c r="AV870" s="14" t="s">
        <v>88</v>
      </c>
      <c r="AW870" s="14" t="s">
        <v>32</v>
      </c>
      <c r="AX870" s="14" t="s">
        <v>78</v>
      </c>
      <c r="AY870" s="255" t="s">
        <v>153</v>
      </c>
    </row>
    <row r="871" s="15" customFormat="1">
      <c r="A871" s="15"/>
      <c r="B871" s="256"/>
      <c r="C871" s="257"/>
      <c r="D871" s="236" t="s">
        <v>161</v>
      </c>
      <c r="E871" s="258" t="s">
        <v>1</v>
      </c>
      <c r="F871" s="259" t="s">
        <v>164</v>
      </c>
      <c r="G871" s="257"/>
      <c r="H871" s="260">
        <v>18.199999999999999</v>
      </c>
      <c r="I871" s="261"/>
      <c r="J871" s="257"/>
      <c r="K871" s="257"/>
      <c r="L871" s="262"/>
      <c r="M871" s="263"/>
      <c r="N871" s="264"/>
      <c r="O871" s="264"/>
      <c r="P871" s="264"/>
      <c r="Q871" s="264"/>
      <c r="R871" s="264"/>
      <c r="S871" s="264"/>
      <c r="T871" s="26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66" t="s">
        <v>161</v>
      </c>
      <c r="AU871" s="266" t="s">
        <v>88</v>
      </c>
      <c r="AV871" s="15" t="s">
        <v>165</v>
      </c>
      <c r="AW871" s="15" t="s">
        <v>32</v>
      </c>
      <c r="AX871" s="15" t="s">
        <v>78</v>
      </c>
      <c r="AY871" s="266" t="s">
        <v>153</v>
      </c>
    </row>
    <row r="872" s="16" customFormat="1">
      <c r="A872" s="16"/>
      <c r="B872" s="267"/>
      <c r="C872" s="268"/>
      <c r="D872" s="236" t="s">
        <v>161</v>
      </c>
      <c r="E872" s="269" t="s">
        <v>1</v>
      </c>
      <c r="F872" s="270" t="s">
        <v>166</v>
      </c>
      <c r="G872" s="268"/>
      <c r="H872" s="271">
        <v>89.034000000000006</v>
      </c>
      <c r="I872" s="272"/>
      <c r="J872" s="268"/>
      <c r="K872" s="268"/>
      <c r="L872" s="273"/>
      <c r="M872" s="274"/>
      <c r="N872" s="275"/>
      <c r="O872" s="275"/>
      <c r="P872" s="275"/>
      <c r="Q872" s="275"/>
      <c r="R872" s="275"/>
      <c r="S872" s="275"/>
      <c r="T872" s="27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T872" s="277" t="s">
        <v>161</v>
      </c>
      <c r="AU872" s="277" t="s">
        <v>88</v>
      </c>
      <c r="AV872" s="16" t="s">
        <v>159</v>
      </c>
      <c r="AW872" s="16" t="s">
        <v>32</v>
      </c>
      <c r="AX872" s="16" t="s">
        <v>86</v>
      </c>
      <c r="AY872" s="277" t="s">
        <v>153</v>
      </c>
    </row>
    <row r="873" s="2" customFormat="1" ht="49.05" customHeight="1">
      <c r="A873" s="39"/>
      <c r="B873" s="40"/>
      <c r="C873" s="220" t="s">
        <v>694</v>
      </c>
      <c r="D873" s="220" t="s">
        <v>155</v>
      </c>
      <c r="E873" s="221" t="s">
        <v>695</v>
      </c>
      <c r="F873" s="222" t="s">
        <v>696</v>
      </c>
      <c r="G873" s="223" t="s">
        <v>216</v>
      </c>
      <c r="H873" s="224">
        <v>8013.0600000000004</v>
      </c>
      <c r="I873" s="225"/>
      <c r="J873" s="226">
        <f>ROUND(I873*H873,2)</f>
        <v>0</v>
      </c>
      <c r="K873" s="227"/>
      <c r="L873" s="45"/>
      <c r="M873" s="228" t="s">
        <v>1</v>
      </c>
      <c r="N873" s="229" t="s">
        <v>43</v>
      </c>
      <c r="O873" s="92"/>
      <c r="P873" s="230">
        <f>O873*H873</f>
        <v>0</v>
      </c>
      <c r="Q873" s="230">
        <v>0</v>
      </c>
      <c r="R873" s="230">
        <f>Q873*H873</f>
        <v>0</v>
      </c>
      <c r="S873" s="230">
        <v>0</v>
      </c>
      <c r="T873" s="231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32" t="s">
        <v>159</v>
      </c>
      <c r="AT873" s="232" t="s">
        <v>155</v>
      </c>
      <c r="AU873" s="232" t="s">
        <v>88</v>
      </c>
      <c r="AY873" s="18" t="s">
        <v>153</v>
      </c>
      <c r="BE873" s="233">
        <f>IF(N873="základní",J873,0)</f>
        <v>0</v>
      </c>
      <c r="BF873" s="233">
        <f>IF(N873="snížená",J873,0)</f>
        <v>0</v>
      </c>
      <c r="BG873" s="233">
        <f>IF(N873="zákl. přenesená",J873,0)</f>
        <v>0</v>
      </c>
      <c r="BH873" s="233">
        <f>IF(N873="sníž. přenesená",J873,0)</f>
        <v>0</v>
      </c>
      <c r="BI873" s="233">
        <f>IF(N873="nulová",J873,0)</f>
        <v>0</v>
      </c>
      <c r="BJ873" s="18" t="s">
        <v>86</v>
      </c>
      <c r="BK873" s="233">
        <f>ROUND(I873*H873,2)</f>
        <v>0</v>
      </c>
      <c r="BL873" s="18" t="s">
        <v>159</v>
      </c>
      <c r="BM873" s="232" t="s">
        <v>697</v>
      </c>
    </row>
    <row r="874" s="13" customFormat="1">
      <c r="A874" s="13"/>
      <c r="B874" s="234"/>
      <c r="C874" s="235"/>
      <c r="D874" s="236" t="s">
        <v>161</v>
      </c>
      <c r="E874" s="237" t="s">
        <v>1</v>
      </c>
      <c r="F874" s="238" t="s">
        <v>698</v>
      </c>
      <c r="G874" s="235"/>
      <c r="H874" s="237" t="s">
        <v>1</v>
      </c>
      <c r="I874" s="239"/>
      <c r="J874" s="235"/>
      <c r="K874" s="235"/>
      <c r="L874" s="240"/>
      <c r="M874" s="241"/>
      <c r="N874" s="242"/>
      <c r="O874" s="242"/>
      <c r="P874" s="242"/>
      <c r="Q874" s="242"/>
      <c r="R874" s="242"/>
      <c r="S874" s="242"/>
      <c r="T874" s="24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4" t="s">
        <v>161</v>
      </c>
      <c r="AU874" s="244" t="s">
        <v>88</v>
      </c>
      <c r="AV874" s="13" t="s">
        <v>86</v>
      </c>
      <c r="AW874" s="13" t="s">
        <v>32</v>
      </c>
      <c r="AX874" s="13" t="s">
        <v>78</v>
      </c>
      <c r="AY874" s="244" t="s">
        <v>153</v>
      </c>
    </row>
    <row r="875" s="14" customFormat="1">
      <c r="A875" s="14"/>
      <c r="B875" s="245"/>
      <c r="C875" s="246"/>
      <c r="D875" s="236" t="s">
        <v>161</v>
      </c>
      <c r="E875" s="247" t="s">
        <v>1</v>
      </c>
      <c r="F875" s="248" t="s">
        <v>699</v>
      </c>
      <c r="G875" s="246"/>
      <c r="H875" s="249">
        <v>8013.0600000000004</v>
      </c>
      <c r="I875" s="250"/>
      <c r="J875" s="246"/>
      <c r="K875" s="246"/>
      <c r="L875" s="251"/>
      <c r="M875" s="252"/>
      <c r="N875" s="253"/>
      <c r="O875" s="253"/>
      <c r="P875" s="253"/>
      <c r="Q875" s="253"/>
      <c r="R875" s="253"/>
      <c r="S875" s="253"/>
      <c r="T875" s="25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5" t="s">
        <v>161</v>
      </c>
      <c r="AU875" s="255" t="s">
        <v>88</v>
      </c>
      <c r="AV875" s="14" t="s">
        <v>88</v>
      </c>
      <c r="AW875" s="14" t="s">
        <v>32</v>
      </c>
      <c r="AX875" s="14" t="s">
        <v>78</v>
      </c>
      <c r="AY875" s="255" t="s">
        <v>153</v>
      </c>
    </row>
    <row r="876" s="15" customFormat="1">
      <c r="A876" s="15"/>
      <c r="B876" s="256"/>
      <c r="C876" s="257"/>
      <c r="D876" s="236" t="s">
        <v>161</v>
      </c>
      <c r="E876" s="258" t="s">
        <v>1</v>
      </c>
      <c r="F876" s="259" t="s">
        <v>164</v>
      </c>
      <c r="G876" s="257"/>
      <c r="H876" s="260">
        <v>8013.0600000000004</v>
      </c>
      <c r="I876" s="261"/>
      <c r="J876" s="257"/>
      <c r="K876" s="257"/>
      <c r="L876" s="262"/>
      <c r="M876" s="263"/>
      <c r="N876" s="264"/>
      <c r="O876" s="264"/>
      <c r="P876" s="264"/>
      <c r="Q876" s="264"/>
      <c r="R876" s="264"/>
      <c r="S876" s="264"/>
      <c r="T876" s="26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66" t="s">
        <v>161</v>
      </c>
      <c r="AU876" s="266" t="s">
        <v>88</v>
      </c>
      <c r="AV876" s="15" t="s">
        <v>165</v>
      </c>
      <c r="AW876" s="15" t="s">
        <v>32</v>
      </c>
      <c r="AX876" s="15" t="s">
        <v>78</v>
      </c>
      <c r="AY876" s="266" t="s">
        <v>153</v>
      </c>
    </row>
    <row r="877" s="16" customFormat="1">
      <c r="A877" s="16"/>
      <c r="B877" s="267"/>
      <c r="C877" s="268"/>
      <c r="D877" s="236" t="s">
        <v>161</v>
      </c>
      <c r="E877" s="269" t="s">
        <v>1</v>
      </c>
      <c r="F877" s="270" t="s">
        <v>166</v>
      </c>
      <c r="G877" s="268"/>
      <c r="H877" s="271">
        <v>8013.0600000000004</v>
      </c>
      <c r="I877" s="272"/>
      <c r="J877" s="268"/>
      <c r="K877" s="268"/>
      <c r="L877" s="273"/>
      <c r="M877" s="274"/>
      <c r="N877" s="275"/>
      <c r="O877" s="275"/>
      <c r="P877" s="275"/>
      <c r="Q877" s="275"/>
      <c r="R877" s="275"/>
      <c r="S877" s="275"/>
      <c r="T877" s="27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T877" s="277" t="s">
        <v>161</v>
      </c>
      <c r="AU877" s="277" t="s">
        <v>88</v>
      </c>
      <c r="AV877" s="16" t="s">
        <v>159</v>
      </c>
      <c r="AW877" s="16" t="s">
        <v>32</v>
      </c>
      <c r="AX877" s="16" t="s">
        <v>86</v>
      </c>
      <c r="AY877" s="277" t="s">
        <v>153</v>
      </c>
    </row>
    <row r="878" s="2" customFormat="1" ht="44.25" customHeight="1">
      <c r="A878" s="39"/>
      <c r="B878" s="40"/>
      <c r="C878" s="220" t="s">
        <v>700</v>
      </c>
      <c r="D878" s="220" t="s">
        <v>155</v>
      </c>
      <c r="E878" s="221" t="s">
        <v>701</v>
      </c>
      <c r="F878" s="222" t="s">
        <v>702</v>
      </c>
      <c r="G878" s="223" t="s">
        <v>216</v>
      </c>
      <c r="H878" s="224">
        <v>89.034000000000006</v>
      </c>
      <c r="I878" s="225"/>
      <c r="J878" s="226">
        <f>ROUND(I878*H878,2)</f>
        <v>0</v>
      </c>
      <c r="K878" s="227"/>
      <c r="L878" s="45"/>
      <c r="M878" s="228" t="s">
        <v>1</v>
      </c>
      <c r="N878" s="229" t="s">
        <v>43</v>
      </c>
      <c r="O878" s="92"/>
      <c r="P878" s="230">
        <f>O878*H878</f>
        <v>0</v>
      </c>
      <c r="Q878" s="230">
        <v>0</v>
      </c>
      <c r="R878" s="230">
        <f>Q878*H878</f>
        <v>0</v>
      </c>
      <c r="S878" s="230">
        <v>0</v>
      </c>
      <c r="T878" s="231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32" t="s">
        <v>159</v>
      </c>
      <c r="AT878" s="232" t="s">
        <v>155</v>
      </c>
      <c r="AU878" s="232" t="s">
        <v>88</v>
      </c>
      <c r="AY878" s="18" t="s">
        <v>153</v>
      </c>
      <c r="BE878" s="233">
        <f>IF(N878="základní",J878,0)</f>
        <v>0</v>
      </c>
      <c r="BF878" s="233">
        <f>IF(N878="snížená",J878,0)</f>
        <v>0</v>
      </c>
      <c r="BG878" s="233">
        <f>IF(N878="zákl. přenesená",J878,0)</f>
        <v>0</v>
      </c>
      <c r="BH878" s="233">
        <f>IF(N878="sníž. přenesená",J878,0)</f>
        <v>0</v>
      </c>
      <c r="BI878" s="233">
        <f>IF(N878="nulová",J878,0)</f>
        <v>0</v>
      </c>
      <c r="BJ878" s="18" t="s">
        <v>86</v>
      </c>
      <c r="BK878" s="233">
        <f>ROUND(I878*H878,2)</f>
        <v>0</v>
      </c>
      <c r="BL878" s="18" t="s">
        <v>159</v>
      </c>
      <c r="BM878" s="232" t="s">
        <v>703</v>
      </c>
    </row>
    <row r="879" s="13" customFormat="1">
      <c r="A879" s="13"/>
      <c r="B879" s="234"/>
      <c r="C879" s="235"/>
      <c r="D879" s="236" t="s">
        <v>161</v>
      </c>
      <c r="E879" s="237" t="s">
        <v>1</v>
      </c>
      <c r="F879" s="238" t="s">
        <v>690</v>
      </c>
      <c r="G879" s="235"/>
      <c r="H879" s="237" t="s">
        <v>1</v>
      </c>
      <c r="I879" s="239"/>
      <c r="J879" s="235"/>
      <c r="K879" s="235"/>
      <c r="L879" s="240"/>
      <c r="M879" s="241"/>
      <c r="N879" s="242"/>
      <c r="O879" s="242"/>
      <c r="P879" s="242"/>
      <c r="Q879" s="242"/>
      <c r="R879" s="242"/>
      <c r="S879" s="242"/>
      <c r="T879" s="24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4" t="s">
        <v>161</v>
      </c>
      <c r="AU879" s="244" t="s">
        <v>88</v>
      </c>
      <c r="AV879" s="13" t="s">
        <v>86</v>
      </c>
      <c r="AW879" s="13" t="s">
        <v>32</v>
      </c>
      <c r="AX879" s="13" t="s">
        <v>78</v>
      </c>
      <c r="AY879" s="244" t="s">
        <v>153</v>
      </c>
    </row>
    <row r="880" s="14" customFormat="1">
      <c r="A880" s="14"/>
      <c r="B880" s="245"/>
      <c r="C880" s="246"/>
      <c r="D880" s="236" t="s">
        <v>161</v>
      </c>
      <c r="E880" s="247" t="s">
        <v>1</v>
      </c>
      <c r="F880" s="248" t="s">
        <v>691</v>
      </c>
      <c r="G880" s="246"/>
      <c r="H880" s="249">
        <v>70.834000000000003</v>
      </c>
      <c r="I880" s="250"/>
      <c r="J880" s="246"/>
      <c r="K880" s="246"/>
      <c r="L880" s="251"/>
      <c r="M880" s="252"/>
      <c r="N880" s="253"/>
      <c r="O880" s="253"/>
      <c r="P880" s="253"/>
      <c r="Q880" s="253"/>
      <c r="R880" s="253"/>
      <c r="S880" s="253"/>
      <c r="T880" s="25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5" t="s">
        <v>161</v>
      </c>
      <c r="AU880" s="255" t="s">
        <v>88</v>
      </c>
      <c r="AV880" s="14" t="s">
        <v>88</v>
      </c>
      <c r="AW880" s="14" t="s">
        <v>32</v>
      </c>
      <c r="AX880" s="14" t="s">
        <v>78</v>
      </c>
      <c r="AY880" s="255" t="s">
        <v>153</v>
      </c>
    </row>
    <row r="881" s="15" customFormat="1">
      <c r="A881" s="15"/>
      <c r="B881" s="256"/>
      <c r="C881" s="257"/>
      <c r="D881" s="236" t="s">
        <v>161</v>
      </c>
      <c r="E881" s="258" t="s">
        <v>1</v>
      </c>
      <c r="F881" s="259" t="s">
        <v>164</v>
      </c>
      <c r="G881" s="257"/>
      <c r="H881" s="260">
        <v>70.834000000000003</v>
      </c>
      <c r="I881" s="261"/>
      <c r="J881" s="257"/>
      <c r="K881" s="257"/>
      <c r="L881" s="262"/>
      <c r="M881" s="263"/>
      <c r="N881" s="264"/>
      <c r="O881" s="264"/>
      <c r="P881" s="264"/>
      <c r="Q881" s="264"/>
      <c r="R881" s="264"/>
      <c r="S881" s="264"/>
      <c r="T881" s="26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66" t="s">
        <v>161</v>
      </c>
      <c r="AU881" s="266" t="s">
        <v>88</v>
      </c>
      <c r="AV881" s="15" t="s">
        <v>165</v>
      </c>
      <c r="AW881" s="15" t="s">
        <v>32</v>
      </c>
      <c r="AX881" s="15" t="s">
        <v>78</v>
      </c>
      <c r="AY881" s="266" t="s">
        <v>153</v>
      </c>
    </row>
    <row r="882" s="13" customFormat="1">
      <c r="A882" s="13"/>
      <c r="B882" s="234"/>
      <c r="C882" s="235"/>
      <c r="D882" s="236" t="s">
        <v>161</v>
      </c>
      <c r="E882" s="237" t="s">
        <v>1</v>
      </c>
      <c r="F882" s="238" t="s">
        <v>692</v>
      </c>
      <c r="G882" s="235"/>
      <c r="H882" s="237" t="s">
        <v>1</v>
      </c>
      <c r="I882" s="239"/>
      <c r="J882" s="235"/>
      <c r="K882" s="235"/>
      <c r="L882" s="240"/>
      <c r="M882" s="241"/>
      <c r="N882" s="242"/>
      <c r="O882" s="242"/>
      <c r="P882" s="242"/>
      <c r="Q882" s="242"/>
      <c r="R882" s="242"/>
      <c r="S882" s="242"/>
      <c r="T882" s="24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4" t="s">
        <v>161</v>
      </c>
      <c r="AU882" s="244" t="s">
        <v>88</v>
      </c>
      <c r="AV882" s="13" t="s">
        <v>86</v>
      </c>
      <c r="AW882" s="13" t="s">
        <v>32</v>
      </c>
      <c r="AX882" s="13" t="s">
        <v>78</v>
      </c>
      <c r="AY882" s="244" t="s">
        <v>153</v>
      </c>
    </row>
    <row r="883" s="14" customFormat="1">
      <c r="A883" s="14"/>
      <c r="B883" s="245"/>
      <c r="C883" s="246"/>
      <c r="D883" s="236" t="s">
        <v>161</v>
      </c>
      <c r="E883" s="247" t="s">
        <v>1</v>
      </c>
      <c r="F883" s="248" t="s">
        <v>693</v>
      </c>
      <c r="G883" s="246"/>
      <c r="H883" s="249">
        <v>18.199999999999999</v>
      </c>
      <c r="I883" s="250"/>
      <c r="J883" s="246"/>
      <c r="K883" s="246"/>
      <c r="L883" s="251"/>
      <c r="M883" s="252"/>
      <c r="N883" s="253"/>
      <c r="O883" s="253"/>
      <c r="P883" s="253"/>
      <c r="Q883" s="253"/>
      <c r="R883" s="253"/>
      <c r="S883" s="253"/>
      <c r="T883" s="25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5" t="s">
        <v>161</v>
      </c>
      <c r="AU883" s="255" t="s">
        <v>88</v>
      </c>
      <c r="AV883" s="14" t="s">
        <v>88</v>
      </c>
      <c r="AW883" s="14" t="s">
        <v>32</v>
      </c>
      <c r="AX883" s="14" t="s">
        <v>78</v>
      </c>
      <c r="AY883" s="255" t="s">
        <v>153</v>
      </c>
    </row>
    <row r="884" s="15" customFormat="1">
      <c r="A884" s="15"/>
      <c r="B884" s="256"/>
      <c r="C884" s="257"/>
      <c r="D884" s="236" t="s">
        <v>161</v>
      </c>
      <c r="E884" s="258" t="s">
        <v>1</v>
      </c>
      <c r="F884" s="259" t="s">
        <v>164</v>
      </c>
      <c r="G884" s="257"/>
      <c r="H884" s="260">
        <v>18.199999999999999</v>
      </c>
      <c r="I884" s="261"/>
      <c r="J884" s="257"/>
      <c r="K884" s="257"/>
      <c r="L884" s="262"/>
      <c r="M884" s="263"/>
      <c r="N884" s="264"/>
      <c r="O884" s="264"/>
      <c r="P884" s="264"/>
      <c r="Q884" s="264"/>
      <c r="R884" s="264"/>
      <c r="S884" s="264"/>
      <c r="T884" s="26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66" t="s">
        <v>161</v>
      </c>
      <c r="AU884" s="266" t="s">
        <v>88</v>
      </c>
      <c r="AV884" s="15" t="s">
        <v>165</v>
      </c>
      <c r="AW884" s="15" t="s">
        <v>32</v>
      </c>
      <c r="AX884" s="15" t="s">
        <v>78</v>
      </c>
      <c r="AY884" s="266" t="s">
        <v>153</v>
      </c>
    </row>
    <row r="885" s="16" customFormat="1">
      <c r="A885" s="16"/>
      <c r="B885" s="267"/>
      <c r="C885" s="268"/>
      <c r="D885" s="236" t="s">
        <v>161</v>
      </c>
      <c r="E885" s="269" t="s">
        <v>1</v>
      </c>
      <c r="F885" s="270" t="s">
        <v>166</v>
      </c>
      <c r="G885" s="268"/>
      <c r="H885" s="271">
        <v>89.034000000000006</v>
      </c>
      <c r="I885" s="272"/>
      <c r="J885" s="268"/>
      <c r="K885" s="268"/>
      <c r="L885" s="273"/>
      <c r="M885" s="274"/>
      <c r="N885" s="275"/>
      <c r="O885" s="275"/>
      <c r="P885" s="275"/>
      <c r="Q885" s="275"/>
      <c r="R885" s="275"/>
      <c r="S885" s="275"/>
      <c r="T885" s="27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T885" s="277" t="s">
        <v>161</v>
      </c>
      <c r="AU885" s="277" t="s">
        <v>88</v>
      </c>
      <c r="AV885" s="16" t="s">
        <v>159</v>
      </c>
      <c r="AW885" s="16" t="s">
        <v>32</v>
      </c>
      <c r="AX885" s="16" t="s">
        <v>86</v>
      </c>
      <c r="AY885" s="277" t="s">
        <v>153</v>
      </c>
    </row>
    <row r="886" s="2" customFormat="1" ht="37.8" customHeight="1">
      <c r="A886" s="39"/>
      <c r="B886" s="40"/>
      <c r="C886" s="220" t="s">
        <v>704</v>
      </c>
      <c r="D886" s="220" t="s">
        <v>155</v>
      </c>
      <c r="E886" s="221" t="s">
        <v>705</v>
      </c>
      <c r="F886" s="222" t="s">
        <v>706</v>
      </c>
      <c r="G886" s="223" t="s">
        <v>158</v>
      </c>
      <c r="H886" s="224">
        <v>65.319999999999993</v>
      </c>
      <c r="I886" s="225"/>
      <c r="J886" s="226">
        <f>ROUND(I886*H886,2)</f>
        <v>0</v>
      </c>
      <c r="K886" s="227"/>
      <c r="L886" s="45"/>
      <c r="M886" s="228" t="s">
        <v>1</v>
      </c>
      <c r="N886" s="229" t="s">
        <v>43</v>
      </c>
      <c r="O886" s="92"/>
      <c r="P886" s="230">
        <f>O886*H886</f>
        <v>0</v>
      </c>
      <c r="Q886" s="230">
        <v>0</v>
      </c>
      <c r="R886" s="230">
        <f>Q886*H886</f>
        <v>0</v>
      </c>
      <c r="S886" s="230">
        <v>0</v>
      </c>
      <c r="T886" s="231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2" t="s">
        <v>159</v>
      </c>
      <c r="AT886" s="232" t="s">
        <v>155</v>
      </c>
      <c r="AU886" s="232" t="s">
        <v>88</v>
      </c>
      <c r="AY886" s="18" t="s">
        <v>153</v>
      </c>
      <c r="BE886" s="233">
        <f>IF(N886="základní",J886,0)</f>
        <v>0</v>
      </c>
      <c r="BF886" s="233">
        <f>IF(N886="snížená",J886,0)</f>
        <v>0</v>
      </c>
      <c r="BG886" s="233">
        <f>IF(N886="zákl. přenesená",J886,0)</f>
        <v>0</v>
      </c>
      <c r="BH886" s="233">
        <f>IF(N886="sníž. přenesená",J886,0)</f>
        <v>0</v>
      </c>
      <c r="BI886" s="233">
        <f>IF(N886="nulová",J886,0)</f>
        <v>0</v>
      </c>
      <c r="BJ886" s="18" t="s">
        <v>86</v>
      </c>
      <c r="BK886" s="233">
        <f>ROUND(I886*H886,2)</f>
        <v>0</v>
      </c>
      <c r="BL886" s="18" t="s">
        <v>159</v>
      </c>
      <c r="BM886" s="232" t="s">
        <v>707</v>
      </c>
    </row>
    <row r="887" s="13" customFormat="1">
      <c r="A887" s="13"/>
      <c r="B887" s="234"/>
      <c r="C887" s="235"/>
      <c r="D887" s="236" t="s">
        <v>161</v>
      </c>
      <c r="E887" s="237" t="s">
        <v>1</v>
      </c>
      <c r="F887" s="238" t="s">
        <v>708</v>
      </c>
      <c r="G887" s="235"/>
      <c r="H887" s="237" t="s">
        <v>1</v>
      </c>
      <c r="I887" s="239"/>
      <c r="J887" s="235"/>
      <c r="K887" s="235"/>
      <c r="L887" s="240"/>
      <c r="M887" s="241"/>
      <c r="N887" s="242"/>
      <c r="O887" s="242"/>
      <c r="P887" s="242"/>
      <c r="Q887" s="242"/>
      <c r="R887" s="242"/>
      <c r="S887" s="242"/>
      <c r="T887" s="24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4" t="s">
        <v>161</v>
      </c>
      <c r="AU887" s="244" t="s">
        <v>88</v>
      </c>
      <c r="AV887" s="13" t="s">
        <v>86</v>
      </c>
      <c r="AW887" s="13" t="s">
        <v>32</v>
      </c>
      <c r="AX887" s="13" t="s">
        <v>78</v>
      </c>
      <c r="AY887" s="244" t="s">
        <v>153</v>
      </c>
    </row>
    <row r="888" s="14" customFormat="1">
      <c r="A888" s="14"/>
      <c r="B888" s="245"/>
      <c r="C888" s="246"/>
      <c r="D888" s="236" t="s">
        <v>161</v>
      </c>
      <c r="E888" s="247" t="s">
        <v>1</v>
      </c>
      <c r="F888" s="248" t="s">
        <v>709</v>
      </c>
      <c r="G888" s="246"/>
      <c r="H888" s="249">
        <v>65.319999999999993</v>
      </c>
      <c r="I888" s="250"/>
      <c r="J888" s="246"/>
      <c r="K888" s="246"/>
      <c r="L888" s="251"/>
      <c r="M888" s="252"/>
      <c r="N888" s="253"/>
      <c r="O888" s="253"/>
      <c r="P888" s="253"/>
      <c r="Q888" s="253"/>
      <c r="R888" s="253"/>
      <c r="S888" s="253"/>
      <c r="T888" s="25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5" t="s">
        <v>161</v>
      </c>
      <c r="AU888" s="255" t="s">
        <v>88</v>
      </c>
      <c r="AV888" s="14" t="s">
        <v>88</v>
      </c>
      <c r="AW888" s="14" t="s">
        <v>32</v>
      </c>
      <c r="AX888" s="14" t="s">
        <v>78</v>
      </c>
      <c r="AY888" s="255" t="s">
        <v>153</v>
      </c>
    </row>
    <row r="889" s="15" customFormat="1">
      <c r="A889" s="15"/>
      <c r="B889" s="256"/>
      <c r="C889" s="257"/>
      <c r="D889" s="236" t="s">
        <v>161</v>
      </c>
      <c r="E889" s="258" t="s">
        <v>1</v>
      </c>
      <c r="F889" s="259" t="s">
        <v>164</v>
      </c>
      <c r="G889" s="257"/>
      <c r="H889" s="260">
        <v>65.319999999999993</v>
      </c>
      <c r="I889" s="261"/>
      <c r="J889" s="257"/>
      <c r="K889" s="257"/>
      <c r="L889" s="262"/>
      <c r="M889" s="263"/>
      <c r="N889" s="264"/>
      <c r="O889" s="264"/>
      <c r="P889" s="264"/>
      <c r="Q889" s="264"/>
      <c r="R889" s="264"/>
      <c r="S889" s="264"/>
      <c r="T889" s="26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6" t="s">
        <v>161</v>
      </c>
      <c r="AU889" s="266" t="s">
        <v>88</v>
      </c>
      <c r="AV889" s="15" t="s">
        <v>165</v>
      </c>
      <c r="AW889" s="15" t="s">
        <v>32</v>
      </c>
      <c r="AX889" s="15" t="s">
        <v>78</v>
      </c>
      <c r="AY889" s="266" t="s">
        <v>153</v>
      </c>
    </row>
    <row r="890" s="16" customFormat="1">
      <c r="A890" s="16"/>
      <c r="B890" s="267"/>
      <c r="C890" s="268"/>
      <c r="D890" s="236" t="s">
        <v>161</v>
      </c>
      <c r="E890" s="269" t="s">
        <v>1</v>
      </c>
      <c r="F890" s="270" t="s">
        <v>166</v>
      </c>
      <c r="G890" s="268"/>
      <c r="H890" s="271">
        <v>65.319999999999993</v>
      </c>
      <c r="I890" s="272"/>
      <c r="J890" s="268"/>
      <c r="K890" s="268"/>
      <c r="L890" s="273"/>
      <c r="M890" s="274"/>
      <c r="N890" s="275"/>
      <c r="O890" s="275"/>
      <c r="P890" s="275"/>
      <c r="Q890" s="275"/>
      <c r="R890" s="275"/>
      <c r="S890" s="275"/>
      <c r="T890" s="27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T890" s="277" t="s">
        <v>161</v>
      </c>
      <c r="AU890" s="277" t="s">
        <v>88</v>
      </c>
      <c r="AV890" s="16" t="s">
        <v>159</v>
      </c>
      <c r="AW890" s="16" t="s">
        <v>32</v>
      </c>
      <c r="AX890" s="16" t="s">
        <v>86</v>
      </c>
      <c r="AY890" s="277" t="s">
        <v>153</v>
      </c>
    </row>
    <row r="891" s="2" customFormat="1" ht="44.25" customHeight="1">
      <c r="A891" s="39"/>
      <c r="B891" s="40"/>
      <c r="C891" s="220" t="s">
        <v>710</v>
      </c>
      <c r="D891" s="220" t="s">
        <v>155</v>
      </c>
      <c r="E891" s="221" t="s">
        <v>711</v>
      </c>
      <c r="F891" s="222" t="s">
        <v>712</v>
      </c>
      <c r="G891" s="223" t="s">
        <v>158</v>
      </c>
      <c r="H891" s="224">
        <v>1959.9000000000001</v>
      </c>
      <c r="I891" s="225"/>
      <c r="J891" s="226">
        <f>ROUND(I891*H891,2)</f>
        <v>0</v>
      </c>
      <c r="K891" s="227"/>
      <c r="L891" s="45"/>
      <c r="M891" s="228" t="s">
        <v>1</v>
      </c>
      <c r="N891" s="229" t="s">
        <v>43</v>
      </c>
      <c r="O891" s="92"/>
      <c r="P891" s="230">
        <f>O891*H891</f>
        <v>0</v>
      </c>
      <c r="Q891" s="230">
        <v>0</v>
      </c>
      <c r="R891" s="230">
        <f>Q891*H891</f>
        <v>0</v>
      </c>
      <c r="S891" s="230">
        <v>0</v>
      </c>
      <c r="T891" s="231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32" t="s">
        <v>159</v>
      </c>
      <c r="AT891" s="232" t="s">
        <v>155</v>
      </c>
      <c r="AU891" s="232" t="s">
        <v>88</v>
      </c>
      <c r="AY891" s="18" t="s">
        <v>153</v>
      </c>
      <c r="BE891" s="233">
        <f>IF(N891="základní",J891,0)</f>
        <v>0</v>
      </c>
      <c r="BF891" s="233">
        <f>IF(N891="snížená",J891,0)</f>
        <v>0</v>
      </c>
      <c r="BG891" s="233">
        <f>IF(N891="zákl. přenesená",J891,0)</f>
        <v>0</v>
      </c>
      <c r="BH891" s="233">
        <f>IF(N891="sníž. přenesená",J891,0)</f>
        <v>0</v>
      </c>
      <c r="BI891" s="233">
        <f>IF(N891="nulová",J891,0)</f>
        <v>0</v>
      </c>
      <c r="BJ891" s="18" t="s">
        <v>86</v>
      </c>
      <c r="BK891" s="233">
        <f>ROUND(I891*H891,2)</f>
        <v>0</v>
      </c>
      <c r="BL891" s="18" t="s">
        <v>159</v>
      </c>
      <c r="BM891" s="232" t="s">
        <v>713</v>
      </c>
    </row>
    <row r="892" s="14" customFormat="1">
      <c r="A892" s="14"/>
      <c r="B892" s="245"/>
      <c r="C892" s="246"/>
      <c r="D892" s="236" t="s">
        <v>161</v>
      </c>
      <c r="E892" s="247" t="s">
        <v>1</v>
      </c>
      <c r="F892" s="248" t="s">
        <v>714</v>
      </c>
      <c r="G892" s="246"/>
      <c r="H892" s="249">
        <v>1959.9000000000001</v>
      </c>
      <c r="I892" s="250"/>
      <c r="J892" s="246"/>
      <c r="K892" s="246"/>
      <c r="L892" s="251"/>
      <c r="M892" s="252"/>
      <c r="N892" s="253"/>
      <c r="O892" s="253"/>
      <c r="P892" s="253"/>
      <c r="Q892" s="253"/>
      <c r="R892" s="253"/>
      <c r="S892" s="253"/>
      <c r="T892" s="25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5" t="s">
        <v>161</v>
      </c>
      <c r="AU892" s="255" t="s">
        <v>88</v>
      </c>
      <c r="AV892" s="14" t="s">
        <v>88</v>
      </c>
      <c r="AW892" s="14" t="s">
        <v>32</v>
      </c>
      <c r="AX892" s="14" t="s">
        <v>78</v>
      </c>
      <c r="AY892" s="255" t="s">
        <v>153</v>
      </c>
    </row>
    <row r="893" s="15" customFormat="1">
      <c r="A893" s="15"/>
      <c r="B893" s="256"/>
      <c r="C893" s="257"/>
      <c r="D893" s="236" t="s">
        <v>161</v>
      </c>
      <c r="E893" s="258" t="s">
        <v>1</v>
      </c>
      <c r="F893" s="259" t="s">
        <v>164</v>
      </c>
      <c r="G893" s="257"/>
      <c r="H893" s="260">
        <v>1959.9000000000001</v>
      </c>
      <c r="I893" s="261"/>
      <c r="J893" s="257"/>
      <c r="K893" s="257"/>
      <c r="L893" s="262"/>
      <c r="M893" s="263"/>
      <c r="N893" s="264"/>
      <c r="O893" s="264"/>
      <c r="P893" s="264"/>
      <c r="Q893" s="264"/>
      <c r="R893" s="264"/>
      <c r="S893" s="264"/>
      <c r="T893" s="26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6" t="s">
        <v>161</v>
      </c>
      <c r="AU893" s="266" t="s">
        <v>88</v>
      </c>
      <c r="AV893" s="15" t="s">
        <v>165</v>
      </c>
      <c r="AW893" s="15" t="s">
        <v>32</v>
      </c>
      <c r="AX893" s="15" t="s">
        <v>78</v>
      </c>
      <c r="AY893" s="266" t="s">
        <v>153</v>
      </c>
    </row>
    <row r="894" s="16" customFormat="1">
      <c r="A894" s="16"/>
      <c r="B894" s="267"/>
      <c r="C894" s="268"/>
      <c r="D894" s="236" t="s">
        <v>161</v>
      </c>
      <c r="E894" s="269" t="s">
        <v>1</v>
      </c>
      <c r="F894" s="270" t="s">
        <v>166</v>
      </c>
      <c r="G894" s="268"/>
      <c r="H894" s="271">
        <v>1959.9000000000001</v>
      </c>
      <c r="I894" s="272"/>
      <c r="J894" s="268"/>
      <c r="K894" s="268"/>
      <c r="L894" s="273"/>
      <c r="M894" s="274"/>
      <c r="N894" s="275"/>
      <c r="O894" s="275"/>
      <c r="P894" s="275"/>
      <c r="Q894" s="275"/>
      <c r="R894" s="275"/>
      <c r="S894" s="275"/>
      <c r="T894" s="27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T894" s="277" t="s">
        <v>161</v>
      </c>
      <c r="AU894" s="277" t="s">
        <v>88</v>
      </c>
      <c r="AV894" s="16" t="s">
        <v>159</v>
      </c>
      <c r="AW894" s="16" t="s">
        <v>32</v>
      </c>
      <c r="AX894" s="16" t="s">
        <v>86</v>
      </c>
      <c r="AY894" s="277" t="s">
        <v>153</v>
      </c>
    </row>
    <row r="895" s="2" customFormat="1" ht="37.8" customHeight="1">
      <c r="A895" s="39"/>
      <c r="B895" s="40"/>
      <c r="C895" s="220" t="s">
        <v>715</v>
      </c>
      <c r="D895" s="220" t="s">
        <v>155</v>
      </c>
      <c r="E895" s="221" t="s">
        <v>716</v>
      </c>
      <c r="F895" s="222" t="s">
        <v>717</v>
      </c>
      <c r="G895" s="223" t="s">
        <v>158</v>
      </c>
      <c r="H895" s="224">
        <v>65.329999999999998</v>
      </c>
      <c r="I895" s="225"/>
      <c r="J895" s="226">
        <f>ROUND(I895*H895,2)</f>
        <v>0</v>
      </c>
      <c r="K895" s="227"/>
      <c r="L895" s="45"/>
      <c r="M895" s="228" t="s">
        <v>1</v>
      </c>
      <c r="N895" s="229" t="s">
        <v>43</v>
      </c>
      <c r="O895" s="92"/>
      <c r="P895" s="230">
        <f>O895*H895</f>
        <v>0</v>
      </c>
      <c r="Q895" s="230">
        <v>0</v>
      </c>
      <c r="R895" s="230">
        <f>Q895*H895</f>
        <v>0</v>
      </c>
      <c r="S895" s="230">
        <v>0</v>
      </c>
      <c r="T895" s="231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32" t="s">
        <v>159</v>
      </c>
      <c r="AT895" s="232" t="s">
        <v>155</v>
      </c>
      <c r="AU895" s="232" t="s">
        <v>88</v>
      </c>
      <c r="AY895" s="18" t="s">
        <v>153</v>
      </c>
      <c r="BE895" s="233">
        <f>IF(N895="základní",J895,0)</f>
        <v>0</v>
      </c>
      <c r="BF895" s="233">
        <f>IF(N895="snížená",J895,0)</f>
        <v>0</v>
      </c>
      <c r="BG895" s="233">
        <f>IF(N895="zákl. přenesená",J895,0)</f>
        <v>0</v>
      </c>
      <c r="BH895" s="233">
        <f>IF(N895="sníž. přenesená",J895,0)</f>
        <v>0</v>
      </c>
      <c r="BI895" s="233">
        <f>IF(N895="nulová",J895,0)</f>
        <v>0</v>
      </c>
      <c r="BJ895" s="18" t="s">
        <v>86</v>
      </c>
      <c r="BK895" s="233">
        <f>ROUND(I895*H895,2)</f>
        <v>0</v>
      </c>
      <c r="BL895" s="18" t="s">
        <v>159</v>
      </c>
      <c r="BM895" s="232" t="s">
        <v>718</v>
      </c>
    </row>
    <row r="896" s="2" customFormat="1" ht="24.15" customHeight="1">
      <c r="A896" s="39"/>
      <c r="B896" s="40"/>
      <c r="C896" s="220" t="s">
        <v>719</v>
      </c>
      <c r="D896" s="220" t="s">
        <v>155</v>
      </c>
      <c r="E896" s="221" t="s">
        <v>720</v>
      </c>
      <c r="F896" s="222" t="s">
        <v>721</v>
      </c>
      <c r="G896" s="223" t="s">
        <v>216</v>
      </c>
      <c r="H896" s="224">
        <v>89.034000000000006</v>
      </c>
      <c r="I896" s="225"/>
      <c r="J896" s="226">
        <f>ROUND(I896*H896,2)</f>
        <v>0</v>
      </c>
      <c r="K896" s="227"/>
      <c r="L896" s="45"/>
      <c r="M896" s="228" t="s">
        <v>1</v>
      </c>
      <c r="N896" s="229" t="s">
        <v>43</v>
      </c>
      <c r="O896" s="92"/>
      <c r="P896" s="230">
        <f>O896*H896</f>
        <v>0</v>
      </c>
      <c r="Q896" s="230">
        <v>0</v>
      </c>
      <c r="R896" s="230">
        <f>Q896*H896</f>
        <v>0</v>
      </c>
      <c r="S896" s="230">
        <v>0</v>
      </c>
      <c r="T896" s="231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2" t="s">
        <v>159</v>
      </c>
      <c r="AT896" s="232" t="s">
        <v>155</v>
      </c>
      <c r="AU896" s="232" t="s">
        <v>88</v>
      </c>
      <c r="AY896" s="18" t="s">
        <v>153</v>
      </c>
      <c r="BE896" s="233">
        <f>IF(N896="základní",J896,0)</f>
        <v>0</v>
      </c>
      <c r="BF896" s="233">
        <f>IF(N896="snížená",J896,0)</f>
        <v>0</v>
      </c>
      <c r="BG896" s="233">
        <f>IF(N896="zákl. přenesená",J896,0)</f>
        <v>0</v>
      </c>
      <c r="BH896" s="233">
        <f>IF(N896="sníž. přenesená",J896,0)</f>
        <v>0</v>
      </c>
      <c r="BI896" s="233">
        <f>IF(N896="nulová",J896,0)</f>
        <v>0</v>
      </c>
      <c r="BJ896" s="18" t="s">
        <v>86</v>
      </c>
      <c r="BK896" s="233">
        <f>ROUND(I896*H896,2)</f>
        <v>0</v>
      </c>
      <c r="BL896" s="18" t="s">
        <v>159</v>
      </c>
      <c r="BM896" s="232" t="s">
        <v>722</v>
      </c>
    </row>
    <row r="897" s="2" customFormat="1" ht="37.8" customHeight="1">
      <c r="A897" s="39"/>
      <c r="B897" s="40"/>
      <c r="C897" s="220" t="s">
        <v>723</v>
      </c>
      <c r="D897" s="220" t="s">
        <v>155</v>
      </c>
      <c r="E897" s="221" t="s">
        <v>724</v>
      </c>
      <c r="F897" s="222" t="s">
        <v>725</v>
      </c>
      <c r="G897" s="223" t="s">
        <v>216</v>
      </c>
      <c r="H897" s="224">
        <v>8013.0600000000004</v>
      </c>
      <c r="I897" s="225"/>
      <c r="J897" s="226">
        <f>ROUND(I897*H897,2)</f>
        <v>0</v>
      </c>
      <c r="K897" s="227"/>
      <c r="L897" s="45"/>
      <c r="M897" s="228" t="s">
        <v>1</v>
      </c>
      <c r="N897" s="229" t="s">
        <v>43</v>
      </c>
      <c r="O897" s="92"/>
      <c r="P897" s="230">
        <f>O897*H897</f>
        <v>0</v>
      </c>
      <c r="Q897" s="230">
        <v>0</v>
      </c>
      <c r="R897" s="230">
        <f>Q897*H897</f>
        <v>0</v>
      </c>
      <c r="S897" s="230">
        <v>0</v>
      </c>
      <c r="T897" s="231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32" t="s">
        <v>159</v>
      </c>
      <c r="AT897" s="232" t="s">
        <v>155</v>
      </c>
      <c r="AU897" s="232" t="s">
        <v>88</v>
      </c>
      <c r="AY897" s="18" t="s">
        <v>153</v>
      </c>
      <c r="BE897" s="233">
        <f>IF(N897="základní",J897,0)</f>
        <v>0</v>
      </c>
      <c r="BF897" s="233">
        <f>IF(N897="snížená",J897,0)</f>
        <v>0</v>
      </c>
      <c r="BG897" s="233">
        <f>IF(N897="zákl. přenesená",J897,0)</f>
        <v>0</v>
      </c>
      <c r="BH897" s="233">
        <f>IF(N897="sníž. přenesená",J897,0)</f>
        <v>0</v>
      </c>
      <c r="BI897" s="233">
        <f>IF(N897="nulová",J897,0)</f>
        <v>0</v>
      </c>
      <c r="BJ897" s="18" t="s">
        <v>86</v>
      </c>
      <c r="BK897" s="233">
        <f>ROUND(I897*H897,2)</f>
        <v>0</v>
      </c>
      <c r="BL897" s="18" t="s">
        <v>159</v>
      </c>
      <c r="BM897" s="232" t="s">
        <v>726</v>
      </c>
    </row>
    <row r="898" s="2" customFormat="1" ht="24.15" customHeight="1">
      <c r="A898" s="39"/>
      <c r="B898" s="40"/>
      <c r="C898" s="220" t="s">
        <v>727</v>
      </c>
      <c r="D898" s="220" t="s">
        <v>155</v>
      </c>
      <c r="E898" s="221" t="s">
        <v>728</v>
      </c>
      <c r="F898" s="222" t="s">
        <v>729</v>
      </c>
      <c r="G898" s="223" t="s">
        <v>216</v>
      </c>
      <c r="H898" s="224">
        <v>89.034000000000006</v>
      </c>
      <c r="I898" s="225"/>
      <c r="J898" s="226">
        <f>ROUND(I898*H898,2)</f>
        <v>0</v>
      </c>
      <c r="K898" s="227"/>
      <c r="L898" s="45"/>
      <c r="M898" s="228" t="s">
        <v>1</v>
      </c>
      <c r="N898" s="229" t="s">
        <v>43</v>
      </c>
      <c r="O898" s="92"/>
      <c r="P898" s="230">
        <f>O898*H898</f>
        <v>0</v>
      </c>
      <c r="Q898" s="230">
        <v>0</v>
      </c>
      <c r="R898" s="230">
        <f>Q898*H898</f>
        <v>0</v>
      </c>
      <c r="S898" s="230">
        <v>0</v>
      </c>
      <c r="T898" s="231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32" t="s">
        <v>159</v>
      </c>
      <c r="AT898" s="232" t="s">
        <v>155</v>
      </c>
      <c r="AU898" s="232" t="s">
        <v>88</v>
      </c>
      <c r="AY898" s="18" t="s">
        <v>153</v>
      </c>
      <c r="BE898" s="233">
        <f>IF(N898="základní",J898,0)</f>
        <v>0</v>
      </c>
      <c r="BF898" s="233">
        <f>IF(N898="snížená",J898,0)</f>
        <v>0</v>
      </c>
      <c r="BG898" s="233">
        <f>IF(N898="zákl. přenesená",J898,0)</f>
        <v>0</v>
      </c>
      <c r="BH898" s="233">
        <f>IF(N898="sníž. přenesená",J898,0)</f>
        <v>0</v>
      </c>
      <c r="BI898" s="233">
        <f>IF(N898="nulová",J898,0)</f>
        <v>0</v>
      </c>
      <c r="BJ898" s="18" t="s">
        <v>86</v>
      </c>
      <c r="BK898" s="233">
        <f>ROUND(I898*H898,2)</f>
        <v>0</v>
      </c>
      <c r="BL898" s="18" t="s">
        <v>159</v>
      </c>
      <c r="BM898" s="232" t="s">
        <v>730</v>
      </c>
    </row>
    <row r="899" s="2" customFormat="1" ht="37.8" customHeight="1">
      <c r="A899" s="39"/>
      <c r="B899" s="40"/>
      <c r="C899" s="220" t="s">
        <v>731</v>
      </c>
      <c r="D899" s="220" t="s">
        <v>155</v>
      </c>
      <c r="E899" s="221" t="s">
        <v>732</v>
      </c>
      <c r="F899" s="222" t="s">
        <v>733</v>
      </c>
      <c r="G899" s="223" t="s">
        <v>216</v>
      </c>
      <c r="H899" s="224">
        <v>726.03999999999996</v>
      </c>
      <c r="I899" s="225"/>
      <c r="J899" s="226">
        <f>ROUND(I899*H899,2)</f>
        <v>0</v>
      </c>
      <c r="K899" s="227"/>
      <c r="L899" s="45"/>
      <c r="M899" s="228" t="s">
        <v>1</v>
      </c>
      <c r="N899" s="229" t="s">
        <v>43</v>
      </c>
      <c r="O899" s="92"/>
      <c r="P899" s="230">
        <f>O899*H899</f>
        <v>0</v>
      </c>
      <c r="Q899" s="230">
        <v>0.00012999999999999999</v>
      </c>
      <c r="R899" s="230">
        <f>Q899*H899</f>
        <v>0.094385199999999989</v>
      </c>
      <c r="S899" s="230">
        <v>0</v>
      </c>
      <c r="T899" s="231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32" t="s">
        <v>159</v>
      </c>
      <c r="AT899" s="232" t="s">
        <v>155</v>
      </c>
      <c r="AU899" s="232" t="s">
        <v>88</v>
      </c>
      <c r="AY899" s="18" t="s">
        <v>153</v>
      </c>
      <c r="BE899" s="233">
        <f>IF(N899="základní",J899,0)</f>
        <v>0</v>
      </c>
      <c r="BF899" s="233">
        <f>IF(N899="snížená",J899,0)</f>
        <v>0</v>
      </c>
      <c r="BG899" s="233">
        <f>IF(N899="zákl. přenesená",J899,0)</f>
        <v>0</v>
      </c>
      <c r="BH899" s="233">
        <f>IF(N899="sníž. přenesená",J899,0)</f>
        <v>0</v>
      </c>
      <c r="BI899" s="233">
        <f>IF(N899="nulová",J899,0)</f>
        <v>0</v>
      </c>
      <c r="BJ899" s="18" t="s">
        <v>86</v>
      </c>
      <c r="BK899" s="233">
        <f>ROUND(I899*H899,2)</f>
        <v>0</v>
      </c>
      <c r="BL899" s="18" t="s">
        <v>159</v>
      </c>
      <c r="BM899" s="232" t="s">
        <v>734</v>
      </c>
    </row>
    <row r="900" s="13" customFormat="1">
      <c r="A900" s="13"/>
      <c r="B900" s="234"/>
      <c r="C900" s="235"/>
      <c r="D900" s="236" t="s">
        <v>161</v>
      </c>
      <c r="E900" s="237" t="s">
        <v>1</v>
      </c>
      <c r="F900" s="238" t="s">
        <v>735</v>
      </c>
      <c r="G900" s="235"/>
      <c r="H900" s="237" t="s">
        <v>1</v>
      </c>
      <c r="I900" s="239"/>
      <c r="J900" s="235"/>
      <c r="K900" s="235"/>
      <c r="L900" s="240"/>
      <c r="M900" s="241"/>
      <c r="N900" s="242"/>
      <c r="O900" s="242"/>
      <c r="P900" s="242"/>
      <c r="Q900" s="242"/>
      <c r="R900" s="242"/>
      <c r="S900" s="242"/>
      <c r="T900" s="24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4" t="s">
        <v>161</v>
      </c>
      <c r="AU900" s="244" t="s">
        <v>88</v>
      </c>
      <c r="AV900" s="13" t="s">
        <v>86</v>
      </c>
      <c r="AW900" s="13" t="s">
        <v>32</v>
      </c>
      <c r="AX900" s="13" t="s">
        <v>78</v>
      </c>
      <c r="AY900" s="244" t="s">
        <v>153</v>
      </c>
    </row>
    <row r="901" s="14" customFormat="1">
      <c r="A901" s="14"/>
      <c r="B901" s="245"/>
      <c r="C901" s="246"/>
      <c r="D901" s="236" t="s">
        <v>161</v>
      </c>
      <c r="E901" s="247" t="s">
        <v>1</v>
      </c>
      <c r="F901" s="248" t="s">
        <v>736</v>
      </c>
      <c r="G901" s="246"/>
      <c r="H901" s="249">
        <v>726.03999999999996</v>
      </c>
      <c r="I901" s="250"/>
      <c r="J901" s="246"/>
      <c r="K901" s="246"/>
      <c r="L901" s="251"/>
      <c r="M901" s="252"/>
      <c r="N901" s="253"/>
      <c r="O901" s="253"/>
      <c r="P901" s="253"/>
      <c r="Q901" s="253"/>
      <c r="R901" s="253"/>
      <c r="S901" s="253"/>
      <c r="T901" s="25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5" t="s">
        <v>161</v>
      </c>
      <c r="AU901" s="255" t="s">
        <v>88</v>
      </c>
      <c r="AV901" s="14" t="s">
        <v>88</v>
      </c>
      <c r="AW901" s="14" t="s">
        <v>32</v>
      </c>
      <c r="AX901" s="14" t="s">
        <v>78</v>
      </c>
      <c r="AY901" s="255" t="s">
        <v>153</v>
      </c>
    </row>
    <row r="902" s="15" customFormat="1">
      <c r="A902" s="15"/>
      <c r="B902" s="256"/>
      <c r="C902" s="257"/>
      <c r="D902" s="236" t="s">
        <v>161</v>
      </c>
      <c r="E902" s="258" t="s">
        <v>1</v>
      </c>
      <c r="F902" s="259" t="s">
        <v>164</v>
      </c>
      <c r="G902" s="257"/>
      <c r="H902" s="260">
        <v>726.03999999999996</v>
      </c>
      <c r="I902" s="261"/>
      <c r="J902" s="257"/>
      <c r="K902" s="257"/>
      <c r="L902" s="262"/>
      <c r="M902" s="263"/>
      <c r="N902" s="264"/>
      <c r="O902" s="264"/>
      <c r="P902" s="264"/>
      <c r="Q902" s="264"/>
      <c r="R902" s="264"/>
      <c r="S902" s="264"/>
      <c r="T902" s="26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66" t="s">
        <v>161</v>
      </c>
      <c r="AU902" s="266" t="s">
        <v>88</v>
      </c>
      <c r="AV902" s="15" t="s">
        <v>165</v>
      </c>
      <c r="AW902" s="15" t="s">
        <v>32</v>
      </c>
      <c r="AX902" s="15" t="s">
        <v>78</v>
      </c>
      <c r="AY902" s="266" t="s">
        <v>153</v>
      </c>
    </row>
    <row r="903" s="16" customFormat="1">
      <c r="A903" s="16"/>
      <c r="B903" s="267"/>
      <c r="C903" s="268"/>
      <c r="D903" s="236" t="s">
        <v>161</v>
      </c>
      <c r="E903" s="269" t="s">
        <v>1</v>
      </c>
      <c r="F903" s="270" t="s">
        <v>166</v>
      </c>
      <c r="G903" s="268"/>
      <c r="H903" s="271">
        <v>726.03999999999996</v>
      </c>
      <c r="I903" s="272"/>
      <c r="J903" s="268"/>
      <c r="K903" s="268"/>
      <c r="L903" s="273"/>
      <c r="M903" s="274"/>
      <c r="N903" s="275"/>
      <c r="O903" s="275"/>
      <c r="P903" s="275"/>
      <c r="Q903" s="275"/>
      <c r="R903" s="275"/>
      <c r="S903" s="275"/>
      <c r="T903" s="27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T903" s="277" t="s">
        <v>161</v>
      </c>
      <c r="AU903" s="277" t="s">
        <v>88</v>
      </c>
      <c r="AV903" s="16" t="s">
        <v>159</v>
      </c>
      <c r="AW903" s="16" t="s">
        <v>32</v>
      </c>
      <c r="AX903" s="16" t="s">
        <v>86</v>
      </c>
      <c r="AY903" s="277" t="s">
        <v>153</v>
      </c>
    </row>
    <row r="904" s="2" customFormat="1" ht="37.8" customHeight="1">
      <c r="A904" s="39"/>
      <c r="B904" s="40"/>
      <c r="C904" s="220" t="s">
        <v>737</v>
      </c>
      <c r="D904" s="220" t="s">
        <v>155</v>
      </c>
      <c r="E904" s="221" t="s">
        <v>738</v>
      </c>
      <c r="F904" s="222" t="s">
        <v>739</v>
      </c>
      <c r="G904" s="223" t="s">
        <v>216</v>
      </c>
      <c r="H904" s="224">
        <v>635.13300000000004</v>
      </c>
      <c r="I904" s="225"/>
      <c r="J904" s="226">
        <f>ROUND(I904*H904,2)</f>
        <v>0</v>
      </c>
      <c r="K904" s="227"/>
      <c r="L904" s="45"/>
      <c r="M904" s="228" t="s">
        <v>1</v>
      </c>
      <c r="N904" s="229" t="s">
        <v>43</v>
      </c>
      <c r="O904" s="92"/>
      <c r="P904" s="230">
        <f>O904*H904</f>
        <v>0</v>
      </c>
      <c r="Q904" s="230">
        <v>4.0000000000000003E-05</v>
      </c>
      <c r="R904" s="230">
        <f>Q904*H904</f>
        <v>0.025405320000000002</v>
      </c>
      <c r="S904" s="230">
        <v>0</v>
      </c>
      <c r="T904" s="231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32" t="s">
        <v>159</v>
      </c>
      <c r="AT904" s="232" t="s">
        <v>155</v>
      </c>
      <c r="AU904" s="232" t="s">
        <v>88</v>
      </c>
      <c r="AY904" s="18" t="s">
        <v>153</v>
      </c>
      <c r="BE904" s="233">
        <f>IF(N904="základní",J904,0)</f>
        <v>0</v>
      </c>
      <c r="BF904" s="233">
        <f>IF(N904="snížená",J904,0)</f>
        <v>0</v>
      </c>
      <c r="BG904" s="233">
        <f>IF(N904="zákl. přenesená",J904,0)</f>
        <v>0</v>
      </c>
      <c r="BH904" s="233">
        <f>IF(N904="sníž. přenesená",J904,0)</f>
        <v>0</v>
      </c>
      <c r="BI904" s="233">
        <f>IF(N904="nulová",J904,0)</f>
        <v>0</v>
      </c>
      <c r="BJ904" s="18" t="s">
        <v>86</v>
      </c>
      <c r="BK904" s="233">
        <f>ROUND(I904*H904,2)</f>
        <v>0</v>
      </c>
      <c r="BL904" s="18" t="s">
        <v>159</v>
      </c>
      <c r="BM904" s="232" t="s">
        <v>740</v>
      </c>
    </row>
    <row r="905" s="13" customFormat="1">
      <c r="A905" s="13"/>
      <c r="B905" s="234"/>
      <c r="C905" s="235"/>
      <c r="D905" s="236" t="s">
        <v>161</v>
      </c>
      <c r="E905" s="237" t="s">
        <v>1</v>
      </c>
      <c r="F905" s="238" t="s">
        <v>741</v>
      </c>
      <c r="G905" s="235"/>
      <c r="H905" s="237" t="s">
        <v>1</v>
      </c>
      <c r="I905" s="239"/>
      <c r="J905" s="235"/>
      <c r="K905" s="235"/>
      <c r="L905" s="240"/>
      <c r="M905" s="241"/>
      <c r="N905" s="242"/>
      <c r="O905" s="242"/>
      <c r="P905" s="242"/>
      <c r="Q905" s="242"/>
      <c r="R905" s="242"/>
      <c r="S905" s="242"/>
      <c r="T905" s="24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4" t="s">
        <v>161</v>
      </c>
      <c r="AU905" s="244" t="s">
        <v>88</v>
      </c>
      <c r="AV905" s="13" t="s">
        <v>86</v>
      </c>
      <c r="AW905" s="13" t="s">
        <v>32</v>
      </c>
      <c r="AX905" s="13" t="s">
        <v>78</v>
      </c>
      <c r="AY905" s="244" t="s">
        <v>153</v>
      </c>
    </row>
    <row r="906" s="14" customFormat="1">
      <c r="A906" s="14"/>
      <c r="B906" s="245"/>
      <c r="C906" s="246"/>
      <c r="D906" s="236" t="s">
        <v>161</v>
      </c>
      <c r="E906" s="247" t="s">
        <v>1</v>
      </c>
      <c r="F906" s="248" t="s">
        <v>742</v>
      </c>
      <c r="G906" s="246"/>
      <c r="H906" s="249">
        <v>635.13300000000004</v>
      </c>
      <c r="I906" s="250"/>
      <c r="J906" s="246"/>
      <c r="K906" s="246"/>
      <c r="L906" s="251"/>
      <c r="M906" s="252"/>
      <c r="N906" s="253"/>
      <c r="O906" s="253"/>
      <c r="P906" s="253"/>
      <c r="Q906" s="253"/>
      <c r="R906" s="253"/>
      <c r="S906" s="253"/>
      <c r="T906" s="25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5" t="s">
        <v>161</v>
      </c>
      <c r="AU906" s="255" t="s">
        <v>88</v>
      </c>
      <c r="AV906" s="14" t="s">
        <v>88</v>
      </c>
      <c r="AW906" s="14" t="s">
        <v>32</v>
      </c>
      <c r="AX906" s="14" t="s">
        <v>78</v>
      </c>
      <c r="AY906" s="255" t="s">
        <v>153</v>
      </c>
    </row>
    <row r="907" s="15" customFormat="1">
      <c r="A907" s="15"/>
      <c r="B907" s="256"/>
      <c r="C907" s="257"/>
      <c r="D907" s="236" t="s">
        <v>161</v>
      </c>
      <c r="E907" s="258" t="s">
        <v>1</v>
      </c>
      <c r="F907" s="259" t="s">
        <v>164</v>
      </c>
      <c r="G907" s="257"/>
      <c r="H907" s="260">
        <v>635.13300000000004</v>
      </c>
      <c r="I907" s="261"/>
      <c r="J907" s="257"/>
      <c r="K907" s="257"/>
      <c r="L907" s="262"/>
      <c r="M907" s="263"/>
      <c r="N907" s="264"/>
      <c r="O907" s="264"/>
      <c r="P907" s="264"/>
      <c r="Q907" s="264"/>
      <c r="R907" s="264"/>
      <c r="S907" s="264"/>
      <c r="T907" s="26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66" t="s">
        <v>161</v>
      </c>
      <c r="AU907" s="266" t="s">
        <v>88</v>
      </c>
      <c r="AV907" s="15" t="s">
        <v>165</v>
      </c>
      <c r="AW907" s="15" t="s">
        <v>32</v>
      </c>
      <c r="AX907" s="15" t="s">
        <v>78</v>
      </c>
      <c r="AY907" s="266" t="s">
        <v>153</v>
      </c>
    </row>
    <row r="908" s="16" customFormat="1">
      <c r="A908" s="16"/>
      <c r="B908" s="267"/>
      <c r="C908" s="268"/>
      <c r="D908" s="236" t="s">
        <v>161</v>
      </c>
      <c r="E908" s="269" t="s">
        <v>1</v>
      </c>
      <c r="F908" s="270" t="s">
        <v>166</v>
      </c>
      <c r="G908" s="268"/>
      <c r="H908" s="271">
        <v>635.13300000000004</v>
      </c>
      <c r="I908" s="272"/>
      <c r="J908" s="268"/>
      <c r="K908" s="268"/>
      <c r="L908" s="273"/>
      <c r="M908" s="274"/>
      <c r="N908" s="275"/>
      <c r="O908" s="275"/>
      <c r="P908" s="275"/>
      <c r="Q908" s="275"/>
      <c r="R908" s="275"/>
      <c r="S908" s="275"/>
      <c r="T908" s="27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T908" s="277" t="s">
        <v>161</v>
      </c>
      <c r="AU908" s="277" t="s">
        <v>88</v>
      </c>
      <c r="AV908" s="16" t="s">
        <v>159</v>
      </c>
      <c r="AW908" s="16" t="s">
        <v>32</v>
      </c>
      <c r="AX908" s="16" t="s">
        <v>86</v>
      </c>
      <c r="AY908" s="277" t="s">
        <v>153</v>
      </c>
    </row>
    <row r="909" s="2" customFormat="1" ht="37.8" customHeight="1">
      <c r="A909" s="39"/>
      <c r="B909" s="40"/>
      <c r="C909" s="220" t="s">
        <v>743</v>
      </c>
      <c r="D909" s="220" t="s">
        <v>155</v>
      </c>
      <c r="E909" s="221" t="s">
        <v>744</v>
      </c>
      <c r="F909" s="222" t="s">
        <v>745</v>
      </c>
      <c r="G909" s="223" t="s">
        <v>216</v>
      </c>
      <c r="H909" s="224">
        <v>6.8250000000000002</v>
      </c>
      <c r="I909" s="225"/>
      <c r="J909" s="226">
        <f>ROUND(I909*H909,2)</f>
        <v>0</v>
      </c>
      <c r="K909" s="227"/>
      <c r="L909" s="45"/>
      <c r="M909" s="228" t="s">
        <v>1</v>
      </c>
      <c r="N909" s="229" t="s">
        <v>43</v>
      </c>
      <c r="O909" s="92"/>
      <c r="P909" s="230">
        <f>O909*H909</f>
        <v>0</v>
      </c>
      <c r="Q909" s="230">
        <v>0.00014999999999999999</v>
      </c>
      <c r="R909" s="230">
        <f>Q909*H909</f>
        <v>0.0010237499999999999</v>
      </c>
      <c r="S909" s="230">
        <v>0</v>
      </c>
      <c r="T909" s="231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2" t="s">
        <v>159</v>
      </c>
      <c r="AT909" s="232" t="s">
        <v>155</v>
      </c>
      <c r="AU909" s="232" t="s">
        <v>88</v>
      </c>
      <c r="AY909" s="18" t="s">
        <v>153</v>
      </c>
      <c r="BE909" s="233">
        <f>IF(N909="základní",J909,0)</f>
        <v>0</v>
      </c>
      <c r="BF909" s="233">
        <f>IF(N909="snížená",J909,0)</f>
        <v>0</v>
      </c>
      <c r="BG909" s="233">
        <f>IF(N909="zákl. přenesená",J909,0)</f>
        <v>0</v>
      </c>
      <c r="BH909" s="233">
        <f>IF(N909="sníž. přenesená",J909,0)</f>
        <v>0</v>
      </c>
      <c r="BI909" s="233">
        <f>IF(N909="nulová",J909,0)</f>
        <v>0</v>
      </c>
      <c r="BJ909" s="18" t="s">
        <v>86</v>
      </c>
      <c r="BK909" s="233">
        <f>ROUND(I909*H909,2)</f>
        <v>0</v>
      </c>
      <c r="BL909" s="18" t="s">
        <v>159</v>
      </c>
      <c r="BM909" s="232" t="s">
        <v>746</v>
      </c>
    </row>
    <row r="910" s="13" customFormat="1">
      <c r="A910" s="13"/>
      <c r="B910" s="234"/>
      <c r="C910" s="235"/>
      <c r="D910" s="236" t="s">
        <v>161</v>
      </c>
      <c r="E910" s="237" t="s">
        <v>1</v>
      </c>
      <c r="F910" s="238" t="s">
        <v>747</v>
      </c>
      <c r="G910" s="235"/>
      <c r="H910" s="237" t="s">
        <v>1</v>
      </c>
      <c r="I910" s="239"/>
      <c r="J910" s="235"/>
      <c r="K910" s="235"/>
      <c r="L910" s="240"/>
      <c r="M910" s="241"/>
      <c r="N910" s="242"/>
      <c r="O910" s="242"/>
      <c r="P910" s="242"/>
      <c r="Q910" s="242"/>
      <c r="R910" s="242"/>
      <c r="S910" s="242"/>
      <c r="T910" s="24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4" t="s">
        <v>161</v>
      </c>
      <c r="AU910" s="244" t="s">
        <v>88</v>
      </c>
      <c r="AV910" s="13" t="s">
        <v>86</v>
      </c>
      <c r="AW910" s="13" t="s">
        <v>32</v>
      </c>
      <c r="AX910" s="13" t="s">
        <v>78</v>
      </c>
      <c r="AY910" s="244" t="s">
        <v>153</v>
      </c>
    </row>
    <row r="911" s="13" customFormat="1">
      <c r="A911" s="13"/>
      <c r="B911" s="234"/>
      <c r="C911" s="235"/>
      <c r="D911" s="236" t="s">
        <v>161</v>
      </c>
      <c r="E911" s="237" t="s">
        <v>1</v>
      </c>
      <c r="F911" s="238" t="s">
        <v>211</v>
      </c>
      <c r="G911" s="235"/>
      <c r="H911" s="237" t="s">
        <v>1</v>
      </c>
      <c r="I911" s="239"/>
      <c r="J911" s="235"/>
      <c r="K911" s="235"/>
      <c r="L911" s="240"/>
      <c r="M911" s="241"/>
      <c r="N911" s="242"/>
      <c r="O911" s="242"/>
      <c r="P911" s="242"/>
      <c r="Q911" s="242"/>
      <c r="R911" s="242"/>
      <c r="S911" s="242"/>
      <c r="T911" s="24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4" t="s">
        <v>161</v>
      </c>
      <c r="AU911" s="244" t="s">
        <v>88</v>
      </c>
      <c r="AV911" s="13" t="s">
        <v>86</v>
      </c>
      <c r="AW911" s="13" t="s">
        <v>32</v>
      </c>
      <c r="AX911" s="13" t="s">
        <v>78</v>
      </c>
      <c r="AY911" s="244" t="s">
        <v>153</v>
      </c>
    </row>
    <row r="912" s="14" customFormat="1">
      <c r="A912" s="14"/>
      <c r="B912" s="245"/>
      <c r="C912" s="246"/>
      <c r="D912" s="236" t="s">
        <v>161</v>
      </c>
      <c r="E912" s="247" t="s">
        <v>1</v>
      </c>
      <c r="F912" s="248" t="s">
        <v>748</v>
      </c>
      <c r="G912" s="246"/>
      <c r="H912" s="249">
        <v>0.91100000000000003</v>
      </c>
      <c r="I912" s="250"/>
      <c r="J912" s="246"/>
      <c r="K912" s="246"/>
      <c r="L912" s="251"/>
      <c r="M912" s="252"/>
      <c r="N912" s="253"/>
      <c r="O912" s="253"/>
      <c r="P912" s="253"/>
      <c r="Q912" s="253"/>
      <c r="R912" s="253"/>
      <c r="S912" s="253"/>
      <c r="T912" s="25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5" t="s">
        <v>161</v>
      </c>
      <c r="AU912" s="255" t="s">
        <v>88</v>
      </c>
      <c r="AV912" s="14" t="s">
        <v>88</v>
      </c>
      <c r="AW912" s="14" t="s">
        <v>32</v>
      </c>
      <c r="AX912" s="14" t="s">
        <v>78</v>
      </c>
      <c r="AY912" s="255" t="s">
        <v>153</v>
      </c>
    </row>
    <row r="913" s="13" customFormat="1">
      <c r="A913" s="13"/>
      <c r="B913" s="234"/>
      <c r="C913" s="235"/>
      <c r="D913" s="236" t="s">
        <v>161</v>
      </c>
      <c r="E913" s="237" t="s">
        <v>1</v>
      </c>
      <c r="F913" s="238" t="s">
        <v>749</v>
      </c>
      <c r="G913" s="235"/>
      <c r="H913" s="237" t="s">
        <v>1</v>
      </c>
      <c r="I913" s="239"/>
      <c r="J913" s="235"/>
      <c r="K913" s="235"/>
      <c r="L913" s="240"/>
      <c r="M913" s="241"/>
      <c r="N913" s="242"/>
      <c r="O913" s="242"/>
      <c r="P913" s="242"/>
      <c r="Q913" s="242"/>
      <c r="R913" s="242"/>
      <c r="S913" s="242"/>
      <c r="T913" s="24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4" t="s">
        <v>161</v>
      </c>
      <c r="AU913" s="244" t="s">
        <v>88</v>
      </c>
      <c r="AV913" s="13" t="s">
        <v>86</v>
      </c>
      <c r="AW913" s="13" t="s">
        <v>32</v>
      </c>
      <c r="AX913" s="13" t="s">
        <v>78</v>
      </c>
      <c r="AY913" s="244" t="s">
        <v>153</v>
      </c>
    </row>
    <row r="914" s="14" customFormat="1">
      <c r="A914" s="14"/>
      <c r="B914" s="245"/>
      <c r="C914" s="246"/>
      <c r="D914" s="236" t="s">
        <v>161</v>
      </c>
      <c r="E914" s="247" t="s">
        <v>1</v>
      </c>
      <c r="F914" s="248" t="s">
        <v>750</v>
      </c>
      <c r="G914" s="246"/>
      <c r="H914" s="249">
        <v>3.8700000000000001</v>
      </c>
      <c r="I914" s="250"/>
      <c r="J914" s="246"/>
      <c r="K914" s="246"/>
      <c r="L914" s="251"/>
      <c r="M914" s="252"/>
      <c r="N914" s="253"/>
      <c r="O914" s="253"/>
      <c r="P914" s="253"/>
      <c r="Q914" s="253"/>
      <c r="R914" s="253"/>
      <c r="S914" s="253"/>
      <c r="T914" s="25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5" t="s">
        <v>161</v>
      </c>
      <c r="AU914" s="255" t="s">
        <v>88</v>
      </c>
      <c r="AV914" s="14" t="s">
        <v>88</v>
      </c>
      <c r="AW914" s="14" t="s">
        <v>32</v>
      </c>
      <c r="AX914" s="14" t="s">
        <v>78</v>
      </c>
      <c r="AY914" s="255" t="s">
        <v>153</v>
      </c>
    </row>
    <row r="915" s="13" customFormat="1">
      <c r="A915" s="13"/>
      <c r="B915" s="234"/>
      <c r="C915" s="235"/>
      <c r="D915" s="236" t="s">
        <v>161</v>
      </c>
      <c r="E915" s="237" t="s">
        <v>1</v>
      </c>
      <c r="F915" s="238" t="s">
        <v>751</v>
      </c>
      <c r="G915" s="235"/>
      <c r="H915" s="237" t="s">
        <v>1</v>
      </c>
      <c r="I915" s="239"/>
      <c r="J915" s="235"/>
      <c r="K915" s="235"/>
      <c r="L915" s="240"/>
      <c r="M915" s="241"/>
      <c r="N915" s="242"/>
      <c r="O915" s="242"/>
      <c r="P915" s="242"/>
      <c r="Q915" s="242"/>
      <c r="R915" s="242"/>
      <c r="S915" s="242"/>
      <c r="T915" s="24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4" t="s">
        <v>161</v>
      </c>
      <c r="AU915" s="244" t="s">
        <v>88</v>
      </c>
      <c r="AV915" s="13" t="s">
        <v>86</v>
      </c>
      <c r="AW915" s="13" t="s">
        <v>32</v>
      </c>
      <c r="AX915" s="13" t="s">
        <v>78</v>
      </c>
      <c r="AY915" s="244" t="s">
        <v>153</v>
      </c>
    </row>
    <row r="916" s="14" customFormat="1">
      <c r="A916" s="14"/>
      <c r="B916" s="245"/>
      <c r="C916" s="246"/>
      <c r="D916" s="236" t="s">
        <v>161</v>
      </c>
      <c r="E916" s="247" t="s">
        <v>1</v>
      </c>
      <c r="F916" s="248" t="s">
        <v>752</v>
      </c>
      <c r="G916" s="246"/>
      <c r="H916" s="249">
        <v>0.67900000000000005</v>
      </c>
      <c r="I916" s="250"/>
      <c r="J916" s="246"/>
      <c r="K916" s="246"/>
      <c r="L916" s="251"/>
      <c r="M916" s="252"/>
      <c r="N916" s="253"/>
      <c r="O916" s="253"/>
      <c r="P916" s="253"/>
      <c r="Q916" s="253"/>
      <c r="R916" s="253"/>
      <c r="S916" s="253"/>
      <c r="T916" s="25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5" t="s">
        <v>161</v>
      </c>
      <c r="AU916" s="255" t="s">
        <v>88</v>
      </c>
      <c r="AV916" s="14" t="s">
        <v>88</v>
      </c>
      <c r="AW916" s="14" t="s">
        <v>32</v>
      </c>
      <c r="AX916" s="14" t="s">
        <v>78</v>
      </c>
      <c r="AY916" s="255" t="s">
        <v>153</v>
      </c>
    </row>
    <row r="917" s="13" customFormat="1">
      <c r="A917" s="13"/>
      <c r="B917" s="234"/>
      <c r="C917" s="235"/>
      <c r="D917" s="236" t="s">
        <v>161</v>
      </c>
      <c r="E917" s="237" t="s">
        <v>1</v>
      </c>
      <c r="F917" s="238" t="s">
        <v>753</v>
      </c>
      <c r="G917" s="235"/>
      <c r="H917" s="237" t="s">
        <v>1</v>
      </c>
      <c r="I917" s="239"/>
      <c r="J917" s="235"/>
      <c r="K917" s="235"/>
      <c r="L917" s="240"/>
      <c r="M917" s="241"/>
      <c r="N917" s="242"/>
      <c r="O917" s="242"/>
      <c r="P917" s="242"/>
      <c r="Q917" s="242"/>
      <c r="R917" s="242"/>
      <c r="S917" s="242"/>
      <c r="T917" s="24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4" t="s">
        <v>161</v>
      </c>
      <c r="AU917" s="244" t="s">
        <v>88</v>
      </c>
      <c r="AV917" s="13" t="s">
        <v>86</v>
      </c>
      <c r="AW917" s="13" t="s">
        <v>32</v>
      </c>
      <c r="AX917" s="13" t="s">
        <v>78</v>
      </c>
      <c r="AY917" s="244" t="s">
        <v>153</v>
      </c>
    </row>
    <row r="918" s="14" customFormat="1">
      <c r="A918" s="14"/>
      <c r="B918" s="245"/>
      <c r="C918" s="246"/>
      <c r="D918" s="236" t="s">
        <v>161</v>
      </c>
      <c r="E918" s="247" t="s">
        <v>1</v>
      </c>
      <c r="F918" s="248" t="s">
        <v>754</v>
      </c>
      <c r="G918" s="246"/>
      <c r="H918" s="249">
        <v>1.365</v>
      </c>
      <c r="I918" s="250"/>
      <c r="J918" s="246"/>
      <c r="K918" s="246"/>
      <c r="L918" s="251"/>
      <c r="M918" s="252"/>
      <c r="N918" s="253"/>
      <c r="O918" s="253"/>
      <c r="P918" s="253"/>
      <c r="Q918" s="253"/>
      <c r="R918" s="253"/>
      <c r="S918" s="253"/>
      <c r="T918" s="25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5" t="s">
        <v>161</v>
      </c>
      <c r="AU918" s="255" t="s">
        <v>88</v>
      </c>
      <c r="AV918" s="14" t="s">
        <v>88</v>
      </c>
      <c r="AW918" s="14" t="s">
        <v>32</v>
      </c>
      <c r="AX918" s="14" t="s">
        <v>78</v>
      </c>
      <c r="AY918" s="255" t="s">
        <v>153</v>
      </c>
    </row>
    <row r="919" s="15" customFormat="1">
      <c r="A919" s="15"/>
      <c r="B919" s="256"/>
      <c r="C919" s="257"/>
      <c r="D919" s="236" t="s">
        <v>161</v>
      </c>
      <c r="E919" s="258" t="s">
        <v>1</v>
      </c>
      <c r="F919" s="259" t="s">
        <v>164</v>
      </c>
      <c r="G919" s="257"/>
      <c r="H919" s="260">
        <v>6.8250000000000002</v>
      </c>
      <c r="I919" s="261"/>
      <c r="J919" s="257"/>
      <c r="K919" s="257"/>
      <c r="L919" s="262"/>
      <c r="M919" s="263"/>
      <c r="N919" s="264"/>
      <c r="O919" s="264"/>
      <c r="P919" s="264"/>
      <c r="Q919" s="264"/>
      <c r="R919" s="264"/>
      <c r="S919" s="264"/>
      <c r="T919" s="26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66" t="s">
        <v>161</v>
      </c>
      <c r="AU919" s="266" t="s">
        <v>88</v>
      </c>
      <c r="AV919" s="15" t="s">
        <v>165</v>
      </c>
      <c r="AW919" s="15" t="s">
        <v>32</v>
      </c>
      <c r="AX919" s="15" t="s">
        <v>78</v>
      </c>
      <c r="AY919" s="266" t="s">
        <v>153</v>
      </c>
    </row>
    <row r="920" s="16" customFormat="1">
      <c r="A920" s="16"/>
      <c r="B920" s="267"/>
      <c r="C920" s="268"/>
      <c r="D920" s="236" t="s">
        <v>161</v>
      </c>
      <c r="E920" s="269" t="s">
        <v>1</v>
      </c>
      <c r="F920" s="270" t="s">
        <v>166</v>
      </c>
      <c r="G920" s="268"/>
      <c r="H920" s="271">
        <v>6.8250000000000002</v>
      </c>
      <c r="I920" s="272"/>
      <c r="J920" s="268"/>
      <c r="K920" s="268"/>
      <c r="L920" s="273"/>
      <c r="M920" s="274"/>
      <c r="N920" s="275"/>
      <c r="O920" s="275"/>
      <c r="P920" s="275"/>
      <c r="Q920" s="275"/>
      <c r="R920" s="275"/>
      <c r="S920" s="275"/>
      <c r="T920" s="27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T920" s="277" t="s">
        <v>161</v>
      </c>
      <c r="AU920" s="277" t="s">
        <v>88</v>
      </c>
      <c r="AV920" s="16" t="s">
        <v>159</v>
      </c>
      <c r="AW920" s="16" t="s">
        <v>32</v>
      </c>
      <c r="AX920" s="16" t="s">
        <v>86</v>
      </c>
      <c r="AY920" s="277" t="s">
        <v>153</v>
      </c>
    </row>
    <row r="921" s="2" customFormat="1" ht="44.25" customHeight="1">
      <c r="A921" s="39"/>
      <c r="B921" s="40"/>
      <c r="C921" s="220" t="s">
        <v>755</v>
      </c>
      <c r="D921" s="220" t="s">
        <v>155</v>
      </c>
      <c r="E921" s="221" t="s">
        <v>756</v>
      </c>
      <c r="F921" s="222" t="s">
        <v>757</v>
      </c>
      <c r="G921" s="223" t="s">
        <v>216</v>
      </c>
      <c r="H921" s="224">
        <v>15.087</v>
      </c>
      <c r="I921" s="225"/>
      <c r="J921" s="226">
        <f>ROUND(I921*H921,2)</f>
        <v>0</v>
      </c>
      <c r="K921" s="227"/>
      <c r="L921" s="45"/>
      <c r="M921" s="228" t="s">
        <v>1</v>
      </c>
      <c r="N921" s="229" t="s">
        <v>43</v>
      </c>
      <c r="O921" s="92"/>
      <c r="P921" s="230">
        <f>O921*H921</f>
        <v>0</v>
      </c>
      <c r="Q921" s="230">
        <v>0</v>
      </c>
      <c r="R921" s="230">
        <f>Q921*H921</f>
        <v>0</v>
      </c>
      <c r="S921" s="230">
        <v>0.13100000000000001</v>
      </c>
      <c r="T921" s="231">
        <f>S921*H921</f>
        <v>1.976397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32" t="s">
        <v>159</v>
      </c>
      <c r="AT921" s="232" t="s">
        <v>155</v>
      </c>
      <c r="AU921" s="232" t="s">
        <v>88</v>
      </c>
      <c r="AY921" s="18" t="s">
        <v>153</v>
      </c>
      <c r="BE921" s="233">
        <f>IF(N921="základní",J921,0)</f>
        <v>0</v>
      </c>
      <c r="BF921" s="233">
        <f>IF(N921="snížená",J921,0)</f>
        <v>0</v>
      </c>
      <c r="BG921" s="233">
        <f>IF(N921="zákl. přenesená",J921,0)</f>
        <v>0</v>
      </c>
      <c r="BH921" s="233">
        <f>IF(N921="sníž. přenesená",J921,0)</f>
        <v>0</v>
      </c>
      <c r="BI921" s="233">
        <f>IF(N921="nulová",J921,0)</f>
        <v>0</v>
      </c>
      <c r="BJ921" s="18" t="s">
        <v>86</v>
      </c>
      <c r="BK921" s="233">
        <f>ROUND(I921*H921,2)</f>
        <v>0</v>
      </c>
      <c r="BL921" s="18" t="s">
        <v>159</v>
      </c>
      <c r="BM921" s="232" t="s">
        <v>758</v>
      </c>
    </row>
    <row r="922" s="13" customFormat="1">
      <c r="A922" s="13"/>
      <c r="B922" s="234"/>
      <c r="C922" s="235"/>
      <c r="D922" s="236" t="s">
        <v>161</v>
      </c>
      <c r="E922" s="237" t="s">
        <v>1</v>
      </c>
      <c r="F922" s="238" t="s">
        <v>759</v>
      </c>
      <c r="G922" s="235"/>
      <c r="H922" s="237" t="s">
        <v>1</v>
      </c>
      <c r="I922" s="239"/>
      <c r="J922" s="235"/>
      <c r="K922" s="235"/>
      <c r="L922" s="240"/>
      <c r="M922" s="241"/>
      <c r="N922" s="242"/>
      <c r="O922" s="242"/>
      <c r="P922" s="242"/>
      <c r="Q922" s="242"/>
      <c r="R922" s="242"/>
      <c r="S922" s="242"/>
      <c r="T922" s="24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4" t="s">
        <v>161</v>
      </c>
      <c r="AU922" s="244" t="s">
        <v>88</v>
      </c>
      <c r="AV922" s="13" t="s">
        <v>86</v>
      </c>
      <c r="AW922" s="13" t="s">
        <v>32</v>
      </c>
      <c r="AX922" s="13" t="s">
        <v>78</v>
      </c>
      <c r="AY922" s="244" t="s">
        <v>153</v>
      </c>
    </row>
    <row r="923" s="13" customFormat="1">
      <c r="A923" s="13"/>
      <c r="B923" s="234"/>
      <c r="C923" s="235"/>
      <c r="D923" s="236" t="s">
        <v>161</v>
      </c>
      <c r="E923" s="237" t="s">
        <v>1</v>
      </c>
      <c r="F923" s="238" t="s">
        <v>262</v>
      </c>
      <c r="G923" s="235"/>
      <c r="H923" s="237" t="s">
        <v>1</v>
      </c>
      <c r="I923" s="239"/>
      <c r="J923" s="235"/>
      <c r="K923" s="235"/>
      <c r="L923" s="240"/>
      <c r="M923" s="241"/>
      <c r="N923" s="242"/>
      <c r="O923" s="242"/>
      <c r="P923" s="242"/>
      <c r="Q923" s="242"/>
      <c r="R923" s="242"/>
      <c r="S923" s="242"/>
      <c r="T923" s="24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4" t="s">
        <v>161</v>
      </c>
      <c r="AU923" s="244" t="s">
        <v>88</v>
      </c>
      <c r="AV923" s="13" t="s">
        <v>86</v>
      </c>
      <c r="AW923" s="13" t="s">
        <v>32</v>
      </c>
      <c r="AX923" s="13" t="s">
        <v>78</v>
      </c>
      <c r="AY923" s="244" t="s">
        <v>153</v>
      </c>
    </row>
    <row r="924" s="14" customFormat="1">
      <c r="A924" s="14"/>
      <c r="B924" s="245"/>
      <c r="C924" s="246"/>
      <c r="D924" s="236" t="s">
        <v>161</v>
      </c>
      <c r="E924" s="247" t="s">
        <v>1</v>
      </c>
      <c r="F924" s="248" t="s">
        <v>760</v>
      </c>
      <c r="G924" s="246"/>
      <c r="H924" s="249">
        <v>13.283</v>
      </c>
      <c r="I924" s="250"/>
      <c r="J924" s="246"/>
      <c r="K924" s="246"/>
      <c r="L924" s="251"/>
      <c r="M924" s="252"/>
      <c r="N924" s="253"/>
      <c r="O924" s="253"/>
      <c r="P924" s="253"/>
      <c r="Q924" s="253"/>
      <c r="R924" s="253"/>
      <c r="S924" s="253"/>
      <c r="T924" s="25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5" t="s">
        <v>161</v>
      </c>
      <c r="AU924" s="255" t="s">
        <v>88</v>
      </c>
      <c r="AV924" s="14" t="s">
        <v>88</v>
      </c>
      <c r="AW924" s="14" t="s">
        <v>32</v>
      </c>
      <c r="AX924" s="14" t="s">
        <v>78</v>
      </c>
      <c r="AY924" s="255" t="s">
        <v>153</v>
      </c>
    </row>
    <row r="925" s="14" customFormat="1">
      <c r="A925" s="14"/>
      <c r="B925" s="245"/>
      <c r="C925" s="246"/>
      <c r="D925" s="236" t="s">
        <v>161</v>
      </c>
      <c r="E925" s="247" t="s">
        <v>1</v>
      </c>
      <c r="F925" s="248" t="s">
        <v>761</v>
      </c>
      <c r="G925" s="246"/>
      <c r="H925" s="249">
        <v>6.2039999999999997</v>
      </c>
      <c r="I925" s="250"/>
      <c r="J925" s="246"/>
      <c r="K925" s="246"/>
      <c r="L925" s="251"/>
      <c r="M925" s="252"/>
      <c r="N925" s="253"/>
      <c r="O925" s="253"/>
      <c r="P925" s="253"/>
      <c r="Q925" s="253"/>
      <c r="R925" s="253"/>
      <c r="S925" s="253"/>
      <c r="T925" s="25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5" t="s">
        <v>161</v>
      </c>
      <c r="AU925" s="255" t="s">
        <v>88</v>
      </c>
      <c r="AV925" s="14" t="s">
        <v>88</v>
      </c>
      <c r="AW925" s="14" t="s">
        <v>32</v>
      </c>
      <c r="AX925" s="14" t="s">
        <v>78</v>
      </c>
      <c r="AY925" s="255" t="s">
        <v>153</v>
      </c>
    </row>
    <row r="926" s="15" customFormat="1">
      <c r="A926" s="15"/>
      <c r="B926" s="256"/>
      <c r="C926" s="257"/>
      <c r="D926" s="236" t="s">
        <v>161</v>
      </c>
      <c r="E926" s="258" t="s">
        <v>1</v>
      </c>
      <c r="F926" s="259" t="s">
        <v>164</v>
      </c>
      <c r="G926" s="257"/>
      <c r="H926" s="260">
        <v>19.486999999999998</v>
      </c>
      <c r="I926" s="261"/>
      <c r="J926" s="257"/>
      <c r="K926" s="257"/>
      <c r="L926" s="262"/>
      <c r="M926" s="263"/>
      <c r="N926" s="264"/>
      <c r="O926" s="264"/>
      <c r="P926" s="264"/>
      <c r="Q926" s="264"/>
      <c r="R926" s="264"/>
      <c r="S926" s="264"/>
      <c r="T926" s="26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6" t="s">
        <v>161</v>
      </c>
      <c r="AU926" s="266" t="s">
        <v>88</v>
      </c>
      <c r="AV926" s="15" t="s">
        <v>165</v>
      </c>
      <c r="AW926" s="15" t="s">
        <v>32</v>
      </c>
      <c r="AX926" s="15" t="s">
        <v>78</v>
      </c>
      <c r="AY926" s="266" t="s">
        <v>153</v>
      </c>
    </row>
    <row r="927" s="13" customFormat="1">
      <c r="A927" s="13"/>
      <c r="B927" s="234"/>
      <c r="C927" s="235"/>
      <c r="D927" s="236" t="s">
        <v>161</v>
      </c>
      <c r="E927" s="237" t="s">
        <v>1</v>
      </c>
      <c r="F927" s="238" t="s">
        <v>497</v>
      </c>
      <c r="G927" s="235"/>
      <c r="H927" s="237" t="s">
        <v>1</v>
      </c>
      <c r="I927" s="239"/>
      <c r="J927" s="235"/>
      <c r="K927" s="235"/>
      <c r="L927" s="240"/>
      <c r="M927" s="241"/>
      <c r="N927" s="242"/>
      <c r="O927" s="242"/>
      <c r="P927" s="242"/>
      <c r="Q927" s="242"/>
      <c r="R927" s="242"/>
      <c r="S927" s="242"/>
      <c r="T927" s="24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4" t="s">
        <v>161</v>
      </c>
      <c r="AU927" s="244" t="s">
        <v>88</v>
      </c>
      <c r="AV927" s="13" t="s">
        <v>86</v>
      </c>
      <c r="AW927" s="13" t="s">
        <v>32</v>
      </c>
      <c r="AX927" s="13" t="s">
        <v>78</v>
      </c>
      <c r="AY927" s="244" t="s">
        <v>153</v>
      </c>
    </row>
    <row r="928" s="14" customFormat="1">
      <c r="A928" s="14"/>
      <c r="B928" s="245"/>
      <c r="C928" s="246"/>
      <c r="D928" s="236" t="s">
        <v>161</v>
      </c>
      <c r="E928" s="247" t="s">
        <v>1</v>
      </c>
      <c r="F928" s="248" t="s">
        <v>762</v>
      </c>
      <c r="G928" s="246"/>
      <c r="H928" s="249">
        <v>-4.4000000000000004</v>
      </c>
      <c r="I928" s="250"/>
      <c r="J928" s="246"/>
      <c r="K928" s="246"/>
      <c r="L928" s="251"/>
      <c r="M928" s="252"/>
      <c r="N928" s="253"/>
      <c r="O928" s="253"/>
      <c r="P928" s="253"/>
      <c r="Q928" s="253"/>
      <c r="R928" s="253"/>
      <c r="S928" s="253"/>
      <c r="T928" s="25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5" t="s">
        <v>161</v>
      </c>
      <c r="AU928" s="255" t="s">
        <v>88</v>
      </c>
      <c r="AV928" s="14" t="s">
        <v>88</v>
      </c>
      <c r="AW928" s="14" t="s">
        <v>32</v>
      </c>
      <c r="AX928" s="14" t="s">
        <v>78</v>
      </c>
      <c r="AY928" s="255" t="s">
        <v>153</v>
      </c>
    </row>
    <row r="929" s="15" customFormat="1">
      <c r="A929" s="15"/>
      <c r="B929" s="256"/>
      <c r="C929" s="257"/>
      <c r="D929" s="236" t="s">
        <v>161</v>
      </c>
      <c r="E929" s="258" t="s">
        <v>1</v>
      </c>
      <c r="F929" s="259" t="s">
        <v>164</v>
      </c>
      <c r="G929" s="257"/>
      <c r="H929" s="260">
        <v>-4.4000000000000004</v>
      </c>
      <c r="I929" s="261"/>
      <c r="J929" s="257"/>
      <c r="K929" s="257"/>
      <c r="L929" s="262"/>
      <c r="M929" s="263"/>
      <c r="N929" s="264"/>
      <c r="O929" s="264"/>
      <c r="P929" s="264"/>
      <c r="Q929" s="264"/>
      <c r="R929" s="264"/>
      <c r="S929" s="264"/>
      <c r="T929" s="26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6" t="s">
        <v>161</v>
      </c>
      <c r="AU929" s="266" t="s">
        <v>88</v>
      </c>
      <c r="AV929" s="15" t="s">
        <v>165</v>
      </c>
      <c r="AW929" s="15" t="s">
        <v>32</v>
      </c>
      <c r="AX929" s="15" t="s">
        <v>78</v>
      </c>
      <c r="AY929" s="266" t="s">
        <v>153</v>
      </c>
    </row>
    <row r="930" s="16" customFormat="1">
      <c r="A930" s="16"/>
      <c r="B930" s="267"/>
      <c r="C930" s="268"/>
      <c r="D930" s="236" t="s">
        <v>161</v>
      </c>
      <c r="E930" s="269" t="s">
        <v>1</v>
      </c>
      <c r="F930" s="270" t="s">
        <v>166</v>
      </c>
      <c r="G930" s="268"/>
      <c r="H930" s="271">
        <v>15.087</v>
      </c>
      <c r="I930" s="272"/>
      <c r="J930" s="268"/>
      <c r="K930" s="268"/>
      <c r="L930" s="273"/>
      <c r="M930" s="274"/>
      <c r="N930" s="275"/>
      <c r="O930" s="275"/>
      <c r="P930" s="275"/>
      <c r="Q930" s="275"/>
      <c r="R930" s="275"/>
      <c r="S930" s="275"/>
      <c r="T930" s="27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T930" s="277" t="s">
        <v>161</v>
      </c>
      <c r="AU930" s="277" t="s">
        <v>88</v>
      </c>
      <c r="AV930" s="16" t="s">
        <v>159</v>
      </c>
      <c r="AW930" s="16" t="s">
        <v>32</v>
      </c>
      <c r="AX930" s="16" t="s">
        <v>86</v>
      </c>
      <c r="AY930" s="277" t="s">
        <v>153</v>
      </c>
    </row>
    <row r="931" s="2" customFormat="1" ht="24.15" customHeight="1">
      <c r="A931" s="39"/>
      <c r="B931" s="40"/>
      <c r="C931" s="220" t="s">
        <v>763</v>
      </c>
      <c r="D931" s="220" t="s">
        <v>155</v>
      </c>
      <c r="E931" s="221" t="s">
        <v>764</v>
      </c>
      <c r="F931" s="222" t="s">
        <v>765</v>
      </c>
      <c r="G931" s="223" t="s">
        <v>158</v>
      </c>
      <c r="H931" s="224">
        <v>0.432</v>
      </c>
      <c r="I931" s="225"/>
      <c r="J931" s="226">
        <f>ROUND(I931*H931,2)</f>
        <v>0</v>
      </c>
      <c r="K931" s="227"/>
      <c r="L931" s="45"/>
      <c r="M931" s="228" t="s">
        <v>1</v>
      </c>
      <c r="N931" s="229" t="s">
        <v>43</v>
      </c>
      <c r="O931" s="92"/>
      <c r="P931" s="230">
        <f>O931*H931</f>
        <v>0</v>
      </c>
      <c r="Q931" s="230">
        <v>0</v>
      </c>
      <c r="R931" s="230">
        <f>Q931*H931</f>
        <v>0</v>
      </c>
      <c r="S931" s="230">
        <v>2.2000000000000002</v>
      </c>
      <c r="T931" s="231">
        <f>S931*H931</f>
        <v>0.95040000000000002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32" t="s">
        <v>159</v>
      </c>
      <c r="AT931" s="232" t="s">
        <v>155</v>
      </c>
      <c r="AU931" s="232" t="s">
        <v>88</v>
      </c>
      <c r="AY931" s="18" t="s">
        <v>153</v>
      </c>
      <c r="BE931" s="233">
        <f>IF(N931="základní",J931,0)</f>
        <v>0</v>
      </c>
      <c r="BF931" s="233">
        <f>IF(N931="snížená",J931,0)</f>
        <v>0</v>
      </c>
      <c r="BG931" s="233">
        <f>IF(N931="zákl. přenesená",J931,0)</f>
        <v>0</v>
      </c>
      <c r="BH931" s="233">
        <f>IF(N931="sníž. přenesená",J931,0)</f>
        <v>0</v>
      </c>
      <c r="BI931" s="233">
        <f>IF(N931="nulová",J931,0)</f>
        <v>0</v>
      </c>
      <c r="BJ931" s="18" t="s">
        <v>86</v>
      </c>
      <c r="BK931" s="233">
        <f>ROUND(I931*H931,2)</f>
        <v>0</v>
      </c>
      <c r="BL931" s="18" t="s">
        <v>159</v>
      </c>
      <c r="BM931" s="232" t="s">
        <v>766</v>
      </c>
    </row>
    <row r="932" s="13" customFormat="1">
      <c r="A932" s="13"/>
      <c r="B932" s="234"/>
      <c r="C932" s="235"/>
      <c r="D932" s="236" t="s">
        <v>161</v>
      </c>
      <c r="E932" s="237" t="s">
        <v>1</v>
      </c>
      <c r="F932" s="238" t="s">
        <v>767</v>
      </c>
      <c r="G932" s="235"/>
      <c r="H932" s="237" t="s">
        <v>1</v>
      </c>
      <c r="I932" s="239"/>
      <c r="J932" s="235"/>
      <c r="K932" s="235"/>
      <c r="L932" s="240"/>
      <c r="M932" s="241"/>
      <c r="N932" s="242"/>
      <c r="O932" s="242"/>
      <c r="P932" s="242"/>
      <c r="Q932" s="242"/>
      <c r="R932" s="242"/>
      <c r="S932" s="242"/>
      <c r="T932" s="24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4" t="s">
        <v>161</v>
      </c>
      <c r="AU932" s="244" t="s">
        <v>88</v>
      </c>
      <c r="AV932" s="13" t="s">
        <v>86</v>
      </c>
      <c r="AW932" s="13" t="s">
        <v>32</v>
      </c>
      <c r="AX932" s="13" t="s">
        <v>78</v>
      </c>
      <c r="AY932" s="244" t="s">
        <v>153</v>
      </c>
    </row>
    <row r="933" s="14" customFormat="1">
      <c r="A933" s="14"/>
      <c r="B933" s="245"/>
      <c r="C933" s="246"/>
      <c r="D933" s="236" t="s">
        <v>161</v>
      </c>
      <c r="E933" s="247" t="s">
        <v>1</v>
      </c>
      <c r="F933" s="248" t="s">
        <v>768</v>
      </c>
      <c r="G933" s="246"/>
      <c r="H933" s="249">
        <v>0.432</v>
      </c>
      <c r="I933" s="250"/>
      <c r="J933" s="246"/>
      <c r="K933" s="246"/>
      <c r="L933" s="251"/>
      <c r="M933" s="252"/>
      <c r="N933" s="253"/>
      <c r="O933" s="253"/>
      <c r="P933" s="253"/>
      <c r="Q933" s="253"/>
      <c r="R933" s="253"/>
      <c r="S933" s="253"/>
      <c r="T933" s="25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5" t="s">
        <v>161</v>
      </c>
      <c r="AU933" s="255" t="s">
        <v>88</v>
      </c>
      <c r="AV933" s="14" t="s">
        <v>88</v>
      </c>
      <c r="AW933" s="14" t="s">
        <v>32</v>
      </c>
      <c r="AX933" s="14" t="s">
        <v>78</v>
      </c>
      <c r="AY933" s="255" t="s">
        <v>153</v>
      </c>
    </row>
    <row r="934" s="15" customFormat="1">
      <c r="A934" s="15"/>
      <c r="B934" s="256"/>
      <c r="C934" s="257"/>
      <c r="D934" s="236" t="s">
        <v>161</v>
      </c>
      <c r="E934" s="258" t="s">
        <v>1</v>
      </c>
      <c r="F934" s="259" t="s">
        <v>164</v>
      </c>
      <c r="G934" s="257"/>
      <c r="H934" s="260">
        <v>0.432</v>
      </c>
      <c r="I934" s="261"/>
      <c r="J934" s="257"/>
      <c r="K934" s="257"/>
      <c r="L934" s="262"/>
      <c r="M934" s="263"/>
      <c r="N934" s="264"/>
      <c r="O934" s="264"/>
      <c r="P934" s="264"/>
      <c r="Q934" s="264"/>
      <c r="R934" s="264"/>
      <c r="S934" s="264"/>
      <c r="T934" s="26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6" t="s">
        <v>161</v>
      </c>
      <c r="AU934" s="266" t="s">
        <v>88</v>
      </c>
      <c r="AV934" s="15" t="s">
        <v>165</v>
      </c>
      <c r="AW934" s="15" t="s">
        <v>32</v>
      </c>
      <c r="AX934" s="15" t="s">
        <v>78</v>
      </c>
      <c r="AY934" s="266" t="s">
        <v>153</v>
      </c>
    </row>
    <row r="935" s="16" customFormat="1">
      <c r="A935" s="16"/>
      <c r="B935" s="267"/>
      <c r="C935" s="268"/>
      <c r="D935" s="236" t="s">
        <v>161</v>
      </c>
      <c r="E935" s="269" t="s">
        <v>1</v>
      </c>
      <c r="F935" s="270" t="s">
        <v>166</v>
      </c>
      <c r="G935" s="268"/>
      <c r="H935" s="271">
        <v>0.432</v>
      </c>
      <c r="I935" s="272"/>
      <c r="J935" s="268"/>
      <c r="K935" s="268"/>
      <c r="L935" s="273"/>
      <c r="M935" s="274"/>
      <c r="N935" s="275"/>
      <c r="O935" s="275"/>
      <c r="P935" s="275"/>
      <c r="Q935" s="275"/>
      <c r="R935" s="275"/>
      <c r="S935" s="275"/>
      <c r="T935" s="27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T935" s="277" t="s">
        <v>161</v>
      </c>
      <c r="AU935" s="277" t="s">
        <v>88</v>
      </c>
      <c r="AV935" s="16" t="s">
        <v>159</v>
      </c>
      <c r="AW935" s="16" t="s">
        <v>32</v>
      </c>
      <c r="AX935" s="16" t="s">
        <v>86</v>
      </c>
      <c r="AY935" s="277" t="s">
        <v>153</v>
      </c>
    </row>
    <row r="936" s="2" customFormat="1" ht="24.15" customHeight="1">
      <c r="A936" s="39"/>
      <c r="B936" s="40"/>
      <c r="C936" s="220" t="s">
        <v>769</v>
      </c>
      <c r="D936" s="220" t="s">
        <v>155</v>
      </c>
      <c r="E936" s="221" t="s">
        <v>770</v>
      </c>
      <c r="F936" s="222" t="s">
        <v>771</v>
      </c>
      <c r="G936" s="223" t="s">
        <v>216</v>
      </c>
      <c r="H936" s="224">
        <v>10.26</v>
      </c>
      <c r="I936" s="225"/>
      <c r="J936" s="226">
        <f>ROUND(I936*H936,2)</f>
        <v>0</v>
      </c>
      <c r="K936" s="227"/>
      <c r="L936" s="45"/>
      <c r="M936" s="228" t="s">
        <v>1</v>
      </c>
      <c r="N936" s="229" t="s">
        <v>43</v>
      </c>
      <c r="O936" s="92"/>
      <c r="P936" s="230">
        <f>O936*H936</f>
        <v>0</v>
      </c>
      <c r="Q936" s="230">
        <v>0</v>
      </c>
      <c r="R936" s="230">
        <f>Q936*H936</f>
        <v>0</v>
      </c>
      <c r="S936" s="230">
        <v>0.055</v>
      </c>
      <c r="T936" s="231">
        <f>S936*H936</f>
        <v>0.56430000000000002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32" t="s">
        <v>159</v>
      </c>
      <c r="AT936" s="232" t="s">
        <v>155</v>
      </c>
      <c r="AU936" s="232" t="s">
        <v>88</v>
      </c>
      <c r="AY936" s="18" t="s">
        <v>153</v>
      </c>
      <c r="BE936" s="233">
        <f>IF(N936="základní",J936,0)</f>
        <v>0</v>
      </c>
      <c r="BF936" s="233">
        <f>IF(N936="snížená",J936,0)</f>
        <v>0</v>
      </c>
      <c r="BG936" s="233">
        <f>IF(N936="zákl. přenesená",J936,0)</f>
        <v>0</v>
      </c>
      <c r="BH936" s="233">
        <f>IF(N936="sníž. přenesená",J936,0)</f>
        <v>0</v>
      </c>
      <c r="BI936" s="233">
        <f>IF(N936="nulová",J936,0)</f>
        <v>0</v>
      </c>
      <c r="BJ936" s="18" t="s">
        <v>86</v>
      </c>
      <c r="BK936" s="233">
        <f>ROUND(I936*H936,2)</f>
        <v>0</v>
      </c>
      <c r="BL936" s="18" t="s">
        <v>159</v>
      </c>
      <c r="BM936" s="232" t="s">
        <v>772</v>
      </c>
    </row>
    <row r="937" s="13" customFormat="1">
      <c r="A937" s="13"/>
      <c r="B937" s="234"/>
      <c r="C937" s="235"/>
      <c r="D937" s="236" t="s">
        <v>161</v>
      </c>
      <c r="E937" s="237" t="s">
        <v>1</v>
      </c>
      <c r="F937" s="238" t="s">
        <v>773</v>
      </c>
      <c r="G937" s="235"/>
      <c r="H937" s="237" t="s">
        <v>1</v>
      </c>
      <c r="I937" s="239"/>
      <c r="J937" s="235"/>
      <c r="K937" s="235"/>
      <c r="L937" s="240"/>
      <c r="M937" s="241"/>
      <c r="N937" s="242"/>
      <c r="O937" s="242"/>
      <c r="P937" s="242"/>
      <c r="Q937" s="242"/>
      <c r="R937" s="242"/>
      <c r="S937" s="242"/>
      <c r="T937" s="24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4" t="s">
        <v>161</v>
      </c>
      <c r="AU937" s="244" t="s">
        <v>88</v>
      </c>
      <c r="AV937" s="13" t="s">
        <v>86</v>
      </c>
      <c r="AW937" s="13" t="s">
        <v>32</v>
      </c>
      <c r="AX937" s="13" t="s">
        <v>78</v>
      </c>
      <c r="AY937" s="244" t="s">
        <v>153</v>
      </c>
    </row>
    <row r="938" s="13" customFormat="1">
      <c r="A938" s="13"/>
      <c r="B938" s="234"/>
      <c r="C938" s="235"/>
      <c r="D938" s="236" t="s">
        <v>161</v>
      </c>
      <c r="E938" s="237" t="s">
        <v>1</v>
      </c>
      <c r="F938" s="238" t="s">
        <v>262</v>
      </c>
      <c r="G938" s="235"/>
      <c r="H938" s="237" t="s">
        <v>1</v>
      </c>
      <c r="I938" s="239"/>
      <c r="J938" s="235"/>
      <c r="K938" s="235"/>
      <c r="L938" s="240"/>
      <c r="M938" s="241"/>
      <c r="N938" s="242"/>
      <c r="O938" s="242"/>
      <c r="P938" s="242"/>
      <c r="Q938" s="242"/>
      <c r="R938" s="242"/>
      <c r="S938" s="242"/>
      <c r="T938" s="24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4" t="s">
        <v>161</v>
      </c>
      <c r="AU938" s="244" t="s">
        <v>88</v>
      </c>
      <c r="AV938" s="13" t="s">
        <v>86</v>
      </c>
      <c r="AW938" s="13" t="s">
        <v>32</v>
      </c>
      <c r="AX938" s="13" t="s">
        <v>78</v>
      </c>
      <c r="AY938" s="244" t="s">
        <v>153</v>
      </c>
    </row>
    <row r="939" s="13" customFormat="1">
      <c r="A939" s="13"/>
      <c r="B939" s="234"/>
      <c r="C939" s="235"/>
      <c r="D939" s="236" t="s">
        <v>161</v>
      </c>
      <c r="E939" s="237" t="s">
        <v>1</v>
      </c>
      <c r="F939" s="238" t="s">
        <v>774</v>
      </c>
      <c r="G939" s="235"/>
      <c r="H939" s="237" t="s">
        <v>1</v>
      </c>
      <c r="I939" s="239"/>
      <c r="J939" s="235"/>
      <c r="K939" s="235"/>
      <c r="L939" s="240"/>
      <c r="M939" s="241"/>
      <c r="N939" s="242"/>
      <c r="O939" s="242"/>
      <c r="P939" s="242"/>
      <c r="Q939" s="242"/>
      <c r="R939" s="242"/>
      <c r="S939" s="242"/>
      <c r="T939" s="24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4" t="s">
        <v>161</v>
      </c>
      <c r="AU939" s="244" t="s">
        <v>88</v>
      </c>
      <c r="AV939" s="13" t="s">
        <v>86</v>
      </c>
      <c r="AW939" s="13" t="s">
        <v>32</v>
      </c>
      <c r="AX939" s="13" t="s">
        <v>78</v>
      </c>
      <c r="AY939" s="244" t="s">
        <v>153</v>
      </c>
    </row>
    <row r="940" s="14" customFormat="1">
      <c r="A940" s="14"/>
      <c r="B940" s="245"/>
      <c r="C940" s="246"/>
      <c r="D940" s="236" t="s">
        <v>161</v>
      </c>
      <c r="E940" s="247" t="s">
        <v>1</v>
      </c>
      <c r="F940" s="248" t="s">
        <v>775</v>
      </c>
      <c r="G940" s="246"/>
      <c r="H940" s="249">
        <v>3.8250000000000002</v>
      </c>
      <c r="I940" s="250"/>
      <c r="J940" s="246"/>
      <c r="K940" s="246"/>
      <c r="L940" s="251"/>
      <c r="M940" s="252"/>
      <c r="N940" s="253"/>
      <c r="O940" s="253"/>
      <c r="P940" s="253"/>
      <c r="Q940" s="253"/>
      <c r="R940" s="253"/>
      <c r="S940" s="253"/>
      <c r="T940" s="25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5" t="s">
        <v>161</v>
      </c>
      <c r="AU940" s="255" t="s">
        <v>88</v>
      </c>
      <c r="AV940" s="14" t="s">
        <v>88</v>
      </c>
      <c r="AW940" s="14" t="s">
        <v>32</v>
      </c>
      <c r="AX940" s="14" t="s">
        <v>78</v>
      </c>
      <c r="AY940" s="255" t="s">
        <v>153</v>
      </c>
    </row>
    <row r="941" s="14" customFormat="1">
      <c r="A941" s="14"/>
      <c r="B941" s="245"/>
      <c r="C941" s="246"/>
      <c r="D941" s="236" t="s">
        <v>161</v>
      </c>
      <c r="E941" s="247" t="s">
        <v>1</v>
      </c>
      <c r="F941" s="248" t="s">
        <v>776</v>
      </c>
      <c r="G941" s="246"/>
      <c r="H941" s="249">
        <v>6.4349999999999996</v>
      </c>
      <c r="I941" s="250"/>
      <c r="J941" s="246"/>
      <c r="K941" s="246"/>
      <c r="L941" s="251"/>
      <c r="M941" s="252"/>
      <c r="N941" s="253"/>
      <c r="O941" s="253"/>
      <c r="P941" s="253"/>
      <c r="Q941" s="253"/>
      <c r="R941" s="253"/>
      <c r="S941" s="253"/>
      <c r="T941" s="25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5" t="s">
        <v>161</v>
      </c>
      <c r="AU941" s="255" t="s">
        <v>88</v>
      </c>
      <c r="AV941" s="14" t="s">
        <v>88</v>
      </c>
      <c r="AW941" s="14" t="s">
        <v>32</v>
      </c>
      <c r="AX941" s="14" t="s">
        <v>78</v>
      </c>
      <c r="AY941" s="255" t="s">
        <v>153</v>
      </c>
    </row>
    <row r="942" s="15" customFormat="1">
      <c r="A942" s="15"/>
      <c r="B942" s="256"/>
      <c r="C942" s="257"/>
      <c r="D942" s="236" t="s">
        <v>161</v>
      </c>
      <c r="E942" s="258" t="s">
        <v>1</v>
      </c>
      <c r="F942" s="259" t="s">
        <v>164</v>
      </c>
      <c r="G942" s="257"/>
      <c r="H942" s="260">
        <v>10.26</v>
      </c>
      <c r="I942" s="261"/>
      <c r="J942" s="257"/>
      <c r="K942" s="257"/>
      <c r="L942" s="262"/>
      <c r="M942" s="263"/>
      <c r="N942" s="264"/>
      <c r="O942" s="264"/>
      <c r="P942" s="264"/>
      <c r="Q942" s="264"/>
      <c r="R942" s="264"/>
      <c r="S942" s="264"/>
      <c r="T942" s="26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6" t="s">
        <v>161</v>
      </c>
      <c r="AU942" s="266" t="s">
        <v>88</v>
      </c>
      <c r="AV942" s="15" t="s">
        <v>165</v>
      </c>
      <c r="AW942" s="15" t="s">
        <v>32</v>
      </c>
      <c r="AX942" s="15" t="s">
        <v>78</v>
      </c>
      <c r="AY942" s="266" t="s">
        <v>153</v>
      </c>
    </row>
    <row r="943" s="16" customFormat="1">
      <c r="A943" s="16"/>
      <c r="B943" s="267"/>
      <c r="C943" s="268"/>
      <c r="D943" s="236" t="s">
        <v>161</v>
      </c>
      <c r="E943" s="269" t="s">
        <v>1</v>
      </c>
      <c r="F943" s="270" t="s">
        <v>166</v>
      </c>
      <c r="G943" s="268"/>
      <c r="H943" s="271">
        <v>10.26</v>
      </c>
      <c r="I943" s="272"/>
      <c r="J943" s="268"/>
      <c r="K943" s="268"/>
      <c r="L943" s="273"/>
      <c r="M943" s="274"/>
      <c r="N943" s="275"/>
      <c r="O943" s="275"/>
      <c r="P943" s="275"/>
      <c r="Q943" s="275"/>
      <c r="R943" s="275"/>
      <c r="S943" s="275"/>
      <c r="T943" s="27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T943" s="277" t="s">
        <v>161</v>
      </c>
      <c r="AU943" s="277" t="s">
        <v>88</v>
      </c>
      <c r="AV943" s="16" t="s">
        <v>159</v>
      </c>
      <c r="AW943" s="16" t="s">
        <v>32</v>
      </c>
      <c r="AX943" s="16" t="s">
        <v>86</v>
      </c>
      <c r="AY943" s="277" t="s">
        <v>153</v>
      </c>
    </row>
    <row r="944" s="2" customFormat="1" ht="37.8" customHeight="1">
      <c r="A944" s="39"/>
      <c r="B944" s="40"/>
      <c r="C944" s="220" t="s">
        <v>777</v>
      </c>
      <c r="D944" s="220" t="s">
        <v>155</v>
      </c>
      <c r="E944" s="221" t="s">
        <v>778</v>
      </c>
      <c r="F944" s="222" t="s">
        <v>779</v>
      </c>
      <c r="G944" s="223" t="s">
        <v>216</v>
      </c>
      <c r="H944" s="224">
        <v>21.623000000000001</v>
      </c>
      <c r="I944" s="225"/>
      <c r="J944" s="226">
        <f>ROUND(I944*H944,2)</f>
        <v>0</v>
      </c>
      <c r="K944" s="227"/>
      <c r="L944" s="45"/>
      <c r="M944" s="228" t="s">
        <v>1</v>
      </c>
      <c r="N944" s="229" t="s">
        <v>43</v>
      </c>
      <c r="O944" s="92"/>
      <c r="P944" s="230">
        <f>O944*H944</f>
        <v>0</v>
      </c>
      <c r="Q944" s="230">
        <v>0</v>
      </c>
      <c r="R944" s="230">
        <f>Q944*H944</f>
        <v>0</v>
      </c>
      <c r="S944" s="230">
        <v>0.014999999999999999</v>
      </c>
      <c r="T944" s="231">
        <f>S944*H944</f>
        <v>0.32434499999999999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32" t="s">
        <v>159</v>
      </c>
      <c r="AT944" s="232" t="s">
        <v>155</v>
      </c>
      <c r="AU944" s="232" t="s">
        <v>88</v>
      </c>
      <c r="AY944" s="18" t="s">
        <v>153</v>
      </c>
      <c r="BE944" s="233">
        <f>IF(N944="základní",J944,0)</f>
        <v>0</v>
      </c>
      <c r="BF944" s="233">
        <f>IF(N944="snížená",J944,0)</f>
        <v>0</v>
      </c>
      <c r="BG944" s="233">
        <f>IF(N944="zákl. přenesená",J944,0)</f>
        <v>0</v>
      </c>
      <c r="BH944" s="233">
        <f>IF(N944="sníž. přenesená",J944,0)</f>
        <v>0</v>
      </c>
      <c r="BI944" s="233">
        <f>IF(N944="nulová",J944,0)</f>
        <v>0</v>
      </c>
      <c r="BJ944" s="18" t="s">
        <v>86</v>
      </c>
      <c r="BK944" s="233">
        <f>ROUND(I944*H944,2)</f>
        <v>0</v>
      </c>
      <c r="BL944" s="18" t="s">
        <v>159</v>
      </c>
      <c r="BM944" s="232" t="s">
        <v>780</v>
      </c>
    </row>
    <row r="945" s="13" customFormat="1">
      <c r="A945" s="13"/>
      <c r="B945" s="234"/>
      <c r="C945" s="235"/>
      <c r="D945" s="236" t="s">
        <v>161</v>
      </c>
      <c r="E945" s="237" t="s">
        <v>1</v>
      </c>
      <c r="F945" s="238" t="s">
        <v>781</v>
      </c>
      <c r="G945" s="235"/>
      <c r="H945" s="237" t="s">
        <v>1</v>
      </c>
      <c r="I945" s="239"/>
      <c r="J945" s="235"/>
      <c r="K945" s="235"/>
      <c r="L945" s="240"/>
      <c r="M945" s="241"/>
      <c r="N945" s="242"/>
      <c r="O945" s="242"/>
      <c r="P945" s="242"/>
      <c r="Q945" s="242"/>
      <c r="R945" s="242"/>
      <c r="S945" s="242"/>
      <c r="T945" s="24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4" t="s">
        <v>161</v>
      </c>
      <c r="AU945" s="244" t="s">
        <v>88</v>
      </c>
      <c r="AV945" s="13" t="s">
        <v>86</v>
      </c>
      <c r="AW945" s="13" t="s">
        <v>32</v>
      </c>
      <c r="AX945" s="13" t="s">
        <v>78</v>
      </c>
      <c r="AY945" s="244" t="s">
        <v>153</v>
      </c>
    </row>
    <row r="946" s="14" customFormat="1">
      <c r="A946" s="14"/>
      <c r="B946" s="245"/>
      <c r="C946" s="246"/>
      <c r="D946" s="236" t="s">
        <v>161</v>
      </c>
      <c r="E946" s="247" t="s">
        <v>1</v>
      </c>
      <c r="F946" s="248" t="s">
        <v>782</v>
      </c>
      <c r="G946" s="246"/>
      <c r="H946" s="249">
        <v>42.743000000000002</v>
      </c>
      <c r="I946" s="250"/>
      <c r="J946" s="246"/>
      <c r="K946" s="246"/>
      <c r="L946" s="251"/>
      <c r="M946" s="252"/>
      <c r="N946" s="253"/>
      <c r="O946" s="253"/>
      <c r="P946" s="253"/>
      <c r="Q946" s="253"/>
      <c r="R946" s="253"/>
      <c r="S946" s="253"/>
      <c r="T946" s="25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5" t="s">
        <v>161</v>
      </c>
      <c r="AU946" s="255" t="s">
        <v>88</v>
      </c>
      <c r="AV946" s="14" t="s">
        <v>88</v>
      </c>
      <c r="AW946" s="14" t="s">
        <v>32</v>
      </c>
      <c r="AX946" s="14" t="s">
        <v>78</v>
      </c>
      <c r="AY946" s="255" t="s">
        <v>153</v>
      </c>
    </row>
    <row r="947" s="13" customFormat="1">
      <c r="A947" s="13"/>
      <c r="B947" s="234"/>
      <c r="C947" s="235"/>
      <c r="D947" s="236" t="s">
        <v>161</v>
      </c>
      <c r="E947" s="237" t="s">
        <v>1</v>
      </c>
      <c r="F947" s="238" t="s">
        <v>497</v>
      </c>
      <c r="G947" s="235"/>
      <c r="H947" s="237" t="s">
        <v>1</v>
      </c>
      <c r="I947" s="239"/>
      <c r="J947" s="235"/>
      <c r="K947" s="235"/>
      <c r="L947" s="240"/>
      <c r="M947" s="241"/>
      <c r="N947" s="242"/>
      <c r="O947" s="242"/>
      <c r="P947" s="242"/>
      <c r="Q947" s="242"/>
      <c r="R947" s="242"/>
      <c r="S947" s="242"/>
      <c r="T947" s="24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4" t="s">
        <v>161</v>
      </c>
      <c r="AU947" s="244" t="s">
        <v>88</v>
      </c>
      <c r="AV947" s="13" t="s">
        <v>86</v>
      </c>
      <c r="AW947" s="13" t="s">
        <v>32</v>
      </c>
      <c r="AX947" s="13" t="s">
        <v>78</v>
      </c>
      <c r="AY947" s="244" t="s">
        <v>153</v>
      </c>
    </row>
    <row r="948" s="14" customFormat="1">
      <c r="A948" s="14"/>
      <c r="B948" s="245"/>
      <c r="C948" s="246"/>
      <c r="D948" s="236" t="s">
        <v>161</v>
      </c>
      <c r="E948" s="247" t="s">
        <v>1</v>
      </c>
      <c r="F948" s="248" t="s">
        <v>783</v>
      </c>
      <c r="G948" s="246"/>
      <c r="H948" s="249">
        <v>-21.120000000000001</v>
      </c>
      <c r="I948" s="250"/>
      <c r="J948" s="246"/>
      <c r="K948" s="246"/>
      <c r="L948" s="251"/>
      <c r="M948" s="252"/>
      <c r="N948" s="253"/>
      <c r="O948" s="253"/>
      <c r="P948" s="253"/>
      <c r="Q948" s="253"/>
      <c r="R948" s="253"/>
      <c r="S948" s="253"/>
      <c r="T948" s="25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5" t="s">
        <v>161</v>
      </c>
      <c r="AU948" s="255" t="s">
        <v>88</v>
      </c>
      <c r="AV948" s="14" t="s">
        <v>88</v>
      </c>
      <c r="AW948" s="14" t="s">
        <v>32</v>
      </c>
      <c r="AX948" s="14" t="s">
        <v>78</v>
      </c>
      <c r="AY948" s="255" t="s">
        <v>153</v>
      </c>
    </row>
    <row r="949" s="15" customFormat="1">
      <c r="A949" s="15"/>
      <c r="B949" s="256"/>
      <c r="C949" s="257"/>
      <c r="D949" s="236" t="s">
        <v>161</v>
      </c>
      <c r="E949" s="258" t="s">
        <v>1</v>
      </c>
      <c r="F949" s="259" t="s">
        <v>164</v>
      </c>
      <c r="G949" s="257"/>
      <c r="H949" s="260">
        <v>21.623000000000001</v>
      </c>
      <c r="I949" s="261"/>
      <c r="J949" s="257"/>
      <c r="K949" s="257"/>
      <c r="L949" s="262"/>
      <c r="M949" s="263"/>
      <c r="N949" s="264"/>
      <c r="O949" s="264"/>
      <c r="P949" s="264"/>
      <c r="Q949" s="264"/>
      <c r="R949" s="264"/>
      <c r="S949" s="264"/>
      <c r="T949" s="26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T949" s="266" t="s">
        <v>161</v>
      </c>
      <c r="AU949" s="266" t="s">
        <v>88</v>
      </c>
      <c r="AV949" s="15" t="s">
        <v>165</v>
      </c>
      <c r="AW949" s="15" t="s">
        <v>32</v>
      </c>
      <c r="AX949" s="15" t="s">
        <v>78</v>
      </c>
      <c r="AY949" s="266" t="s">
        <v>153</v>
      </c>
    </row>
    <row r="950" s="16" customFormat="1">
      <c r="A950" s="16"/>
      <c r="B950" s="267"/>
      <c r="C950" s="268"/>
      <c r="D950" s="236" t="s">
        <v>161</v>
      </c>
      <c r="E950" s="269" t="s">
        <v>1</v>
      </c>
      <c r="F950" s="270" t="s">
        <v>166</v>
      </c>
      <c r="G950" s="268"/>
      <c r="H950" s="271">
        <v>21.623000000000001</v>
      </c>
      <c r="I950" s="272"/>
      <c r="J950" s="268"/>
      <c r="K950" s="268"/>
      <c r="L950" s="273"/>
      <c r="M950" s="274"/>
      <c r="N950" s="275"/>
      <c r="O950" s="275"/>
      <c r="P950" s="275"/>
      <c r="Q950" s="275"/>
      <c r="R950" s="275"/>
      <c r="S950" s="275"/>
      <c r="T950" s="27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T950" s="277" t="s">
        <v>161</v>
      </c>
      <c r="AU950" s="277" t="s">
        <v>88</v>
      </c>
      <c r="AV950" s="16" t="s">
        <v>159</v>
      </c>
      <c r="AW950" s="16" t="s">
        <v>32</v>
      </c>
      <c r="AX950" s="16" t="s">
        <v>86</v>
      </c>
      <c r="AY950" s="277" t="s">
        <v>153</v>
      </c>
    </row>
    <row r="951" s="2" customFormat="1" ht="37.8" customHeight="1">
      <c r="A951" s="39"/>
      <c r="B951" s="40"/>
      <c r="C951" s="220" t="s">
        <v>784</v>
      </c>
      <c r="D951" s="220" t="s">
        <v>155</v>
      </c>
      <c r="E951" s="221" t="s">
        <v>785</v>
      </c>
      <c r="F951" s="222" t="s">
        <v>786</v>
      </c>
      <c r="G951" s="223" t="s">
        <v>216</v>
      </c>
      <c r="H951" s="224">
        <v>4.4000000000000004</v>
      </c>
      <c r="I951" s="225"/>
      <c r="J951" s="226">
        <f>ROUND(I951*H951,2)</f>
        <v>0</v>
      </c>
      <c r="K951" s="227"/>
      <c r="L951" s="45"/>
      <c r="M951" s="228" t="s">
        <v>1</v>
      </c>
      <c r="N951" s="229" t="s">
        <v>43</v>
      </c>
      <c r="O951" s="92"/>
      <c r="P951" s="230">
        <f>O951*H951</f>
        <v>0</v>
      </c>
      <c r="Q951" s="230">
        <v>0</v>
      </c>
      <c r="R951" s="230">
        <f>Q951*H951</f>
        <v>0</v>
      </c>
      <c r="S951" s="230">
        <v>0.075999999999999998</v>
      </c>
      <c r="T951" s="231">
        <f>S951*H951</f>
        <v>0.33440000000000003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32" t="s">
        <v>159</v>
      </c>
      <c r="AT951" s="232" t="s">
        <v>155</v>
      </c>
      <c r="AU951" s="232" t="s">
        <v>88</v>
      </c>
      <c r="AY951" s="18" t="s">
        <v>153</v>
      </c>
      <c r="BE951" s="233">
        <f>IF(N951="základní",J951,0)</f>
        <v>0</v>
      </c>
      <c r="BF951" s="233">
        <f>IF(N951="snížená",J951,0)</f>
        <v>0</v>
      </c>
      <c r="BG951" s="233">
        <f>IF(N951="zákl. přenesená",J951,0)</f>
        <v>0</v>
      </c>
      <c r="BH951" s="233">
        <f>IF(N951="sníž. přenesená",J951,0)</f>
        <v>0</v>
      </c>
      <c r="BI951" s="233">
        <f>IF(N951="nulová",J951,0)</f>
        <v>0</v>
      </c>
      <c r="BJ951" s="18" t="s">
        <v>86</v>
      </c>
      <c r="BK951" s="233">
        <f>ROUND(I951*H951,2)</f>
        <v>0</v>
      </c>
      <c r="BL951" s="18" t="s">
        <v>159</v>
      </c>
      <c r="BM951" s="232" t="s">
        <v>787</v>
      </c>
    </row>
    <row r="952" s="13" customFormat="1">
      <c r="A952" s="13"/>
      <c r="B952" s="234"/>
      <c r="C952" s="235"/>
      <c r="D952" s="236" t="s">
        <v>161</v>
      </c>
      <c r="E952" s="237" t="s">
        <v>1</v>
      </c>
      <c r="F952" s="238" t="s">
        <v>788</v>
      </c>
      <c r="G952" s="235"/>
      <c r="H952" s="237" t="s">
        <v>1</v>
      </c>
      <c r="I952" s="239"/>
      <c r="J952" s="235"/>
      <c r="K952" s="235"/>
      <c r="L952" s="240"/>
      <c r="M952" s="241"/>
      <c r="N952" s="242"/>
      <c r="O952" s="242"/>
      <c r="P952" s="242"/>
      <c r="Q952" s="242"/>
      <c r="R952" s="242"/>
      <c r="S952" s="242"/>
      <c r="T952" s="24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4" t="s">
        <v>161</v>
      </c>
      <c r="AU952" s="244" t="s">
        <v>88</v>
      </c>
      <c r="AV952" s="13" t="s">
        <v>86</v>
      </c>
      <c r="AW952" s="13" t="s">
        <v>32</v>
      </c>
      <c r="AX952" s="13" t="s">
        <v>78</v>
      </c>
      <c r="AY952" s="244" t="s">
        <v>153</v>
      </c>
    </row>
    <row r="953" s="13" customFormat="1">
      <c r="A953" s="13"/>
      <c r="B953" s="234"/>
      <c r="C953" s="235"/>
      <c r="D953" s="236" t="s">
        <v>161</v>
      </c>
      <c r="E953" s="237" t="s">
        <v>1</v>
      </c>
      <c r="F953" s="238" t="s">
        <v>262</v>
      </c>
      <c r="G953" s="235"/>
      <c r="H953" s="237" t="s">
        <v>1</v>
      </c>
      <c r="I953" s="239"/>
      <c r="J953" s="235"/>
      <c r="K953" s="235"/>
      <c r="L953" s="240"/>
      <c r="M953" s="241"/>
      <c r="N953" s="242"/>
      <c r="O953" s="242"/>
      <c r="P953" s="242"/>
      <c r="Q953" s="242"/>
      <c r="R953" s="242"/>
      <c r="S953" s="242"/>
      <c r="T953" s="24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4" t="s">
        <v>161</v>
      </c>
      <c r="AU953" s="244" t="s">
        <v>88</v>
      </c>
      <c r="AV953" s="13" t="s">
        <v>86</v>
      </c>
      <c r="AW953" s="13" t="s">
        <v>32</v>
      </c>
      <c r="AX953" s="13" t="s">
        <v>78</v>
      </c>
      <c r="AY953" s="244" t="s">
        <v>153</v>
      </c>
    </row>
    <row r="954" s="14" customFormat="1">
      <c r="A954" s="14"/>
      <c r="B954" s="245"/>
      <c r="C954" s="246"/>
      <c r="D954" s="236" t="s">
        <v>161</v>
      </c>
      <c r="E954" s="247" t="s">
        <v>1</v>
      </c>
      <c r="F954" s="248" t="s">
        <v>789</v>
      </c>
      <c r="G954" s="246"/>
      <c r="H954" s="249">
        <v>4.4000000000000004</v>
      </c>
      <c r="I954" s="250"/>
      <c r="J954" s="246"/>
      <c r="K954" s="246"/>
      <c r="L954" s="251"/>
      <c r="M954" s="252"/>
      <c r="N954" s="253"/>
      <c r="O954" s="253"/>
      <c r="P954" s="253"/>
      <c r="Q954" s="253"/>
      <c r="R954" s="253"/>
      <c r="S954" s="253"/>
      <c r="T954" s="25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5" t="s">
        <v>161</v>
      </c>
      <c r="AU954" s="255" t="s">
        <v>88</v>
      </c>
      <c r="AV954" s="14" t="s">
        <v>88</v>
      </c>
      <c r="AW954" s="14" t="s">
        <v>32</v>
      </c>
      <c r="AX954" s="14" t="s">
        <v>78</v>
      </c>
      <c r="AY954" s="255" t="s">
        <v>153</v>
      </c>
    </row>
    <row r="955" s="15" customFormat="1">
      <c r="A955" s="15"/>
      <c r="B955" s="256"/>
      <c r="C955" s="257"/>
      <c r="D955" s="236" t="s">
        <v>161</v>
      </c>
      <c r="E955" s="258" t="s">
        <v>1</v>
      </c>
      <c r="F955" s="259" t="s">
        <v>164</v>
      </c>
      <c r="G955" s="257"/>
      <c r="H955" s="260">
        <v>4.4000000000000004</v>
      </c>
      <c r="I955" s="261"/>
      <c r="J955" s="257"/>
      <c r="K955" s="257"/>
      <c r="L955" s="262"/>
      <c r="M955" s="263"/>
      <c r="N955" s="264"/>
      <c r="O955" s="264"/>
      <c r="P955" s="264"/>
      <c r="Q955" s="264"/>
      <c r="R955" s="264"/>
      <c r="S955" s="264"/>
      <c r="T955" s="26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66" t="s">
        <v>161</v>
      </c>
      <c r="AU955" s="266" t="s">
        <v>88</v>
      </c>
      <c r="AV955" s="15" t="s">
        <v>165</v>
      </c>
      <c r="AW955" s="15" t="s">
        <v>32</v>
      </c>
      <c r="AX955" s="15" t="s">
        <v>78</v>
      </c>
      <c r="AY955" s="266" t="s">
        <v>153</v>
      </c>
    </row>
    <row r="956" s="16" customFormat="1">
      <c r="A956" s="16"/>
      <c r="B956" s="267"/>
      <c r="C956" s="268"/>
      <c r="D956" s="236" t="s">
        <v>161</v>
      </c>
      <c r="E956" s="269" t="s">
        <v>1</v>
      </c>
      <c r="F956" s="270" t="s">
        <v>166</v>
      </c>
      <c r="G956" s="268"/>
      <c r="H956" s="271">
        <v>4.4000000000000004</v>
      </c>
      <c r="I956" s="272"/>
      <c r="J956" s="268"/>
      <c r="K956" s="268"/>
      <c r="L956" s="273"/>
      <c r="M956" s="274"/>
      <c r="N956" s="275"/>
      <c r="O956" s="275"/>
      <c r="P956" s="275"/>
      <c r="Q956" s="275"/>
      <c r="R956" s="275"/>
      <c r="S956" s="275"/>
      <c r="T956" s="27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T956" s="277" t="s">
        <v>161</v>
      </c>
      <c r="AU956" s="277" t="s">
        <v>88</v>
      </c>
      <c r="AV956" s="16" t="s">
        <v>159</v>
      </c>
      <c r="AW956" s="16" t="s">
        <v>32</v>
      </c>
      <c r="AX956" s="16" t="s">
        <v>86</v>
      </c>
      <c r="AY956" s="277" t="s">
        <v>153</v>
      </c>
    </row>
    <row r="957" s="2" customFormat="1" ht="33" customHeight="1">
      <c r="A957" s="39"/>
      <c r="B957" s="40"/>
      <c r="C957" s="220" t="s">
        <v>790</v>
      </c>
      <c r="D957" s="220" t="s">
        <v>155</v>
      </c>
      <c r="E957" s="221" t="s">
        <v>791</v>
      </c>
      <c r="F957" s="222" t="s">
        <v>792</v>
      </c>
      <c r="G957" s="223" t="s">
        <v>216</v>
      </c>
      <c r="H957" s="224">
        <v>26.399999999999999</v>
      </c>
      <c r="I957" s="225"/>
      <c r="J957" s="226">
        <f>ROUND(I957*H957,2)</f>
        <v>0</v>
      </c>
      <c r="K957" s="227"/>
      <c r="L957" s="45"/>
      <c r="M957" s="228" t="s">
        <v>1</v>
      </c>
      <c r="N957" s="229" t="s">
        <v>43</v>
      </c>
      <c r="O957" s="92"/>
      <c r="P957" s="230">
        <f>O957*H957</f>
        <v>0</v>
      </c>
      <c r="Q957" s="230">
        <v>0</v>
      </c>
      <c r="R957" s="230">
        <f>Q957*H957</f>
        <v>0</v>
      </c>
      <c r="S957" s="230">
        <v>0.042999999999999997</v>
      </c>
      <c r="T957" s="231">
        <f>S957*H957</f>
        <v>1.1351999999999998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32" t="s">
        <v>159</v>
      </c>
      <c r="AT957" s="232" t="s">
        <v>155</v>
      </c>
      <c r="AU957" s="232" t="s">
        <v>88</v>
      </c>
      <c r="AY957" s="18" t="s">
        <v>153</v>
      </c>
      <c r="BE957" s="233">
        <f>IF(N957="základní",J957,0)</f>
        <v>0</v>
      </c>
      <c r="BF957" s="233">
        <f>IF(N957="snížená",J957,0)</f>
        <v>0</v>
      </c>
      <c r="BG957" s="233">
        <f>IF(N957="zákl. přenesená",J957,0)</f>
        <v>0</v>
      </c>
      <c r="BH957" s="233">
        <f>IF(N957="sníž. přenesená",J957,0)</f>
        <v>0</v>
      </c>
      <c r="BI957" s="233">
        <f>IF(N957="nulová",J957,0)</f>
        <v>0</v>
      </c>
      <c r="BJ957" s="18" t="s">
        <v>86</v>
      </c>
      <c r="BK957" s="233">
        <f>ROUND(I957*H957,2)</f>
        <v>0</v>
      </c>
      <c r="BL957" s="18" t="s">
        <v>159</v>
      </c>
      <c r="BM957" s="232" t="s">
        <v>793</v>
      </c>
    </row>
    <row r="958" s="13" customFormat="1">
      <c r="A958" s="13"/>
      <c r="B958" s="234"/>
      <c r="C958" s="235"/>
      <c r="D958" s="236" t="s">
        <v>161</v>
      </c>
      <c r="E958" s="237" t="s">
        <v>1</v>
      </c>
      <c r="F958" s="238" t="s">
        <v>794</v>
      </c>
      <c r="G958" s="235"/>
      <c r="H958" s="237" t="s">
        <v>1</v>
      </c>
      <c r="I958" s="239"/>
      <c r="J958" s="235"/>
      <c r="K958" s="235"/>
      <c r="L958" s="240"/>
      <c r="M958" s="241"/>
      <c r="N958" s="242"/>
      <c r="O958" s="242"/>
      <c r="P958" s="242"/>
      <c r="Q958" s="242"/>
      <c r="R958" s="242"/>
      <c r="S958" s="242"/>
      <c r="T958" s="24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4" t="s">
        <v>161</v>
      </c>
      <c r="AU958" s="244" t="s">
        <v>88</v>
      </c>
      <c r="AV958" s="13" t="s">
        <v>86</v>
      </c>
      <c r="AW958" s="13" t="s">
        <v>32</v>
      </c>
      <c r="AX958" s="13" t="s">
        <v>78</v>
      </c>
      <c r="AY958" s="244" t="s">
        <v>153</v>
      </c>
    </row>
    <row r="959" s="13" customFormat="1">
      <c r="A959" s="13"/>
      <c r="B959" s="234"/>
      <c r="C959" s="235"/>
      <c r="D959" s="236" t="s">
        <v>161</v>
      </c>
      <c r="E959" s="237" t="s">
        <v>1</v>
      </c>
      <c r="F959" s="238" t="s">
        <v>262</v>
      </c>
      <c r="G959" s="235"/>
      <c r="H959" s="237" t="s">
        <v>1</v>
      </c>
      <c r="I959" s="239"/>
      <c r="J959" s="235"/>
      <c r="K959" s="235"/>
      <c r="L959" s="240"/>
      <c r="M959" s="241"/>
      <c r="N959" s="242"/>
      <c r="O959" s="242"/>
      <c r="P959" s="242"/>
      <c r="Q959" s="242"/>
      <c r="R959" s="242"/>
      <c r="S959" s="242"/>
      <c r="T959" s="24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4" t="s">
        <v>161</v>
      </c>
      <c r="AU959" s="244" t="s">
        <v>88</v>
      </c>
      <c r="AV959" s="13" t="s">
        <v>86</v>
      </c>
      <c r="AW959" s="13" t="s">
        <v>32</v>
      </c>
      <c r="AX959" s="13" t="s">
        <v>78</v>
      </c>
      <c r="AY959" s="244" t="s">
        <v>153</v>
      </c>
    </row>
    <row r="960" s="14" customFormat="1">
      <c r="A960" s="14"/>
      <c r="B960" s="245"/>
      <c r="C960" s="246"/>
      <c r="D960" s="236" t="s">
        <v>161</v>
      </c>
      <c r="E960" s="247" t="s">
        <v>1</v>
      </c>
      <c r="F960" s="248" t="s">
        <v>281</v>
      </c>
      <c r="G960" s="246"/>
      <c r="H960" s="249">
        <v>15.84</v>
      </c>
      <c r="I960" s="250"/>
      <c r="J960" s="246"/>
      <c r="K960" s="246"/>
      <c r="L960" s="251"/>
      <c r="M960" s="252"/>
      <c r="N960" s="253"/>
      <c r="O960" s="253"/>
      <c r="P960" s="253"/>
      <c r="Q960" s="253"/>
      <c r="R960" s="253"/>
      <c r="S960" s="253"/>
      <c r="T960" s="25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5" t="s">
        <v>161</v>
      </c>
      <c r="AU960" s="255" t="s">
        <v>88</v>
      </c>
      <c r="AV960" s="14" t="s">
        <v>88</v>
      </c>
      <c r="AW960" s="14" t="s">
        <v>32</v>
      </c>
      <c r="AX960" s="14" t="s">
        <v>78</v>
      </c>
      <c r="AY960" s="255" t="s">
        <v>153</v>
      </c>
    </row>
    <row r="961" s="13" customFormat="1">
      <c r="A961" s="13"/>
      <c r="B961" s="234"/>
      <c r="C961" s="235"/>
      <c r="D961" s="236" t="s">
        <v>161</v>
      </c>
      <c r="E961" s="237" t="s">
        <v>1</v>
      </c>
      <c r="F961" s="238" t="s">
        <v>266</v>
      </c>
      <c r="G961" s="235"/>
      <c r="H961" s="237" t="s">
        <v>1</v>
      </c>
      <c r="I961" s="239"/>
      <c r="J961" s="235"/>
      <c r="K961" s="235"/>
      <c r="L961" s="240"/>
      <c r="M961" s="241"/>
      <c r="N961" s="242"/>
      <c r="O961" s="242"/>
      <c r="P961" s="242"/>
      <c r="Q961" s="242"/>
      <c r="R961" s="242"/>
      <c r="S961" s="242"/>
      <c r="T961" s="24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4" t="s">
        <v>161</v>
      </c>
      <c r="AU961" s="244" t="s">
        <v>88</v>
      </c>
      <c r="AV961" s="13" t="s">
        <v>86</v>
      </c>
      <c r="AW961" s="13" t="s">
        <v>32</v>
      </c>
      <c r="AX961" s="13" t="s">
        <v>78</v>
      </c>
      <c r="AY961" s="244" t="s">
        <v>153</v>
      </c>
    </row>
    <row r="962" s="14" customFormat="1">
      <c r="A962" s="14"/>
      <c r="B962" s="245"/>
      <c r="C962" s="246"/>
      <c r="D962" s="236" t="s">
        <v>161</v>
      </c>
      <c r="E962" s="247" t="s">
        <v>1</v>
      </c>
      <c r="F962" s="248" t="s">
        <v>284</v>
      </c>
      <c r="G962" s="246"/>
      <c r="H962" s="249">
        <v>10.560000000000001</v>
      </c>
      <c r="I962" s="250"/>
      <c r="J962" s="246"/>
      <c r="K962" s="246"/>
      <c r="L962" s="251"/>
      <c r="M962" s="252"/>
      <c r="N962" s="253"/>
      <c r="O962" s="253"/>
      <c r="P962" s="253"/>
      <c r="Q962" s="253"/>
      <c r="R962" s="253"/>
      <c r="S962" s="253"/>
      <c r="T962" s="25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5" t="s">
        <v>161</v>
      </c>
      <c r="AU962" s="255" t="s">
        <v>88</v>
      </c>
      <c r="AV962" s="14" t="s">
        <v>88</v>
      </c>
      <c r="AW962" s="14" t="s">
        <v>32</v>
      </c>
      <c r="AX962" s="14" t="s">
        <v>78</v>
      </c>
      <c r="AY962" s="255" t="s">
        <v>153</v>
      </c>
    </row>
    <row r="963" s="15" customFormat="1">
      <c r="A963" s="15"/>
      <c r="B963" s="256"/>
      <c r="C963" s="257"/>
      <c r="D963" s="236" t="s">
        <v>161</v>
      </c>
      <c r="E963" s="258" t="s">
        <v>1</v>
      </c>
      <c r="F963" s="259" t="s">
        <v>164</v>
      </c>
      <c r="G963" s="257"/>
      <c r="H963" s="260">
        <v>26.399999999999999</v>
      </c>
      <c r="I963" s="261"/>
      <c r="J963" s="257"/>
      <c r="K963" s="257"/>
      <c r="L963" s="262"/>
      <c r="M963" s="263"/>
      <c r="N963" s="264"/>
      <c r="O963" s="264"/>
      <c r="P963" s="264"/>
      <c r="Q963" s="264"/>
      <c r="R963" s="264"/>
      <c r="S963" s="264"/>
      <c r="T963" s="26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66" t="s">
        <v>161</v>
      </c>
      <c r="AU963" s="266" t="s">
        <v>88</v>
      </c>
      <c r="AV963" s="15" t="s">
        <v>165</v>
      </c>
      <c r="AW963" s="15" t="s">
        <v>32</v>
      </c>
      <c r="AX963" s="15" t="s">
        <v>78</v>
      </c>
      <c r="AY963" s="266" t="s">
        <v>153</v>
      </c>
    </row>
    <row r="964" s="16" customFormat="1">
      <c r="A964" s="16"/>
      <c r="B964" s="267"/>
      <c r="C964" s="268"/>
      <c r="D964" s="236" t="s">
        <v>161</v>
      </c>
      <c r="E964" s="269" t="s">
        <v>1</v>
      </c>
      <c r="F964" s="270" t="s">
        <v>166</v>
      </c>
      <c r="G964" s="268"/>
      <c r="H964" s="271">
        <v>26.399999999999999</v>
      </c>
      <c r="I964" s="272"/>
      <c r="J964" s="268"/>
      <c r="K964" s="268"/>
      <c r="L964" s="273"/>
      <c r="M964" s="274"/>
      <c r="N964" s="275"/>
      <c r="O964" s="275"/>
      <c r="P964" s="275"/>
      <c r="Q964" s="275"/>
      <c r="R964" s="275"/>
      <c r="S964" s="275"/>
      <c r="T964" s="27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T964" s="277" t="s">
        <v>161</v>
      </c>
      <c r="AU964" s="277" t="s">
        <v>88</v>
      </c>
      <c r="AV964" s="16" t="s">
        <v>159</v>
      </c>
      <c r="AW964" s="16" t="s">
        <v>32</v>
      </c>
      <c r="AX964" s="16" t="s">
        <v>86</v>
      </c>
      <c r="AY964" s="277" t="s">
        <v>153</v>
      </c>
    </row>
    <row r="965" s="2" customFormat="1" ht="55.5" customHeight="1">
      <c r="A965" s="39"/>
      <c r="B965" s="40"/>
      <c r="C965" s="220" t="s">
        <v>795</v>
      </c>
      <c r="D965" s="220" t="s">
        <v>155</v>
      </c>
      <c r="E965" s="221" t="s">
        <v>796</v>
      </c>
      <c r="F965" s="222" t="s">
        <v>797</v>
      </c>
      <c r="G965" s="223" t="s">
        <v>158</v>
      </c>
      <c r="H965" s="224">
        <v>0.432</v>
      </c>
      <c r="I965" s="225"/>
      <c r="J965" s="226">
        <f>ROUND(I965*H965,2)</f>
        <v>0</v>
      </c>
      <c r="K965" s="227"/>
      <c r="L965" s="45"/>
      <c r="M965" s="228" t="s">
        <v>1</v>
      </c>
      <c r="N965" s="229" t="s">
        <v>43</v>
      </c>
      <c r="O965" s="92"/>
      <c r="P965" s="230">
        <f>O965*H965</f>
        <v>0</v>
      </c>
      <c r="Q965" s="230">
        <v>0</v>
      </c>
      <c r="R965" s="230">
        <f>Q965*H965</f>
        <v>0</v>
      </c>
      <c r="S965" s="230">
        <v>1.8</v>
      </c>
      <c r="T965" s="231">
        <f>S965*H965</f>
        <v>0.77759999999999996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32" t="s">
        <v>159</v>
      </c>
      <c r="AT965" s="232" t="s">
        <v>155</v>
      </c>
      <c r="AU965" s="232" t="s">
        <v>88</v>
      </c>
      <c r="AY965" s="18" t="s">
        <v>153</v>
      </c>
      <c r="BE965" s="233">
        <f>IF(N965="základní",J965,0)</f>
        <v>0</v>
      </c>
      <c r="BF965" s="233">
        <f>IF(N965="snížená",J965,0)</f>
        <v>0</v>
      </c>
      <c r="BG965" s="233">
        <f>IF(N965="zákl. přenesená",J965,0)</f>
        <v>0</v>
      </c>
      <c r="BH965" s="233">
        <f>IF(N965="sníž. přenesená",J965,0)</f>
        <v>0</v>
      </c>
      <c r="BI965" s="233">
        <f>IF(N965="nulová",J965,0)</f>
        <v>0</v>
      </c>
      <c r="BJ965" s="18" t="s">
        <v>86</v>
      </c>
      <c r="BK965" s="233">
        <f>ROUND(I965*H965,2)</f>
        <v>0</v>
      </c>
      <c r="BL965" s="18" t="s">
        <v>159</v>
      </c>
      <c r="BM965" s="232" t="s">
        <v>798</v>
      </c>
    </row>
    <row r="966" s="13" customFormat="1">
      <c r="A966" s="13"/>
      <c r="B966" s="234"/>
      <c r="C966" s="235"/>
      <c r="D966" s="236" t="s">
        <v>161</v>
      </c>
      <c r="E966" s="237" t="s">
        <v>1</v>
      </c>
      <c r="F966" s="238" t="s">
        <v>799</v>
      </c>
      <c r="G966" s="235"/>
      <c r="H966" s="237" t="s">
        <v>1</v>
      </c>
      <c r="I966" s="239"/>
      <c r="J966" s="235"/>
      <c r="K966" s="235"/>
      <c r="L966" s="240"/>
      <c r="M966" s="241"/>
      <c r="N966" s="242"/>
      <c r="O966" s="242"/>
      <c r="P966" s="242"/>
      <c r="Q966" s="242"/>
      <c r="R966" s="242"/>
      <c r="S966" s="242"/>
      <c r="T966" s="24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4" t="s">
        <v>161</v>
      </c>
      <c r="AU966" s="244" t="s">
        <v>88</v>
      </c>
      <c r="AV966" s="13" t="s">
        <v>86</v>
      </c>
      <c r="AW966" s="13" t="s">
        <v>32</v>
      </c>
      <c r="AX966" s="13" t="s">
        <v>78</v>
      </c>
      <c r="AY966" s="244" t="s">
        <v>153</v>
      </c>
    </row>
    <row r="967" s="14" customFormat="1">
      <c r="A967" s="14"/>
      <c r="B967" s="245"/>
      <c r="C967" s="246"/>
      <c r="D967" s="236" t="s">
        <v>161</v>
      </c>
      <c r="E967" s="247" t="s">
        <v>1</v>
      </c>
      <c r="F967" s="248" t="s">
        <v>768</v>
      </c>
      <c r="G967" s="246"/>
      <c r="H967" s="249">
        <v>0.432</v>
      </c>
      <c r="I967" s="250"/>
      <c r="J967" s="246"/>
      <c r="K967" s="246"/>
      <c r="L967" s="251"/>
      <c r="M967" s="252"/>
      <c r="N967" s="253"/>
      <c r="O967" s="253"/>
      <c r="P967" s="253"/>
      <c r="Q967" s="253"/>
      <c r="R967" s="253"/>
      <c r="S967" s="253"/>
      <c r="T967" s="25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5" t="s">
        <v>161</v>
      </c>
      <c r="AU967" s="255" t="s">
        <v>88</v>
      </c>
      <c r="AV967" s="14" t="s">
        <v>88</v>
      </c>
      <c r="AW967" s="14" t="s">
        <v>32</v>
      </c>
      <c r="AX967" s="14" t="s">
        <v>78</v>
      </c>
      <c r="AY967" s="255" t="s">
        <v>153</v>
      </c>
    </row>
    <row r="968" s="15" customFormat="1">
      <c r="A968" s="15"/>
      <c r="B968" s="256"/>
      <c r="C968" s="257"/>
      <c r="D968" s="236" t="s">
        <v>161</v>
      </c>
      <c r="E968" s="258" t="s">
        <v>1</v>
      </c>
      <c r="F968" s="259" t="s">
        <v>164</v>
      </c>
      <c r="G968" s="257"/>
      <c r="H968" s="260">
        <v>0.432</v>
      </c>
      <c r="I968" s="261"/>
      <c r="J968" s="257"/>
      <c r="K968" s="257"/>
      <c r="L968" s="262"/>
      <c r="M968" s="263"/>
      <c r="N968" s="264"/>
      <c r="O968" s="264"/>
      <c r="P968" s="264"/>
      <c r="Q968" s="264"/>
      <c r="R968" s="264"/>
      <c r="S968" s="264"/>
      <c r="T968" s="26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66" t="s">
        <v>161</v>
      </c>
      <c r="AU968" s="266" t="s">
        <v>88</v>
      </c>
      <c r="AV968" s="15" t="s">
        <v>165</v>
      </c>
      <c r="AW968" s="15" t="s">
        <v>32</v>
      </c>
      <c r="AX968" s="15" t="s">
        <v>78</v>
      </c>
      <c r="AY968" s="266" t="s">
        <v>153</v>
      </c>
    </row>
    <row r="969" s="16" customFormat="1">
      <c r="A969" s="16"/>
      <c r="B969" s="267"/>
      <c r="C969" s="268"/>
      <c r="D969" s="236" t="s">
        <v>161</v>
      </c>
      <c r="E969" s="269" t="s">
        <v>1</v>
      </c>
      <c r="F969" s="270" t="s">
        <v>166</v>
      </c>
      <c r="G969" s="268"/>
      <c r="H969" s="271">
        <v>0.432</v>
      </c>
      <c r="I969" s="272"/>
      <c r="J969" s="268"/>
      <c r="K969" s="268"/>
      <c r="L969" s="273"/>
      <c r="M969" s="274"/>
      <c r="N969" s="275"/>
      <c r="O969" s="275"/>
      <c r="P969" s="275"/>
      <c r="Q969" s="275"/>
      <c r="R969" s="275"/>
      <c r="S969" s="275"/>
      <c r="T969" s="27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T969" s="277" t="s">
        <v>161</v>
      </c>
      <c r="AU969" s="277" t="s">
        <v>88</v>
      </c>
      <c r="AV969" s="16" t="s">
        <v>159</v>
      </c>
      <c r="AW969" s="16" t="s">
        <v>32</v>
      </c>
      <c r="AX969" s="16" t="s">
        <v>86</v>
      </c>
      <c r="AY969" s="277" t="s">
        <v>153</v>
      </c>
    </row>
    <row r="970" s="2" customFormat="1" ht="37.8" customHeight="1">
      <c r="A970" s="39"/>
      <c r="B970" s="40"/>
      <c r="C970" s="220" t="s">
        <v>800</v>
      </c>
      <c r="D970" s="220" t="s">
        <v>155</v>
      </c>
      <c r="E970" s="221" t="s">
        <v>801</v>
      </c>
      <c r="F970" s="222" t="s">
        <v>802</v>
      </c>
      <c r="G970" s="223" t="s">
        <v>335</v>
      </c>
      <c r="H970" s="224">
        <v>465</v>
      </c>
      <c r="I970" s="225"/>
      <c r="J970" s="226">
        <f>ROUND(I970*H970,2)</f>
        <v>0</v>
      </c>
      <c r="K970" s="227"/>
      <c r="L970" s="45"/>
      <c r="M970" s="228" t="s">
        <v>1</v>
      </c>
      <c r="N970" s="229" t="s">
        <v>43</v>
      </c>
      <c r="O970" s="92"/>
      <c r="P970" s="230">
        <f>O970*H970</f>
        <v>0</v>
      </c>
      <c r="Q970" s="230">
        <v>0</v>
      </c>
      <c r="R970" s="230">
        <f>Q970*H970</f>
        <v>0</v>
      </c>
      <c r="S970" s="230">
        <v>0.001</v>
      </c>
      <c r="T970" s="231">
        <f>S970*H970</f>
        <v>0.46500000000000002</v>
      </c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R970" s="232" t="s">
        <v>159</v>
      </c>
      <c r="AT970" s="232" t="s">
        <v>155</v>
      </c>
      <c r="AU970" s="232" t="s">
        <v>88</v>
      </c>
      <c r="AY970" s="18" t="s">
        <v>153</v>
      </c>
      <c r="BE970" s="233">
        <f>IF(N970="základní",J970,0)</f>
        <v>0</v>
      </c>
      <c r="BF970" s="233">
        <f>IF(N970="snížená",J970,0)</f>
        <v>0</v>
      </c>
      <c r="BG970" s="233">
        <f>IF(N970="zákl. přenesená",J970,0)</f>
        <v>0</v>
      </c>
      <c r="BH970" s="233">
        <f>IF(N970="sníž. přenesená",J970,0)</f>
        <v>0</v>
      </c>
      <c r="BI970" s="233">
        <f>IF(N970="nulová",J970,0)</f>
        <v>0</v>
      </c>
      <c r="BJ970" s="18" t="s">
        <v>86</v>
      </c>
      <c r="BK970" s="233">
        <f>ROUND(I970*H970,2)</f>
        <v>0</v>
      </c>
      <c r="BL970" s="18" t="s">
        <v>159</v>
      </c>
      <c r="BM970" s="232" t="s">
        <v>803</v>
      </c>
    </row>
    <row r="971" s="13" customFormat="1">
      <c r="A971" s="13"/>
      <c r="B971" s="234"/>
      <c r="C971" s="235"/>
      <c r="D971" s="236" t="s">
        <v>161</v>
      </c>
      <c r="E971" s="237" t="s">
        <v>1</v>
      </c>
      <c r="F971" s="238" t="s">
        <v>804</v>
      </c>
      <c r="G971" s="235"/>
      <c r="H971" s="237" t="s">
        <v>1</v>
      </c>
      <c r="I971" s="239"/>
      <c r="J971" s="235"/>
      <c r="K971" s="235"/>
      <c r="L971" s="240"/>
      <c r="M971" s="241"/>
      <c r="N971" s="242"/>
      <c r="O971" s="242"/>
      <c r="P971" s="242"/>
      <c r="Q971" s="242"/>
      <c r="R971" s="242"/>
      <c r="S971" s="242"/>
      <c r="T971" s="24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4" t="s">
        <v>161</v>
      </c>
      <c r="AU971" s="244" t="s">
        <v>88</v>
      </c>
      <c r="AV971" s="13" t="s">
        <v>86</v>
      </c>
      <c r="AW971" s="13" t="s">
        <v>32</v>
      </c>
      <c r="AX971" s="13" t="s">
        <v>78</v>
      </c>
      <c r="AY971" s="244" t="s">
        <v>153</v>
      </c>
    </row>
    <row r="972" s="13" customFormat="1">
      <c r="A972" s="13"/>
      <c r="B972" s="234"/>
      <c r="C972" s="235"/>
      <c r="D972" s="236" t="s">
        <v>161</v>
      </c>
      <c r="E972" s="237" t="s">
        <v>1</v>
      </c>
      <c r="F972" s="238" t="s">
        <v>805</v>
      </c>
      <c r="G972" s="235"/>
      <c r="H972" s="237" t="s">
        <v>1</v>
      </c>
      <c r="I972" s="239"/>
      <c r="J972" s="235"/>
      <c r="K972" s="235"/>
      <c r="L972" s="240"/>
      <c r="M972" s="241"/>
      <c r="N972" s="242"/>
      <c r="O972" s="242"/>
      <c r="P972" s="242"/>
      <c r="Q972" s="242"/>
      <c r="R972" s="242"/>
      <c r="S972" s="242"/>
      <c r="T972" s="24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4" t="s">
        <v>161</v>
      </c>
      <c r="AU972" s="244" t="s">
        <v>88</v>
      </c>
      <c r="AV972" s="13" t="s">
        <v>86</v>
      </c>
      <c r="AW972" s="13" t="s">
        <v>32</v>
      </c>
      <c r="AX972" s="13" t="s">
        <v>78</v>
      </c>
      <c r="AY972" s="244" t="s">
        <v>153</v>
      </c>
    </row>
    <row r="973" s="14" customFormat="1">
      <c r="A973" s="14"/>
      <c r="B973" s="245"/>
      <c r="C973" s="246"/>
      <c r="D973" s="236" t="s">
        <v>161</v>
      </c>
      <c r="E973" s="247" t="s">
        <v>1</v>
      </c>
      <c r="F973" s="248" t="s">
        <v>806</v>
      </c>
      <c r="G973" s="246"/>
      <c r="H973" s="249">
        <v>465</v>
      </c>
      <c r="I973" s="250"/>
      <c r="J973" s="246"/>
      <c r="K973" s="246"/>
      <c r="L973" s="251"/>
      <c r="M973" s="252"/>
      <c r="N973" s="253"/>
      <c r="O973" s="253"/>
      <c r="P973" s="253"/>
      <c r="Q973" s="253"/>
      <c r="R973" s="253"/>
      <c r="S973" s="253"/>
      <c r="T973" s="25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5" t="s">
        <v>161</v>
      </c>
      <c r="AU973" s="255" t="s">
        <v>88</v>
      </c>
      <c r="AV973" s="14" t="s">
        <v>88</v>
      </c>
      <c r="AW973" s="14" t="s">
        <v>32</v>
      </c>
      <c r="AX973" s="14" t="s">
        <v>78</v>
      </c>
      <c r="AY973" s="255" t="s">
        <v>153</v>
      </c>
    </row>
    <row r="974" s="15" customFormat="1">
      <c r="A974" s="15"/>
      <c r="B974" s="256"/>
      <c r="C974" s="257"/>
      <c r="D974" s="236" t="s">
        <v>161</v>
      </c>
      <c r="E974" s="258" t="s">
        <v>1</v>
      </c>
      <c r="F974" s="259" t="s">
        <v>164</v>
      </c>
      <c r="G974" s="257"/>
      <c r="H974" s="260">
        <v>465</v>
      </c>
      <c r="I974" s="261"/>
      <c r="J974" s="257"/>
      <c r="K974" s="257"/>
      <c r="L974" s="262"/>
      <c r="M974" s="263"/>
      <c r="N974" s="264"/>
      <c r="O974" s="264"/>
      <c r="P974" s="264"/>
      <c r="Q974" s="264"/>
      <c r="R974" s="264"/>
      <c r="S974" s="264"/>
      <c r="T974" s="26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6" t="s">
        <v>161</v>
      </c>
      <c r="AU974" s="266" t="s">
        <v>88</v>
      </c>
      <c r="AV974" s="15" t="s">
        <v>165</v>
      </c>
      <c r="AW974" s="15" t="s">
        <v>32</v>
      </c>
      <c r="AX974" s="15" t="s">
        <v>78</v>
      </c>
      <c r="AY974" s="266" t="s">
        <v>153</v>
      </c>
    </row>
    <row r="975" s="16" customFormat="1">
      <c r="A975" s="16"/>
      <c r="B975" s="267"/>
      <c r="C975" s="268"/>
      <c r="D975" s="236" t="s">
        <v>161</v>
      </c>
      <c r="E975" s="269" t="s">
        <v>1</v>
      </c>
      <c r="F975" s="270" t="s">
        <v>166</v>
      </c>
      <c r="G975" s="268"/>
      <c r="H975" s="271">
        <v>465</v>
      </c>
      <c r="I975" s="272"/>
      <c r="J975" s="268"/>
      <c r="K975" s="268"/>
      <c r="L975" s="273"/>
      <c r="M975" s="274"/>
      <c r="N975" s="275"/>
      <c r="O975" s="275"/>
      <c r="P975" s="275"/>
      <c r="Q975" s="275"/>
      <c r="R975" s="275"/>
      <c r="S975" s="275"/>
      <c r="T975" s="27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T975" s="277" t="s">
        <v>161</v>
      </c>
      <c r="AU975" s="277" t="s">
        <v>88</v>
      </c>
      <c r="AV975" s="16" t="s">
        <v>159</v>
      </c>
      <c r="AW975" s="16" t="s">
        <v>32</v>
      </c>
      <c r="AX975" s="16" t="s">
        <v>86</v>
      </c>
      <c r="AY975" s="277" t="s">
        <v>153</v>
      </c>
    </row>
    <row r="976" s="2" customFormat="1" ht="44.25" customHeight="1">
      <c r="A976" s="39"/>
      <c r="B976" s="40"/>
      <c r="C976" s="220" t="s">
        <v>807</v>
      </c>
      <c r="D976" s="220" t="s">
        <v>155</v>
      </c>
      <c r="E976" s="221" t="s">
        <v>808</v>
      </c>
      <c r="F976" s="222" t="s">
        <v>809</v>
      </c>
      <c r="G976" s="223" t="s">
        <v>335</v>
      </c>
      <c r="H976" s="224">
        <v>5.2000000000000002</v>
      </c>
      <c r="I976" s="225"/>
      <c r="J976" s="226">
        <f>ROUND(I976*H976,2)</f>
        <v>0</v>
      </c>
      <c r="K976" s="227"/>
      <c r="L976" s="45"/>
      <c r="M976" s="228" t="s">
        <v>1</v>
      </c>
      <c r="N976" s="229" t="s">
        <v>43</v>
      </c>
      <c r="O976" s="92"/>
      <c r="P976" s="230">
        <f>O976*H976</f>
        <v>0</v>
      </c>
      <c r="Q976" s="230">
        <v>0.00020000000000000001</v>
      </c>
      <c r="R976" s="230">
        <f>Q976*H976</f>
        <v>0.0010400000000000001</v>
      </c>
      <c r="S976" s="230">
        <v>0</v>
      </c>
      <c r="T976" s="231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32" t="s">
        <v>159</v>
      </c>
      <c r="AT976" s="232" t="s">
        <v>155</v>
      </c>
      <c r="AU976" s="232" t="s">
        <v>88</v>
      </c>
      <c r="AY976" s="18" t="s">
        <v>153</v>
      </c>
      <c r="BE976" s="233">
        <f>IF(N976="základní",J976,0)</f>
        <v>0</v>
      </c>
      <c r="BF976" s="233">
        <f>IF(N976="snížená",J976,0)</f>
        <v>0</v>
      </c>
      <c r="BG976" s="233">
        <f>IF(N976="zákl. přenesená",J976,0)</f>
        <v>0</v>
      </c>
      <c r="BH976" s="233">
        <f>IF(N976="sníž. přenesená",J976,0)</f>
        <v>0</v>
      </c>
      <c r="BI976" s="233">
        <f>IF(N976="nulová",J976,0)</f>
        <v>0</v>
      </c>
      <c r="BJ976" s="18" t="s">
        <v>86</v>
      </c>
      <c r="BK976" s="233">
        <f>ROUND(I976*H976,2)</f>
        <v>0</v>
      </c>
      <c r="BL976" s="18" t="s">
        <v>159</v>
      </c>
      <c r="BM976" s="232" t="s">
        <v>810</v>
      </c>
    </row>
    <row r="977" s="13" customFormat="1">
      <c r="A977" s="13"/>
      <c r="B977" s="234"/>
      <c r="C977" s="235"/>
      <c r="D977" s="236" t="s">
        <v>161</v>
      </c>
      <c r="E977" s="237" t="s">
        <v>1</v>
      </c>
      <c r="F977" s="238" t="s">
        <v>811</v>
      </c>
      <c r="G977" s="235"/>
      <c r="H977" s="237" t="s">
        <v>1</v>
      </c>
      <c r="I977" s="239"/>
      <c r="J977" s="235"/>
      <c r="K977" s="235"/>
      <c r="L977" s="240"/>
      <c r="M977" s="241"/>
      <c r="N977" s="242"/>
      <c r="O977" s="242"/>
      <c r="P977" s="242"/>
      <c r="Q977" s="242"/>
      <c r="R977" s="242"/>
      <c r="S977" s="242"/>
      <c r="T977" s="24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4" t="s">
        <v>161</v>
      </c>
      <c r="AU977" s="244" t="s">
        <v>88</v>
      </c>
      <c r="AV977" s="13" t="s">
        <v>86</v>
      </c>
      <c r="AW977" s="13" t="s">
        <v>32</v>
      </c>
      <c r="AX977" s="13" t="s">
        <v>78</v>
      </c>
      <c r="AY977" s="244" t="s">
        <v>153</v>
      </c>
    </row>
    <row r="978" s="14" customFormat="1">
      <c r="A978" s="14"/>
      <c r="B978" s="245"/>
      <c r="C978" s="246"/>
      <c r="D978" s="236" t="s">
        <v>161</v>
      </c>
      <c r="E978" s="247" t="s">
        <v>1</v>
      </c>
      <c r="F978" s="248" t="s">
        <v>812</v>
      </c>
      <c r="G978" s="246"/>
      <c r="H978" s="249">
        <v>5.2000000000000002</v>
      </c>
      <c r="I978" s="250"/>
      <c r="J978" s="246"/>
      <c r="K978" s="246"/>
      <c r="L978" s="251"/>
      <c r="M978" s="252"/>
      <c r="N978" s="253"/>
      <c r="O978" s="253"/>
      <c r="P978" s="253"/>
      <c r="Q978" s="253"/>
      <c r="R978" s="253"/>
      <c r="S978" s="253"/>
      <c r="T978" s="25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5" t="s">
        <v>161</v>
      </c>
      <c r="AU978" s="255" t="s">
        <v>88</v>
      </c>
      <c r="AV978" s="14" t="s">
        <v>88</v>
      </c>
      <c r="AW978" s="14" t="s">
        <v>32</v>
      </c>
      <c r="AX978" s="14" t="s">
        <v>78</v>
      </c>
      <c r="AY978" s="255" t="s">
        <v>153</v>
      </c>
    </row>
    <row r="979" s="15" customFormat="1">
      <c r="A979" s="15"/>
      <c r="B979" s="256"/>
      <c r="C979" s="257"/>
      <c r="D979" s="236" t="s">
        <v>161</v>
      </c>
      <c r="E979" s="258" t="s">
        <v>1</v>
      </c>
      <c r="F979" s="259" t="s">
        <v>164</v>
      </c>
      <c r="G979" s="257"/>
      <c r="H979" s="260">
        <v>5.2000000000000002</v>
      </c>
      <c r="I979" s="261"/>
      <c r="J979" s="257"/>
      <c r="K979" s="257"/>
      <c r="L979" s="262"/>
      <c r="M979" s="263"/>
      <c r="N979" s="264"/>
      <c r="O979" s="264"/>
      <c r="P979" s="264"/>
      <c r="Q979" s="264"/>
      <c r="R979" s="264"/>
      <c r="S979" s="264"/>
      <c r="T979" s="26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66" t="s">
        <v>161</v>
      </c>
      <c r="AU979" s="266" t="s">
        <v>88</v>
      </c>
      <c r="AV979" s="15" t="s">
        <v>165</v>
      </c>
      <c r="AW979" s="15" t="s">
        <v>32</v>
      </c>
      <c r="AX979" s="15" t="s">
        <v>78</v>
      </c>
      <c r="AY979" s="266" t="s">
        <v>153</v>
      </c>
    </row>
    <row r="980" s="16" customFormat="1">
      <c r="A980" s="16"/>
      <c r="B980" s="267"/>
      <c r="C980" s="268"/>
      <c r="D980" s="236" t="s">
        <v>161</v>
      </c>
      <c r="E980" s="269" t="s">
        <v>1</v>
      </c>
      <c r="F980" s="270" t="s">
        <v>166</v>
      </c>
      <c r="G980" s="268"/>
      <c r="H980" s="271">
        <v>5.2000000000000002</v>
      </c>
      <c r="I980" s="272"/>
      <c r="J980" s="268"/>
      <c r="K980" s="268"/>
      <c r="L980" s="273"/>
      <c r="M980" s="274"/>
      <c r="N980" s="275"/>
      <c r="O980" s="275"/>
      <c r="P980" s="275"/>
      <c r="Q980" s="275"/>
      <c r="R980" s="275"/>
      <c r="S980" s="275"/>
      <c r="T980" s="27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T980" s="277" t="s">
        <v>161</v>
      </c>
      <c r="AU980" s="277" t="s">
        <v>88</v>
      </c>
      <c r="AV980" s="16" t="s">
        <v>159</v>
      </c>
      <c r="AW980" s="16" t="s">
        <v>32</v>
      </c>
      <c r="AX980" s="16" t="s">
        <v>86</v>
      </c>
      <c r="AY980" s="277" t="s">
        <v>153</v>
      </c>
    </row>
    <row r="981" s="12" customFormat="1" ht="22.8" customHeight="1">
      <c r="A981" s="12"/>
      <c r="B981" s="204"/>
      <c r="C981" s="205"/>
      <c r="D981" s="206" t="s">
        <v>77</v>
      </c>
      <c r="E981" s="218" t="s">
        <v>813</v>
      </c>
      <c r="F981" s="218" t="s">
        <v>814</v>
      </c>
      <c r="G981" s="205"/>
      <c r="H981" s="205"/>
      <c r="I981" s="208"/>
      <c r="J981" s="219">
        <f>BK981</f>
        <v>0</v>
      </c>
      <c r="K981" s="205"/>
      <c r="L981" s="210"/>
      <c r="M981" s="211"/>
      <c r="N981" s="212"/>
      <c r="O981" s="212"/>
      <c r="P981" s="213">
        <f>SUM(P982:P989)</f>
        <v>0</v>
      </c>
      <c r="Q981" s="212"/>
      <c r="R981" s="213">
        <f>SUM(R982:R989)</f>
        <v>0</v>
      </c>
      <c r="S981" s="212"/>
      <c r="T981" s="214">
        <f>SUM(T982:T989)</f>
        <v>0</v>
      </c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R981" s="215" t="s">
        <v>86</v>
      </c>
      <c r="AT981" s="216" t="s">
        <v>77</v>
      </c>
      <c r="AU981" s="216" t="s">
        <v>86</v>
      </c>
      <c r="AY981" s="215" t="s">
        <v>153</v>
      </c>
      <c r="BK981" s="217">
        <f>SUM(BK982:BK989)</f>
        <v>0</v>
      </c>
    </row>
    <row r="982" s="2" customFormat="1" ht="44.25" customHeight="1">
      <c r="A982" s="39"/>
      <c r="B982" s="40"/>
      <c r="C982" s="220" t="s">
        <v>815</v>
      </c>
      <c r="D982" s="220" t="s">
        <v>155</v>
      </c>
      <c r="E982" s="221" t="s">
        <v>816</v>
      </c>
      <c r="F982" s="222" t="s">
        <v>817</v>
      </c>
      <c r="G982" s="223" t="s">
        <v>227</v>
      </c>
      <c r="H982" s="224">
        <v>8.5969999999999995</v>
      </c>
      <c r="I982" s="225"/>
      <c r="J982" s="226">
        <f>ROUND(I982*H982,2)</f>
        <v>0</v>
      </c>
      <c r="K982" s="227"/>
      <c r="L982" s="45"/>
      <c r="M982" s="228" t="s">
        <v>1</v>
      </c>
      <c r="N982" s="229" t="s">
        <v>43</v>
      </c>
      <c r="O982" s="92"/>
      <c r="P982" s="230">
        <f>O982*H982</f>
        <v>0</v>
      </c>
      <c r="Q982" s="230">
        <v>0</v>
      </c>
      <c r="R982" s="230">
        <f>Q982*H982</f>
        <v>0</v>
      </c>
      <c r="S982" s="230">
        <v>0</v>
      </c>
      <c r="T982" s="231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32" t="s">
        <v>159</v>
      </c>
      <c r="AT982" s="232" t="s">
        <v>155</v>
      </c>
      <c r="AU982" s="232" t="s">
        <v>88</v>
      </c>
      <c r="AY982" s="18" t="s">
        <v>153</v>
      </c>
      <c r="BE982" s="233">
        <f>IF(N982="základní",J982,0)</f>
        <v>0</v>
      </c>
      <c r="BF982" s="233">
        <f>IF(N982="snížená",J982,0)</f>
        <v>0</v>
      </c>
      <c r="BG982" s="233">
        <f>IF(N982="zákl. přenesená",J982,0)</f>
        <v>0</v>
      </c>
      <c r="BH982" s="233">
        <f>IF(N982="sníž. přenesená",J982,0)</f>
        <v>0</v>
      </c>
      <c r="BI982" s="233">
        <f>IF(N982="nulová",J982,0)</f>
        <v>0</v>
      </c>
      <c r="BJ982" s="18" t="s">
        <v>86</v>
      </c>
      <c r="BK982" s="233">
        <f>ROUND(I982*H982,2)</f>
        <v>0</v>
      </c>
      <c r="BL982" s="18" t="s">
        <v>159</v>
      </c>
      <c r="BM982" s="232" t="s">
        <v>818</v>
      </c>
    </row>
    <row r="983" s="2" customFormat="1" ht="62.7" customHeight="1">
      <c r="A983" s="39"/>
      <c r="B983" s="40"/>
      <c r="C983" s="220" t="s">
        <v>819</v>
      </c>
      <c r="D983" s="220" t="s">
        <v>155</v>
      </c>
      <c r="E983" s="221" t="s">
        <v>820</v>
      </c>
      <c r="F983" s="222" t="s">
        <v>821</v>
      </c>
      <c r="G983" s="223" t="s">
        <v>227</v>
      </c>
      <c r="H983" s="224">
        <v>8.5969999999999995</v>
      </c>
      <c r="I983" s="225"/>
      <c r="J983" s="226">
        <f>ROUND(I983*H983,2)</f>
        <v>0</v>
      </c>
      <c r="K983" s="227"/>
      <c r="L983" s="45"/>
      <c r="M983" s="228" t="s">
        <v>1</v>
      </c>
      <c r="N983" s="229" t="s">
        <v>43</v>
      </c>
      <c r="O983" s="92"/>
      <c r="P983" s="230">
        <f>O983*H983</f>
        <v>0</v>
      </c>
      <c r="Q983" s="230">
        <v>0</v>
      </c>
      <c r="R983" s="230">
        <f>Q983*H983</f>
        <v>0</v>
      </c>
      <c r="S983" s="230">
        <v>0</v>
      </c>
      <c r="T983" s="231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32" t="s">
        <v>159</v>
      </c>
      <c r="AT983" s="232" t="s">
        <v>155</v>
      </c>
      <c r="AU983" s="232" t="s">
        <v>88</v>
      </c>
      <c r="AY983" s="18" t="s">
        <v>153</v>
      </c>
      <c r="BE983" s="233">
        <f>IF(N983="základní",J983,0)</f>
        <v>0</v>
      </c>
      <c r="BF983" s="233">
        <f>IF(N983="snížená",J983,0)</f>
        <v>0</v>
      </c>
      <c r="BG983" s="233">
        <f>IF(N983="zákl. přenesená",J983,0)</f>
        <v>0</v>
      </c>
      <c r="BH983" s="233">
        <f>IF(N983="sníž. přenesená",J983,0)</f>
        <v>0</v>
      </c>
      <c r="BI983" s="233">
        <f>IF(N983="nulová",J983,0)</f>
        <v>0</v>
      </c>
      <c r="BJ983" s="18" t="s">
        <v>86</v>
      </c>
      <c r="BK983" s="233">
        <f>ROUND(I983*H983,2)</f>
        <v>0</v>
      </c>
      <c r="BL983" s="18" t="s">
        <v>159</v>
      </c>
      <c r="BM983" s="232" t="s">
        <v>822</v>
      </c>
    </row>
    <row r="984" s="2" customFormat="1" ht="33" customHeight="1">
      <c r="A984" s="39"/>
      <c r="B984" s="40"/>
      <c r="C984" s="220" t="s">
        <v>823</v>
      </c>
      <c r="D984" s="220" t="s">
        <v>155</v>
      </c>
      <c r="E984" s="221" t="s">
        <v>824</v>
      </c>
      <c r="F984" s="222" t="s">
        <v>825</v>
      </c>
      <c r="G984" s="223" t="s">
        <v>227</v>
      </c>
      <c r="H984" s="224">
        <v>8.5969999999999995</v>
      </c>
      <c r="I984" s="225"/>
      <c r="J984" s="226">
        <f>ROUND(I984*H984,2)</f>
        <v>0</v>
      </c>
      <c r="K984" s="227"/>
      <c r="L984" s="45"/>
      <c r="M984" s="228" t="s">
        <v>1</v>
      </c>
      <c r="N984" s="229" t="s">
        <v>43</v>
      </c>
      <c r="O984" s="92"/>
      <c r="P984" s="230">
        <f>O984*H984</f>
        <v>0</v>
      </c>
      <c r="Q984" s="230">
        <v>0</v>
      </c>
      <c r="R984" s="230">
        <f>Q984*H984</f>
        <v>0</v>
      </c>
      <c r="S984" s="230">
        <v>0</v>
      </c>
      <c r="T984" s="231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32" t="s">
        <v>159</v>
      </c>
      <c r="AT984" s="232" t="s">
        <v>155</v>
      </c>
      <c r="AU984" s="232" t="s">
        <v>88</v>
      </c>
      <c r="AY984" s="18" t="s">
        <v>153</v>
      </c>
      <c r="BE984" s="233">
        <f>IF(N984="základní",J984,0)</f>
        <v>0</v>
      </c>
      <c r="BF984" s="233">
        <f>IF(N984="snížená",J984,0)</f>
        <v>0</v>
      </c>
      <c r="BG984" s="233">
        <f>IF(N984="zákl. přenesená",J984,0)</f>
        <v>0</v>
      </c>
      <c r="BH984" s="233">
        <f>IF(N984="sníž. přenesená",J984,0)</f>
        <v>0</v>
      </c>
      <c r="BI984" s="233">
        <f>IF(N984="nulová",J984,0)</f>
        <v>0</v>
      </c>
      <c r="BJ984" s="18" t="s">
        <v>86</v>
      </c>
      <c r="BK984" s="233">
        <f>ROUND(I984*H984,2)</f>
        <v>0</v>
      </c>
      <c r="BL984" s="18" t="s">
        <v>159</v>
      </c>
      <c r="BM984" s="232" t="s">
        <v>826</v>
      </c>
    </row>
    <row r="985" s="2" customFormat="1" ht="44.25" customHeight="1">
      <c r="A985" s="39"/>
      <c r="B985" s="40"/>
      <c r="C985" s="220" t="s">
        <v>827</v>
      </c>
      <c r="D985" s="220" t="s">
        <v>155</v>
      </c>
      <c r="E985" s="221" t="s">
        <v>828</v>
      </c>
      <c r="F985" s="222" t="s">
        <v>829</v>
      </c>
      <c r="G985" s="223" t="s">
        <v>227</v>
      </c>
      <c r="H985" s="224">
        <v>171.94</v>
      </c>
      <c r="I985" s="225"/>
      <c r="J985" s="226">
        <f>ROUND(I985*H985,2)</f>
        <v>0</v>
      </c>
      <c r="K985" s="227"/>
      <c r="L985" s="45"/>
      <c r="M985" s="228" t="s">
        <v>1</v>
      </c>
      <c r="N985" s="229" t="s">
        <v>43</v>
      </c>
      <c r="O985" s="92"/>
      <c r="P985" s="230">
        <f>O985*H985</f>
        <v>0</v>
      </c>
      <c r="Q985" s="230">
        <v>0</v>
      </c>
      <c r="R985" s="230">
        <f>Q985*H985</f>
        <v>0</v>
      </c>
      <c r="S985" s="230">
        <v>0</v>
      </c>
      <c r="T985" s="231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32" t="s">
        <v>159</v>
      </c>
      <c r="AT985" s="232" t="s">
        <v>155</v>
      </c>
      <c r="AU985" s="232" t="s">
        <v>88</v>
      </c>
      <c r="AY985" s="18" t="s">
        <v>153</v>
      </c>
      <c r="BE985" s="233">
        <f>IF(N985="základní",J985,0)</f>
        <v>0</v>
      </c>
      <c r="BF985" s="233">
        <f>IF(N985="snížená",J985,0)</f>
        <v>0</v>
      </c>
      <c r="BG985" s="233">
        <f>IF(N985="zákl. přenesená",J985,0)</f>
        <v>0</v>
      </c>
      <c r="BH985" s="233">
        <f>IF(N985="sníž. přenesená",J985,0)</f>
        <v>0</v>
      </c>
      <c r="BI985" s="233">
        <f>IF(N985="nulová",J985,0)</f>
        <v>0</v>
      </c>
      <c r="BJ985" s="18" t="s">
        <v>86</v>
      </c>
      <c r="BK985" s="233">
        <f>ROUND(I985*H985,2)</f>
        <v>0</v>
      </c>
      <c r="BL985" s="18" t="s">
        <v>159</v>
      </c>
      <c r="BM985" s="232" t="s">
        <v>830</v>
      </c>
    </row>
    <row r="986" s="14" customFormat="1">
      <c r="A986" s="14"/>
      <c r="B986" s="245"/>
      <c r="C986" s="246"/>
      <c r="D986" s="236" t="s">
        <v>161</v>
      </c>
      <c r="E986" s="247" t="s">
        <v>1</v>
      </c>
      <c r="F986" s="248" t="s">
        <v>831</v>
      </c>
      <c r="G986" s="246"/>
      <c r="H986" s="249">
        <v>171.94</v>
      </c>
      <c r="I986" s="250"/>
      <c r="J986" s="246"/>
      <c r="K986" s="246"/>
      <c r="L986" s="251"/>
      <c r="M986" s="252"/>
      <c r="N986" s="253"/>
      <c r="O986" s="253"/>
      <c r="P986" s="253"/>
      <c r="Q986" s="253"/>
      <c r="R986" s="253"/>
      <c r="S986" s="253"/>
      <c r="T986" s="25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5" t="s">
        <v>161</v>
      </c>
      <c r="AU986" s="255" t="s">
        <v>88</v>
      </c>
      <c r="AV986" s="14" t="s">
        <v>88</v>
      </c>
      <c r="AW986" s="14" t="s">
        <v>32</v>
      </c>
      <c r="AX986" s="14" t="s">
        <v>86</v>
      </c>
      <c r="AY986" s="255" t="s">
        <v>153</v>
      </c>
    </row>
    <row r="987" s="2" customFormat="1" ht="44.25" customHeight="1">
      <c r="A987" s="39"/>
      <c r="B987" s="40"/>
      <c r="C987" s="220" t="s">
        <v>832</v>
      </c>
      <c r="D987" s="220" t="s">
        <v>155</v>
      </c>
      <c r="E987" s="221" t="s">
        <v>833</v>
      </c>
      <c r="F987" s="222" t="s">
        <v>834</v>
      </c>
      <c r="G987" s="223" t="s">
        <v>227</v>
      </c>
      <c r="H987" s="224">
        <v>7.1609999999999996</v>
      </c>
      <c r="I987" s="225"/>
      <c r="J987" s="226">
        <f>ROUND(I987*H987,2)</f>
        <v>0</v>
      </c>
      <c r="K987" s="227"/>
      <c r="L987" s="45"/>
      <c r="M987" s="228" t="s">
        <v>1</v>
      </c>
      <c r="N987" s="229" t="s">
        <v>43</v>
      </c>
      <c r="O987" s="92"/>
      <c r="P987" s="230">
        <f>O987*H987</f>
        <v>0</v>
      </c>
      <c r="Q987" s="230">
        <v>0</v>
      </c>
      <c r="R987" s="230">
        <f>Q987*H987</f>
        <v>0</v>
      </c>
      <c r="S987" s="230">
        <v>0</v>
      </c>
      <c r="T987" s="231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32" t="s">
        <v>159</v>
      </c>
      <c r="AT987" s="232" t="s">
        <v>155</v>
      </c>
      <c r="AU987" s="232" t="s">
        <v>88</v>
      </c>
      <c r="AY987" s="18" t="s">
        <v>153</v>
      </c>
      <c r="BE987" s="233">
        <f>IF(N987="základní",J987,0)</f>
        <v>0</v>
      </c>
      <c r="BF987" s="233">
        <f>IF(N987="snížená",J987,0)</f>
        <v>0</v>
      </c>
      <c r="BG987" s="233">
        <f>IF(N987="zákl. přenesená",J987,0)</f>
        <v>0</v>
      </c>
      <c r="BH987" s="233">
        <f>IF(N987="sníž. přenesená",J987,0)</f>
        <v>0</v>
      </c>
      <c r="BI987" s="233">
        <f>IF(N987="nulová",J987,0)</f>
        <v>0</v>
      </c>
      <c r="BJ987" s="18" t="s">
        <v>86</v>
      </c>
      <c r="BK987" s="233">
        <f>ROUND(I987*H987,2)</f>
        <v>0</v>
      </c>
      <c r="BL987" s="18" t="s">
        <v>159</v>
      </c>
      <c r="BM987" s="232" t="s">
        <v>835</v>
      </c>
    </row>
    <row r="988" s="2" customFormat="1" ht="44.25" customHeight="1">
      <c r="A988" s="39"/>
      <c r="B988" s="40"/>
      <c r="C988" s="220" t="s">
        <v>836</v>
      </c>
      <c r="D988" s="220" t="s">
        <v>155</v>
      </c>
      <c r="E988" s="221" t="s">
        <v>837</v>
      </c>
      <c r="F988" s="222" t="s">
        <v>838</v>
      </c>
      <c r="G988" s="223" t="s">
        <v>227</v>
      </c>
      <c r="H988" s="224">
        <v>32.143999999999998</v>
      </c>
      <c r="I988" s="225"/>
      <c r="J988" s="226">
        <f>ROUND(I988*H988,2)</f>
        <v>0</v>
      </c>
      <c r="K988" s="227"/>
      <c r="L988" s="45"/>
      <c r="M988" s="228" t="s">
        <v>1</v>
      </c>
      <c r="N988" s="229" t="s">
        <v>43</v>
      </c>
      <c r="O988" s="92"/>
      <c r="P988" s="230">
        <f>O988*H988</f>
        <v>0</v>
      </c>
      <c r="Q988" s="230">
        <v>0</v>
      </c>
      <c r="R988" s="230">
        <f>Q988*H988</f>
        <v>0</v>
      </c>
      <c r="S988" s="230">
        <v>0</v>
      </c>
      <c r="T988" s="231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32" t="s">
        <v>159</v>
      </c>
      <c r="AT988" s="232" t="s">
        <v>155</v>
      </c>
      <c r="AU988" s="232" t="s">
        <v>88</v>
      </c>
      <c r="AY988" s="18" t="s">
        <v>153</v>
      </c>
      <c r="BE988" s="233">
        <f>IF(N988="základní",J988,0)</f>
        <v>0</v>
      </c>
      <c r="BF988" s="233">
        <f>IF(N988="snížená",J988,0)</f>
        <v>0</v>
      </c>
      <c r="BG988" s="233">
        <f>IF(N988="zákl. přenesená",J988,0)</f>
        <v>0</v>
      </c>
      <c r="BH988" s="233">
        <f>IF(N988="sníž. přenesená",J988,0)</f>
        <v>0</v>
      </c>
      <c r="BI988" s="233">
        <f>IF(N988="nulová",J988,0)</f>
        <v>0</v>
      </c>
      <c r="BJ988" s="18" t="s">
        <v>86</v>
      </c>
      <c r="BK988" s="233">
        <f>ROUND(I988*H988,2)</f>
        <v>0</v>
      </c>
      <c r="BL988" s="18" t="s">
        <v>159</v>
      </c>
      <c r="BM988" s="232" t="s">
        <v>839</v>
      </c>
    </row>
    <row r="989" s="2" customFormat="1" ht="44.25" customHeight="1">
      <c r="A989" s="39"/>
      <c r="B989" s="40"/>
      <c r="C989" s="220" t="s">
        <v>840</v>
      </c>
      <c r="D989" s="220" t="s">
        <v>155</v>
      </c>
      <c r="E989" s="221" t="s">
        <v>841</v>
      </c>
      <c r="F989" s="222" t="s">
        <v>842</v>
      </c>
      <c r="G989" s="223" t="s">
        <v>227</v>
      </c>
      <c r="H989" s="224">
        <v>1.4359999999999999</v>
      </c>
      <c r="I989" s="225"/>
      <c r="J989" s="226">
        <f>ROUND(I989*H989,2)</f>
        <v>0</v>
      </c>
      <c r="K989" s="227"/>
      <c r="L989" s="45"/>
      <c r="M989" s="228" t="s">
        <v>1</v>
      </c>
      <c r="N989" s="229" t="s">
        <v>43</v>
      </c>
      <c r="O989" s="92"/>
      <c r="P989" s="230">
        <f>O989*H989</f>
        <v>0</v>
      </c>
      <c r="Q989" s="230">
        <v>0</v>
      </c>
      <c r="R989" s="230">
        <f>Q989*H989</f>
        <v>0</v>
      </c>
      <c r="S989" s="230">
        <v>0</v>
      </c>
      <c r="T989" s="231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32" t="s">
        <v>159</v>
      </c>
      <c r="AT989" s="232" t="s">
        <v>155</v>
      </c>
      <c r="AU989" s="232" t="s">
        <v>88</v>
      </c>
      <c r="AY989" s="18" t="s">
        <v>153</v>
      </c>
      <c r="BE989" s="233">
        <f>IF(N989="základní",J989,0)</f>
        <v>0</v>
      </c>
      <c r="BF989" s="233">
        <f>IF(N989="snížená",J989,0)</f>
        <v>0</v>
      </c>
      <c r="BG989" s="233">
        <f>IF(N989="zákl. přenesená",J989,0)</f>
        <v>0</v>
      </c>
      <c r="BH989" s="233">
        <f>IF(N989="sníž. přenesená",J989,0)</f>
        <v>0</v>
      </c>
      <c r="BI989" s="233">
        <f>IF(N989="nulová",J989,0)</f>
        <v>0</v>
      </c>
      <c r="BJ989" s="18" t="s">
        <v>86</v>
      </c>
      <c r="BK989" s="233">
        <f>ROUND(I989*H989,2)</f>
        <v>0</v>
      </c>
      <c r="BL989" s="18" t="s">
        <v>159</v>
      </c>
      <c r="BM989" s="232" t="s">
        <v>843</v>
      </c>
    </row>
    <row r="990" s="12" customFormat="1" ht="22.8" customHeight="1">
      <c r="A990" s="12"/>
      <c r="B990" s="204"/>
      <c r="C990" s="205"/>
      <c r="D990" s="206" t="s">
        <v>77</v>
      </c>
      <c r="E990" s="218" t="s">
        <v>844</v>
      </c>
      <c r="F990" s="218" t="s">
        <v>845</v>
      </c>
      <c r="G990" s="205"/>
      <c r="H990" s="205"/>
      <c r="I990" s="208"/>
      <c r="J990" s="219">
        <f>BK990</f>
        <v>0</v>
      </c>
      <c r="K990" s="205"/>
      <c r="L990" s="210"/>
      <c r="M990" s="211"/>
      <c r="N990" s="212"/>
      <c r="O990" s="212"/>
      <c r="P990" s="213">
        <f>P991</f>
        <v>0</v>
      </c>
      <c r="Q990" s="212"/>
      <c r="R990" s="213">
        <f>R991</f>
        <v>0</v>
      </c>
      <c r="S990" s="212"/>
      <c r="T990" s="214">
        <f>T991</f>
        <v>0</v>
      </c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R990" s="215" t="s">
        <v>86</v>
      </c>
      <c r="AT990" s="216" t="s">
        <v>77</v>
      </c>
      <c r="AU990" s="216" t="s">
        <v>86</v>
      </c>
      <c r="AY990" s="215" t="s">
        <v>153</v>
      </c>
      <c r="BK990" s="217">
        <f>BK991</f>
        <v>0</v>
      </c>
    </row>
    <row r="991" s="2" customFormat="1" ht="55.5" customHeight="1">
      <c r="A991" s="39"/>
      <c r="B991" s="40"/>
      <c r="C991" s="220" t="s">
        <v>846</v>
      </c>
      <c r="D991" s="220" t="s">
        <v>155</v>
      </c>
      <c r="E991" s="221" t="s">
        <v>847</v>
      </c>
      <c r="F991" s="222" t="s">
        <v>848</v>
      </c>
      <c r="G991" s="223" t="s">
        <v>227</v>
      </c>
      <c r="H991" s="224">
        <v>136.047</v>
      </c>
      <c r="I991" s="225"/>
      <c r="J991" s="226">
        <f>ROUND(I991*H991,2)</f>
        <v>0</v>
      </c>
      <c r="K991" s="227"/>
      <c r="L991" s="45"/>
      <c r="M991" s="228" t="s">
        <v>1</v>
      </c>
      <c r="N991" s="229" t="s">
        <v>43</v>
      </c>
      <c r="O991" s="92"/>
      <c r="P991" s="230">
        <f>O991*H991</f>
        <v>0</v>
      </c>
      <c r="Q991" s="230">
        <v>0</v>
      </c>
      <c r="R991" s="230">
        <f>Q991*H991</f>
        <v>0</v>
      </c>
      <c r="S991" s="230">
        <v>0</v>
      </c>
      <c r="T991" s="231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2" t="s">
        <v>159</v>
      </c>
      <c r="AT991" s="232" t="s">
        <v>155</v>
      </c>
      <c r="AU991" s="232" t="s">
        <v>88</v>
      </c>
      <c r="AY991" s="18" t="s">
        <v>153</v>
      </c>
      <c r="BE991" s="233">
        <f>IF(N991="základní",J991,0)</f>
        <v>0</v>
      </c>
      <c r="BF991" s="233">
        <f>IF(N991="snížená",J991,0)</f>
        <v>0</v>
      </c>
      <c r="BG991" s="233">
        <f>IF(N991="zákl. přenesená",J991,0)</f>
        <v>0</v>
      </c>
      <c r="BH991" s="233">
        <f>IF(N991="sníž. přenesená",J991,0)</f>
        <v>0</v>
      </c>
      <c r="BI991" s="233">
        <f>IF(N991="nulová",J991,0)</f>
        <v>0</v>
      </c>
      <c r="BJ991" s="18" t="s">
        <v>86</v>
      </c>
      <c r="BK991" s="233">
        <f>ROUND(I991*H991,2)</f>
        <v>0</v>
      </c>
      <c r="BL991" s="18" t="s">
        <v>159</v>
      </c>
      <c r="BM991" s="232" t="s">
        <v>849</v>
      </c>
    </row>
    <row r="992" s="12" customFormat="1" ht="25.92" customHeight="1">
      <c r="A992" s="12"/>
      <c r="B992" s="204"/>
      <c r="C992" s="205"/>
      <c r="D992" s="206" t="s">
        <v>77</v>
      </c>
      <c r="E992" s="207" t="s">
        <v>850</v>
      </c>
      <c r="F992" s="207" t="s">
        <v>851</v>
      </c>
      <c r="G992" s="205"/>
      <c r="H992" s="205"/>
      <c r="I992" s="208"/>
      <c r="J992" s="209">
        <f>BK992</f>
        <v>0</v>
      </c>
      <c r="K992" s="205"/>
      <c r="L992" s="210"/>
      <c r="M992" s="211"/>
      <c r="N992" s="212"/>
      <c r="O992" s="212"/>
      <c r="P992" s="213">
        <f>P993+P1009+P1065+P1106+P1113+P1120+P1180+P1198+P1243+P1263+P1387+P1483+P1597+P1606</f>
        <v>0</v>
      </c>
      <c r="Q992" s="212"/>
      <c r="R992" s="213">
        <f>R993+R1009+R1065+R1106+R1113+R1120+R1180+R1198+R1243+R1263+R1387+R1483+R1597+R1606</f>
        <v>17.02192226</v>
      </c>
      <c r="S992" s="212"/>
      <c r="T992" s="214">
        <f>T993+T1009+T1065+T1106+T1113+T1120+T1180+T1198+T1243+T1263+T1387+T1483+T1597+T1606</f>
        <v>2.0692522000000002</v>
      </c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R992" s="215" t="s">
        <v>88</v>
      </c>
      <c r="AT992" s="216" t="s">
        <v>77</v>
      </c>
      <c r="AU992" s="216" t="s">
        <v>78</v>
      </c>
      <c r="AY992" s="215" t="s">
        <v>153</v>
      </c>
      <c r="BK992" s="217">
        <f>BK993+BK1009+BK1065+BK1106+BK1113+BK1120+BK1180+BK1198+BK1243+BK1263+BK1387+BK1483+BK1597+BK1606</f>
        <v>0</v>
      </c>
    </row>
    <row r="993" s="12" customFormat="1" ht="22.8" customHeight="1">
      <c r="A993" s="12"/>
      <c r="B993" s="204"/>
      <c r="C993" s="205"/>
      <c r="D993" s="206" t="s">
        <v>77</v>
      </c>
      <c r="E993" s="218" t="s">
        <v>852</v>
      </c>
      <c r="F993" s="218" t="s">
        <v>853</v>
      </c>
      <c r="G993" s="205"/>
      <c r="H993" s="205"/>
      <c r="I993" s="208"/>
      <c r="J993" s="219">
        <f>BK993</f>
        <v>0</v>
      </c>
      <c r="K993" s="205"/>
      <c r="L993" s="210"/>
      <c r="M993" s="211"/>
      <c r="N993" s="212"/>
      <c r="O993" s="212"/>
      <c r="P993" s="213">
        <f>SUM(P994:P1008)</f>
        <v>0</v>
      </c>
      <c r="Q993" s="212"/>
      <c r="R993" s="213">
        <f>SUM(R994:R1008)</f>
        <v>0.11069279999999999</v>
      </c>
      <c r="S993" s="212"/>
      <c r="T993" s="214">
        <f>SUM(T994:T1008)</f>
        <v>0</v>
      </c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R993" s="215" t="s">
        <v>88</v>
      </c>
      <c r="AT993" s="216" t="s">
        <v>77</v>
      </c>
      <c r="AU993" s="216" t="s">
        <v>86</v>
      </c>
      <c r="AY993" s="215" t="s">
        <v>153</v>
      </c>
      <c r="BK993" s="217">
        <f>SUM(BK994:BK1008)</f>
        <v>0</v>
      </c>
    </row>
    <row r="994" s="2" customFormat="1" ht="37.8" customHeight="1">
      <c r="A994" s="39"/>
      <c r="B994" s="40"/>
      <c r="C994" s="220" t="s">
        <v>854</v>
      </c>
      <c r="D994" s="220" t="s">
        <v>155</v>
      </c>
      <c r="E994" s="221" t="s">
        <v>855</v>
      </c>
      <c r="F994" s="222" t="s">
        <v>856</v>
      </c>
      <c r="G994" s="223" t="s">
        <v>216</v>
      </c>
      <c r="H994" s="224">
        <v>17.632000000000001</v>
      </c>
      <c r="I994" s="225"/>
      <c r="J994" s="226">
        <f>ROUND(I994*H994,2)</f>
        <v>0</v>
      </c>
      <c r="K994" s="227"/>
      <c r="L994" s="45"/>
      <c r="M994" s="228" t="s">
        <v>1</v>
      </c>
      <c r="N994" s="229" t="s">
        <v>43</v>
      </c>
      <c r="O994" s="92"/>
      <c r="P994" s="230">
        <f>O994*H994</f>
        <v>0</v>
      </c>
      <c r="Q994" s="230">
        <v>0</v>
      </c>
      <c r="R994" s="230">
        <f>Q994*H994</f>
        <v>0</v>
      </c>
      <c r="S994" s="230">
        <v>0</v>
      </c>
      <c r="T994" s="231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32" t="s">
        <v>269</v>
      </c>
      <c r="AT994" s="232" t="s">
        <v>155</v>
      </c>
      <c r="AU994" s="232" t="s">
        <v>88</v>
      </c>
      <c r="AY994" s="18" t="s">
        <v>153</v>
      </c>
      <c r="BE994" s="233">
        <f>IF(N994="základní",J994,0)</f>
        <v>0</v>
      </c>
      <c r="BF994" s="233">
        <f>IF(N994="snížená",J994,0)</f>
        <v>0</v>
      </c>
      <c r="BG994" s="233">
        <f>IF(N994="zákl. přenesená",J994,0)</f>
        <v>0</v>
      </c>
      <c r="BH994" s="233">
        <f>IF(N994="sníž. přenesená",J994,0)</f>
        <v>0</v>
      </c>
      <c r="BI994" s="233">
        <f>IF(N994="nulová",J994,0)</f>
        <v>0</v>
      </c>
      <c r="BJ994" s="18" t="s">
        <v>86</v>
      </c>
      <c r="BK994" s="233">
        <f>ROUND(I994*H994,2)</f>
        <v>0</v>
      </c>
      <c r="BL994" s="18" t="s">
        <v>269</v>
      </c>
      <c r="BM994" s="232" t="s">
        <v>857</v>
      </c>
    </row>
    <row r="995" s="13" customFormat="1">
      <c r="A995" s="13"/>
      <c r="B995" s="234"/>
      <c r="C995" s="235"/>
      <c r="D995" s="236" t="s">
        <v>161</v>
      </c>
      <c r="E995" s="237" t="s">
        <v>1</v>
      </c>
      <c r="F995" s="238" t="s">
        <v>858</v>
      </c>
      <c r="G995" s="235"/>
      <c r="H995" s="237" t="s">
        <v>1</v>
      </c>
      <c r="I995" s="239"/>
      <c r="J995" s="235"/>
      <c r="K995" s="235"/>
      <c r="L995" s="240"/>
      <c r="M995" s="241"/>
      <c r="N995" s="242"/>
      <c r="O995" s="242"/>
      <c r="P995" s="242"/>
      <c r="Q995" s="242"/>
      <c r="R995" s="242"/>
      <c r="S995" s="242"/>
      <c r="T995" s="24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4" t="s">
        <v>161</v>
      </c>
      <c r="AU995" s="244" t="s">
        <v>88</v>
      </c>
      <c r="AV995" s="13" t="s">
        <v>86</v>
      </c>
      <c r="AW995" s="13" t="s">
        <v>32</v>
      </c>
      <c r="AX995" s="13" t="s">
        <v>78</v>
      </c>
      <c r="AY995" s="244" t="s">
        <v>153</v>
      </c>
    </row>
    <row r="996" s="14" customFormat="1">
      <c r="A996" s="14"/>
      <c r="B996" s="245"/>
      <c r="C996" s="246"/>
      <c r="D996" s="236" t="s">
        <v>161</v>
      </c>
      <c r="E996" s="247" t="s">
        <v>1</v>
      </c>
      <c r="F996" s="248" t="s">
        <v>859</v>
      </c>
      <c r="G996" s="246"/>
      <c r="H996" s="249">
        <v>17.632000000000001</v>
      </c>
      <c r="I996" s="250"/>
      <c r="J996" s="246"/>
      <c r="K996" s="246"/>
      <c r="L996" s="251"/>
      <c r="M996" s="252"/>
      <c r="N996" s="253"/>
      <c r="O996" s="253"/>
      <c r="P996" s="253"/>
      <c r="Q996" s="253"/>
      <c r="R996" s="253"/>
      <c r="S996" s="253"/>
      <c r="T996" s="25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5" t="s">
        <v>161</v>
      </c>
      <c r="AU996" s="255" t="s">
        <v>88</v>
      </c>
      <c r="AV996" s="14" t="s">
        <v>88</v>
      </c>
      <c r="AW996" s="14" t="s">
        <v>32</v>
      </c>
      <c r="AX996" s="14" t="s">
        <v>78</v>
      </c>
      <c r="AY996" s="255" t="s">
        <v>153</v>
      </c>
    </row>
    <row r="997" s="15" customFormat="1">
      <c r="A997" s="15"/>
      <c r="B997" s="256"/>
      <c r="C997" s="257"/>
      <c r="D997" s="236" t="s">
        <v>161</v>
      </c>
      <c r="E997" s="258" t="s">
        <v>1</v>
      </c>
      <c r="F997" s="259" t="s">
        <v>164</v>
      </c>
      <c r="G997" s="257"/>
      <c r="H997" s="260">
        <v>17.632000000000001</v>
      </c>
      <c r="I997" s="261"/>
      <c r="J997" s="257"/>
      <c r="K997" s="257"/>
      <c r="L997" s="262"/>
      <c r="M997" s="263"/>
      <c r="N997" s="264"/>
      <c r="O997" s="264"/>
      <c r="P997" s="264"/>
      <c r="Q997" s="264"/>
      <c r="R997" s="264"/>
      <c r="S997" s="264"/>
      <c r="T997" s="26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66" t="s">
        <v>161</v>
      </c>
      <c r="AU997" s="266" t="s">
        <v>88</v>
      </c>
      <c r="AV997" s="15" t="s">
        <v>165</v>
      </c>
      <c r="AW997" s="15" t="s">
        <v>32</v>
      </c>
      <c r="AX997" s="15" t="s">
        <v>78</v>
      </c>
      <c r="AY997" s="266" t="s">
        <v>153</v>
      </c>
    </row>
    <row r="998" s="16" customFormat="1">
      <c r="A998" s="16"/>
      <c r="B998" s="267"/>
      <c r="C998" s="268"/>
      <c r="D998" s="236" t="s">
        <v>161</v>
      </c>
      <c r="E998" s="269" t="s">
        <v>1</v>
      </c>
      <c r="F998" s="270" t="s">
        <v>166</v>
      </c>
      <c r="G998" s="268"/>
      <c r="H998" s="271">
        <v>17.632000000000001</v>
      </c>
      <c r="I998" s="272"/>
      <c r="J998" s="268"/>
      <c r="K998" s="268"/>
      <c r="L998" s="273"/>
      <c r="M998" s="274"/>
      <c r="N998" s="275"/>
      <c r="O998" s="275"/>
      <c r="P998" s="275"/>
      <c r="Q998" s="275"/>
      <c r="R998" s="275"/>
      <c r="S998" s="275"/>
      <c r="T998" s="27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T998" s="277" t="s">
        <v>161</v>
      </c>
      <c r="AU998" s="277" t="s">
        <v>88</v>
      </c>
      <c r="AV998" s="16" t="s">
        <v>159</v>
      </c>
      <c r="AW998" s="16" t="s">
        <v>32</v>
      </c>
      <c r="AX998" s="16" t="s">
        <v>86</v>
      </c>
      <c r="AY998" s="277" t="s">
        <v>153</v>
      </c>
    </row>
    <row r="999" s="2" customFormat="1" ht="16.5" customHeight="1">
      <c r="A999" s="39"/>
      <c r="B999" s="40"/>
      <c r="C999" s="278" t="s">
        <v>860</v>
      </c>
      <c r="D999" s="278" t="s">
        <v>364</v>
      </c>
      <c r="E999" s="279" t="s">
        <v>861</v>
      </c>
      <c r="F999" s="280" t="s">
        <v>862</v>
      </c>
      <c r="G999" s="281" t="s">
        <v>227</v>
      </c>
      <c r="H999" s="282">
        <v>0.0050000000000000001</v>
      </c>
      <c r="I999" s="283"/>
      <c r="J999" s="284">
        <f>ROUND(I999*H999,2)</f>
        <v>0</v>
      </c>
      <c r="K999" s="285"/>
      <c r="L999" s="286"/>
      <c r="M999" s="287" t="s">
        <v>1</v>
      </c>
      <c r="N999" s="288" t="s">
        <v>43</v>
      </c>
      <c r="O999" s="92"/>
      <c r="P999" s="230">
        <f>O999*H999</f>
        <v>0</v>
      </c>
      <c r="Q999" s="230">
        <v>1</v>
      </c>
      <c r="R999" s="230">
        <f>Q999*H999</f>
        <v>0.0050000000000000001</v>
      </c>
      <c r="S999" s="230">
        <v>0</v>
      </c>
      <c r="T999" s="231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32" t="s">
        <v>379</v>
      </c>
      <c r="AT999" s="232" t="s">
        <v>364</v>
      </c>
      <c r="AU999" s="232" t="s">
        <v>88</v>
      </c>
      <c r="AY999" s="18" t="s">
        <v>153</v>
      </c>
      <c r="BE999" s="233">
        <f>IF(N999="základní",J999,0)</f>
        <v>0</v>
      </c>
      <c r="BF999" s="233">
        <f>IF(N999="snížená",J999,0)</f>
        <v>0</v>
      </c>
      <c r="BG999" s="233">
        <f>IF(N999="zákl. přenesená",J999,0)</f>
        <v>0</v>
      </c>
      <c r="BH999" s="233">
        <f>IF(N999="sníž. přenesená",J999,0)</f>
        <v>0</v>
      </c>
      <c r="BI999" s="233">
        <f>IF(N999="nulová",J999,0)</f>
        <v>0</v>
      </c>
      <c r="BJ999" s="18" t="s">
        <v>86</v>
      </c>
      <c r="BK999" s="233">
        <f>ROUND(I999*H999,2)</f>
        <v>0</v>
      </c>
      <c r="BL999" s="18" t="s">
        <v>269</v>
      </c>
      <c r="BM999" s="232" t="s">
        <v>863</v>
      </c>
    </row>
    <row r="1000" s="14" customFormat="1">
      <c r="A1000" s="14"/>
      <c r="B1000" s="245"/>
      <c r="C1000" s="246"/>
      <c r="D1000" s="236" t="s">
        <v>161</v>
      </c>
      <c r="E1000" s="246"/>
      <c r="F1000" s="248" t="s">
        <v>864</v>
      </c>
      <c r="G1000" s="246"/>
      <c r="H1000" s="249">
        <v>0.0050000000000000001</v>
      </c>
      <c r="I1000" s="250"/>
      <c r="J1000" s="246"/>
      <c r="K1000" s="246"/>
      <c r="L1000" s="251"/>
      <c r="M1000" s="252"/>
      <c r="N1000" s="253"/>
      <c r="O1000" s="253"/>
      <c r="P1000" s="253"/>
      <c r="Q1000" s="253"/>
      <c r="R1000" s="253"/>
      <c r="S1000" s="253"/>
      <c r="T1000" s="25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5" t="s">
        <v>161</v>
      </c>
      <c r="AU1000" s="255" t="s">
        <v>88</v>
      </c>
      <c r="AV1000" s="14" t="s">
        <v>88</v>
      </c>
      <c r="AW1000" s="14" t="s">
        <v>4</v>
      </c>
      <c r="AX1000" s="14" t="s">
        <v>86</v>
      </c>
      <c r="AY1000" s="255" t="s">
        <v>153</v>
      </c>
    </row>
    <row r="1001" s="2" customFormat="1" ht="24.15" customHeight="1">
      <c r="A1001" s="39"/>
      <c r="B1001" s="40"/>
      <c r="C1001" s="220" t="s">
        <v>865</v>
      </c>
      <c r="D1001" s="220" t="s">
        <v>155</v>
      </c>
      <c r="E1001" s="221" t="s">
        <v>866</v>
      </c>
      <c r="F1001" s="222" t="s">
        <v>867</v>
      </c>
      <c r="G1001" s="223" t="s">
        <v>216</v>
      </c>
      <c r="H1001" s="224">
        <v>17.632000000000001</v>
      </c>
      <c r="I1001" s="225"/>
      <c r="J1001" s="226">
        <f>ROUND(I1001*H1001,2)</f>
        <v>0</v>
      </c>
      <c r="K1001" s="227"/>
      <c r="L1001" s="45"/>
      <c r="M1001" s="228" t="s">
        <v>1</v>
      </c>
      <c r="N1001" s="229" t="s">
        <v>43</v>
      </c>
      <c r="O1001" s="92"/>
      <c r="P1001" s="230">
        <f>O1001*H1001</f>
        <v>0</v>
      </c>
      <c r="Q1001" s="230">
        <v>0.00040000000000000002</v>
      </c>
      <c r="R1001" s="230">
        <f>Q1001*H1001</f>
        <v>0.0070528000000000006</v>
      </c>
      <c r="S1001" s="230">
        <v>0</v>
      </c>
      <c r="T1001" s="231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32" t="s">
        <v>269</v>
      </c>
      <c r="AT1001" s="232" t="s">
        <v>155</v>
      </c>
      <c r="AU1001" s="232" t="s">
        <v>88</v>
      </c>
      <c r="AY1001" s="18" t="s">
        <v>153</v>
      </c>
      <c r="BE1001" s="233">
        <f>IF(N1001="základní",J1001,0)</f>
        <v>0</v>
      </c>
      <c r="BF1001" s="233">
        <f>IF(N1001="snížená",J1001,0)</f>
        <v>0</v>
      </c>
      <c r="BG1001" s="233">
        <f>IF(N1001="zákl. přenesená",J1001,0)</f>
        <v>0</v>
      </c>
      <c r="BH1001" s="233">
        <f>IF(N1001="sníž. přenesená",J1001,0)</f>
        <v>0</v>
      </c>
      <c r="BI1001" s="233">
        <f>IF(N1001="nulová",J1001,0)</f>
        <v>0</v>
      </c>
      <c r="BJ1001" s="18" t="s">
        <v>86</v>
      </c>
      <c r="BK1001" s="233">
        <f>ROUND(I1001*H1001,2)</f>
        <v>0</v>
      </c>
      <c r="BL1001" s="18" t="s">
        <v>269</v>
      </c>
      <c r="BM1001" s="232" t="s">
        <v>868</v>
      </c>
    </row>
    <row r="1002" s="13" customFormat="1">
      <c r="A1002" s="13"/>
      <c r="B1002" s="234"/>
      <c r="C1002" s="235"/>
      <c r="D1002" s="236" t="s">
        <v>161</v>
      </c>
      <c r="E1002" s="237" t="s">
        <v>1</v>
      </c>
      <c r="F1002" s="238" t="s">
        <v>869</v>
      </c>
      <c r="G1002" s="235"/>
      <c r="H1002" s="237" t="s">
        <v>1</v>
      </c>
      <c r="I1002" s="239"/>
      <c r="J1002" s="235"/>
      <c r="K1002" s="235"/>
      <c r="L1002" s="240"/>
      <c r="M1002" s="241"/>
      <c r="N1002" s="242"/>
      <c r="O1002" s="242"/>
      <c r="P1002" s="242"/>
      <c r="Q1002" s="242"/>
      <c r="R1002" s="242"/>
      <c r="S1002" s="242"/>
      <c r="T1002" s="24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4" t="s">
        <v>161</v>
      </c>
      <c r="AU1002" s="244" t="s">
        <v>88</v>
      </c>
      <c r="AV1002" s="13" t="s">
        <v>86</v>
      </c>
      <c r="AW1002" s="13" t="s">
        <v>32</v>
      </c>
      <c r="AX1002" s="13" t="s">
        <v>78</v>
      </c>
      <c r="AY1002" s="244" t="s">
        <v>153</v>
      </c>
    </row>
    <row r="1003" s="14" customFormat="1">
      <c r="A1003" s="14"/>
      <c r="B1003" s="245"/>
      <c r="C1003" s="246"/>
      <c r="D1003" s="236" t="s">
        <v>161</v>
      </c>
      <c r="E1003" s="247" t="s">
        <v>1</v>
      </c>
      <c r="F1003" s="248" t="s">
        <v>859</v>
      </c>
      <c r="G1003" s="246"/>
      <c r="H1003" s="249">
        <v>17.632000000000001</v>
      </c>
      <c r="I1003" s="250"/>
      <c r="J1003" s="246"/>
      <c r="K1003" s="246"/>
      <c r="L1003" s="251"/>
      <c r="M1003" s="252"/>
      <c r="N1003" s="253"/>
      <c r="O1003" s="253"/>
      <c r="P1003" s="253"/>
      <c r="Q1003" s="253"/>
      <c r="R1003" s="253"/>
      <c r="S1003" s="253"/>
      <c r="T1003" s="25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5" t="s">
        <v>161</v>
      </c>
      <c r="AU1003" s="255" t="s">
        <v>88</v>
      </c>
      <c r="AV1003" s="14" t="s">
        <v>88</v>
      </c>
      <c r="AW1003" s="14" t="s">
        <v>32</v>
      </c>
      <c r="AX1003" s="14" t="s">
        <v>78</v>
      </c>
      <c r="AY1003" s="255" t="s">
        <v>153</v>
      </c>
    </row>
    <row r="1004" s="15" customFormat="1">
      <c r="A1004" s="15"/>
      <c r="B1004" s="256"/>
      <c r="C1004" s="257"/>
      <c r="D1004" s="236" t="s">
        <v>161</v>
      </c>
      <c r="E1004" s="258" t="s">
        <v>1</v>
      </c>
      <c r="F1004" s="259" t="s">
        <v>164</v>
      </c>
      <c r="G1004" s="257"/>
      <c r="H1004" s="260">
        <v>17.632000000000001</v>
      </c>
      <c r="I1004" s="261"/>
      <c r="J1004" s="257"/>
      <c r="K1004" s="257"/>
      <c r="L1004" s="262"/>
      <c r="M1004" s="263"/>
      <c r="N1004" s="264"/>
      <c r="O1004" s="264"/>
      <c r="P1004" s="264"/>
      <c r="Q1004" s="264"/>
      <c r="R1004" s="264"/>
      <c r="S1004" s="264"/>
      <c r="T1004" s="26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T1004" s="266" t="s">
        <v>161</v>
      </c>
      <c r="AU1004" s="266" t="s">
        <v>88</v>
      </c>
      <c r="AV1004" s="15" t="s">
        <v>165</v>
      </c>
      <c r="AW1004" s="15" t="s">
        <v>32</v>
      </c>
      <c r="AX1004" s="15" t="s">
        <v>78</v>
      </c>
      <c r="AY1004" s="266" t="s">
        <v>153</v>
      </c>
    </row>
    <row r="1005" s="16" customFormat="1">
      <c r="A1005" s="16"/>
      <c r="B1005" s="267"/>
      <c r="C1005" s="268"/>
      <c r="D1005" s="236" t="s">
        <v>161</v>
      </c>
      <c r="E1005" s="269" t="s">
        <v>1</v>
      </c>
      <c r="F1005" s="270" t="s">
        <v>166</v>
      </c>
      <c r="G1005" s="268"/>
      <c r="H1005" s="271">
        <v>17.632000000000001</v>
      </c>
      <c r="I1005" s="272"/>
      <c r="J1005" s="268"/>
      <c r="K1005" s="268"/>
      <c r="L1005" s="273"/>
      <c r="M1005" s="274"/>
      <c r="N1005" s="275"/>
      <c r="O1005" s="275"/>
      <c r="P1005" s="275"/>
      <c r="Q1005" s="275"/>
      <c r="R1005" s="275"/>
      <c r="S1005" s="275"/>
      <c r="T1005" s="27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T1005" s="277" t="s">
        <v>161</v>
      </c>
      <c r="AU1005" s="277" t="s">
        <v>88</v>
      </c>
      <c r="AV1005" s="16" t="s">
        <v>159</v>
      </c>
      <c r="AW1005" s="16" t="s">
        <v>32</v>
      </c>
      <c r="AX1005" s="16" t="s">
        <v>86</v>
      </c>
      <c r="AY1005" s="277" t="s">
        <v>153</v>
      </c>
    </row>
    <row r="1006" s="2" customFormat="1" ht="37.8" customHeight="1">
      <c r="A1006" s="39"/>
      <c r="B1006" s="40"/>
      <c r="C1006" s="278" t="s">
        <v>870</v>
      </c>
      <c r="D1006" s="278" t="s">
        <v>364</v>
      </c>
      <c r="E1006" s="279" t="s">
        <v>871</v>
      </c>
      <c r="F1006" s="280" t="s">
        <v>872</v>
      </c>
      <c r="G1006" s="281" t="s">
        <v>216</v>
      </c>
      <c r="H1006" s="282">
        <v>20.550000000000001</v>
      </c>
      <c r="I1006" s="283"/>
      <c r="J1006" s="284">
        <f>ROUND(I1006*H1006,2)</f>
        <v>0</v>
      </c>
      <c r="K1006" s="285"/>
      <c r="L1006" s="286"/>
      <c r="M1006" s="287" t="s">
        <v>1</v>
      </c>
      <c r="N1006" s="288" t="s">
        <v>43</v>
      </c>
      <c r="O1006" s="92"/>
      <c r="P1006" s="230">
        <f>O1006*H1006</f>
        <v>0</v>
      </c>
      <c r="Q1006" s="230">
        <v>0.0047999999999999996</v>
      </c>
      <c r="R1006" s="230">
        <f>Q1006*H1006</f>
        <v>0.098639999999999992</v>
      </c>
      <c r="S1006" s="230">
        <v>0</v>
      </c>
      <c r="T1006" s="231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32" t="s">
        <v>379</v>
      </c>
      <c r="AT1006" s="232" t="s">
        <v>364</v>
      </c>
      <c r="AU1006" s="232" t="s">
        <v>88</v>
      </c>
      <c r="AY1006" s="18" t="s">
        <v>153</v>
      </c>
      <c r="BE1006" s="233">
        <f>IF(N1006="základní",J1006,0)</f>
        <v>0</v>
      </c>
      <c r="BF1006" s="233">
        <f>IF(N1006="snížená",J1006,0)</f>
        <v>0</v>
      </c>
      <c r="BG1006" s="233">
        <f>IF(N1006="zákl. přenesená",J1006,0)</f>
        <v>0</v>
      </c>
      <c r="BH1006" s="233">
        <f>IF(N1006="sníž. přenesená",J1006,0)</f>
        <v>0</v>
      </c>
      <c r="BI1006" s="233">
        <f>IF(N1006="nulová",J1006,0)</f>
        <v>0</v>
      </c>
      <c r="BJ1006" s="18" t="s">
        <v>86</v>
      </c>
      <c r="BK1006" s="233">
        <f>ROUND(I1006*H1006,2)</f>
        <v>0</v>
      </c>
      <c r="BL1006" s="18" t="s">
        <v>269</v>
      </c>
      <c r="BM1006" s="232" t="s">
        <v>873</v>
      </c>
    </row>
    <row r="1007" s="14" customFormat="1">
      <c r="A1007" s="14"/>
      <c r="B1007" s="245"/>
      <c r="C1007" s="246"/>
      <c r="D1007" s="236" t="s">
        <v>161</v>
      </c>
      <c r="E1007" s="246"/>
      <c r="F1007" s="248" t="s">
        <v>874</v>
      </c>
      <c r="G1007" s="246"/>
      <c r="H1007" s="249">
        <v>20.550000000000001</v>
      </c>
      <c r="I1007" s="250"/>
      <c r="J1007" s="246"/>
      <c r="K1007" s="246"/>
      <c r="L1007" s="251"/>
      <c r="M1007" s="252"/>
      <c r="N1007" s="253"/>
      <c r="O1007" s="253"/>
      <c r="P1007" s="253"/>
      <c r="Q1007" s="253"/>
      <c r="R1007" s="253"/>
      <c r="S1007" s="253"/>
      <c r="T1007" s="25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5" t="s">
        <v>161</v>
      </c>
      <c r="AU1007" s="255" t="s">
        <v>88</v>
      </c>
      <c r="AV1007" s="14" t="s">
        <v>88</v>
      </c>
      <c r="AW1007" s="14" t="s">
        <v>4</v>
      </c>
      <c r="AX1007" s="14" t="s">
        <v>86</v>
      </c>
      <c r="AY1007" s="255" t="s">
        <v>153</v>
      </c>
    </row>
    <row r="1008" s="2" customFormat="1" ht="49.05" customHeight="1">
      <c r="A1008" s="39"/>
      <c r="B1008" s="40"/>
      <c r="C1008" s="220" t="s">
        <v>875</v>
      </c>
      <c r="D1008" s="220" t="s">
        <v>155</v>
      </c>
      <c r="E1008" s="221" t="s">
        <v>876</v>
      </c>
      <c r="F1008" s="222" t="s">
        <v>877</v>
      </c>
      <c r="G1008" s="223" t="s">
        <v>878</v>
      </c>
      <c r="H1008" s="289"/>
      <c r="I1008" s="225"/>
      <c r="J1008" s="226">
        <f>ROUND(I1008*H1008,2)</f>
        <v>0</v>
      </c>
      <c r="K1008" s="227"/>
      <c r="L1008" s="45"/>
      <c r="M1008" s="228" t="s">
        <v>1</v>
      </c>
      <c r="N1008" s="229" t="s">
        <v>43</v>
      </c>
      <c r="O1008" s="92"/>
      <c r="P1008" s="230">
        <f>O1008*H1008</f>
        <v>0</v>
      </c>
      <c r="Q1008" s="230">
        <v>0</v>
      </c>
      <c r="R1008" s="230">
        <f>Q1008*H1008</f>
        <v>0</v>
      </c>
      <c r="S1008" s="230">
        <v>0</v>
      </c>
      <c r="T1008" s="231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32" t="s">
        <v>269</v>
      </c>
      <c r="AT1008" s="232" t="s">
        <v>155</v>
      </c>
      <c r="AU1008" s="232" t="s">
        <v>88</v>
      </c>
      <c r="AY1008" s="18" t="s">
        <v>153</v>
      </c>
      <c r="BE1008" s="233">
        <f>IF(N1008="základní",J1008,0)</f>
        <v>0</v>
      </c>
      <c r="BF1008" s="233">
        <f>IF(N1008="snížená",J1008,0)</f>
        <v>0</v>
      </c>
      <c r="BG1008" s="233">
        <f>IF(N1008="zákl. přenesená",J1008,0)</f>
        <v>0</v>
      </c>
      <c r="BH1008" s="233">
        <f>IF(N1008="sníž. přenesená",J1008,0)</f>
        <v>0</v>
      </c>
      <c r="BI1008" s="233">
        <f>IF(N1008="nulová",J1008,0)</f>
        <v>0</v>
      </c>
      <c r="BJ1008" s="18" t="s">
        <v>86</v>
      </c>
      <c r="BK1008" s="233">
        <f>ROUND(I1008*H1008,2)</f>
        <v>0</v>
      </c>
      <c r="BL1008" s="18" t="s">
        <v>269</v>
      </c>
      <c r="BM1008" s="232" t="s">
        <v>879</v>
      </c>
    </row>
    <row r="1009" s="12" customFormat="1" ht="22.8" customHeight="1">
      <c r="A1009" s="12"/>
      <c r="B1009" s="204"/>
      <c r="C1009" s="205"/>
      <c r="D1009" s="206" t="s">
        <v>77</v>
      </c>
      <c r="E1009" s="218" t="s">
        <v>880</v>
      </c>
      <c r="F1009" s="218" t="s">
        <v>881</v>
      </c>
      <c r="G1009" s="205"/>
      <c r="H1009" s="205"/>
      <c r="I1009" s="208"/>
      <c r="J1009" s="219">
        <f>BK1009</f>
        <v>0</v>
      </c>
      <c r="K1009" s="205"/>
      <c r="L1009" s="210"/>
      <c r="M1009" s="211"/>
      <c r="N1009" s="212"/>
      <c r="O1009" s="212"/>
      <c r="P1009" s="213">
        <f>SUM(P1010:P1064)</f>
        <v>0</v>
      </c>
      <c r="Q1009" s="212"/>
      <c r="R1009" s="213">
        <f>SUM(R1010:R1064)</f>
        <v>0.14355116000000001</v>
      </c>
      <c r="S1009" s="212"/>
      <c r="T1009" s="214">
        <f>SUM(T1010:T1064)</f>
        <v>0</v>
      </c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R1009" s="215" t="s">
        <v>88</v>
      </c>
      <c r="AT1009" s="216" t="s">
        <v>77</v>
      </c>
      <c r="AU1009" s="216" t="s">
        <v>86</v>
      </c>
      <c r="AY1009" s="215" t="s">
        <v>153</v>
      </c>
      <c r="BK1009" s="217">
        <f>SUM(BK1010:BK1064)</f>
        <v>0</v>
      </c>
    </row>
    <row r="1010" s="2" customFormat="1" ht="37.8" customHeight="1">
      <c r="A1010" s="39"/>
      <c r="B1010" s="40"/>
      <c r="C1010" s="220" t="s">
        <v>882</v>
      </c>
      <c r="D1010" s="220" t="s">
        <v>155</v>
      </c>
      <c r="E1010" s="221" t="s">
        <v>883</v>
      </c>
      <c r="F1010" s="222" t="s">
        <v>884</v>
      </c>
      <c r="G1010" s="223" t="s">
        <v>216</v>
      </c>
      <c r="H1010" s="224">
        <v>12.971</v>
      </c>
      <c r="I1010" s="225"/>
      <c r="J1010" s="226">
        <f>ROUND(I1010*H1010,2)</f>
        <v>0</v>
      </c>
      <c r="K1010" s="227"/>
      <c r="L1010" s="45"/>
      <c r="M1010" s="228" t="s">
        <v>1</v>
      </c>
      <c r="N1010" s="229" t="s">
        <v>43</v>
      </c>
      <c r="O1010" s="92"/>
      <c r="P1010" s="230">
        <f>O1010*H1010</f>
        <v>0</v>
      </c>
      <c r="Q1010" s="230">
        <v>0</v>
      </c>
      <c r="R1010" s="230">
        <f>Q1010*H1010</f>
        <v>0</v>
      </c>
      <c r="S1010" s="230">
        <v>0</v>
      </c>
      <c r="T1010" s="231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2" t="s">
        <v>269</v>
      </c>
      <c r="AT1010" s="232" t="s">
        <v>155</v>
      </c>
      <c r="AU1010" s="232" t="s">
        <v>88</v>
      </c>
      <c r="AY1010" s="18" t="s">
        <v>153</v>
      </c>
      <c r="BE1010" s="233">
        <f>IF(N1010="základní",J1010,0)</f>
        <v>0</v>
      </c>
      <c r="BF1010" s="233">
        <f>IF(N1010="snížená",J1010,0)</f>
        <v>0</v>
      </c>
      <c r="BG1010" s="233">
        <f>IF(N1010="zákl. přenesená",J1010,0)</f>
        <v>0</v>
      </c>
      <c r="BH1010" s="233">
        <f>IF(N1010="sníž. přenesená",J1010,0)</f>
        <v>0</v>
      </c>
      <c r="BI1010" s="233">
        <f>IF(N1010="nulová",J1010,0)</f>
        <v>0</v>
      </c>
      <c r="BJ1010" s="18" t="s">
        <v>86</v>
      </c>
      <c r="BK1010" s="233">
        <f>ROUND(I1010*H1010,2)</f>
        <v>0</v>
      </c>
      <c r="BL1010" s="18" t="s">
        <v>269</v>
      </c>
      <c r="BM1010" s="232" t="s">
        <v>885</v>
      </c>
    </row>
    <row r="1011" s="13" customFormat="1">
      <c r="A1011" s="13"/>
      <c r="B1011" s="234"/>
      <c r="C1011" s="235"/>
      <c r="D1011" s="236" t="s">
        <v>161</v>
      </c>
      <c r="E1011" s="237" t="s">
        <v>1</v>
      </c>
      <c r="F1011" s="238" t="s">
        <v>886</v>
      </c>
      <c r="G1011" s="235"/>
      <c r="H1011" s="237" t="s">
        <v>1</v>
      </c>
      <c r="I1011" s="239"/>
      <c r="J1011" s="235"/>
      <c r="K1011" s="235"/>
      <c r="L1011" s="240"/>
      <c r="M1011" s="241"/>
      <c r="N1011" s="242"/>
      <c r="O1011" s="242"/>
      <c r="P1011" s="242"/>
      <c r="Q1011" s="242"/>
      <c r="R1011" s="242"/>
      <c r="S1011" s="242"/>
      <c r="T1011" s="24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4" t="s">
        <v>161</v>
      </c>
      <c r="AU1011" s="244" t="s">
        <v>88</v>
      </c>
      <c r="AV1011" s="13" t="s">
        <v>86</v>
      </c>
      <c r="AW1011" s="13" t="s">
        <v>32</v>
      </c>
      <c r="AX1011" s="13" t="s">
        <v>78</v>
      </c>
      <c r="AY1011" s="244" t="s">
        <v>153</v>
      </c>
    </row>
    <row r="1012" s="14" customFormat="1">
      <c r="A1012" s="14"/>
      <c r="B1012" s="245"/>
      <c r="C1012" s="246"/>
      <c r="D1012" s="236" t="s">
        <v>161</v>
      </c>
      <c r="E1012" s="247" t="s">
        <v>1</v>
      </c>
      <c r="F1012" s="248" t="s">
        <v>887</v>
      </c>
      <c r="G1012" s="246"/>
      <c r="H1012" s="249">
        <v>12.971</v>
      </c>
      <c r="I1012" s="250"/>
      <c r="J1012" s="246"/>
      <c r="K1012" s="246"/>
      <c r="L1012" s="251"/>
      <c r="M1012" s="252"/>
      <c r="N1012" s="253"/>
      <c r="O1012" s="253"/>
      <c r="P1012" s="253"/>
      <c r="Q1012" s="253"/>
      <c r="R1012" s="253"/>
      <c r="S1012" s="253"/>
      <c r="T1012" s="25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5" t="s">
        <v>161</v>
      </c>
      <c r="AU1012" s="255" t="s">
        <v>88</v>
      </c>
      <c r="AV1012" s="14" t="s">
        <v>88</v>
      </c>
      <c r="AW1012" s="14" t="s">
        <v>32</v>
      </c>
      <c r="AX1012" s="14" t="s">
        <v>78</v>
      </c>
      <c r="AY1012" s="255" t="s">
        <v>153</v>
      </c>
    </row>
    <row r="1013" s="15" customFormat="1">
      <c r="A1013" s="15"/>
      <c r="B1013" s="256"/>
      <c r="C1013" s="257"/>
      <c r="D1013" s="236" t="s">
        <v>161</v>
      </c>
      <c r="E1013" s="258" t="s">
        <v>1</v>
      </c>
      <c r="F1013" s="259" t="s">
        <v>164</v>
      </c>
      <c r="G1013" s="257"/>
      <c r="H1013" s="260">
        <v>12.971</v>
      </c>
      <c r="I1013" s="261"/>
      <c r="J1013" s="257"/>
      <c r="K1013" s="257"/>
      <c r="L1013" s="262"/>
      <c r="M1013" s="263"/>
      <c r="N1013" s="264"/>
      <c r="O1013" s="264"/>
      <c r="P1013" s="264"/>
      <c r="Q1013" s="264"/>
      <c r="R1013" s="264"/>
      <c r="S1013" s="264"/>
      <c r="T1013" s="26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66" t="s">
        <v>161</v>
      </c>
      <c r="AU1013" s="266" t="s">
        <v>88</v>
      </c>
      <c r="AV1013" s="15" t="s">
        <v>165</v>
      </c>
      <c r="AW1013" s="15" t="s">
        <v>32</v>
      </c>
      <c r="AX1013" s="15" t="s">
        <v>78</v>
      </c>
      <c r="AY1013" s="266" t="s">
        <v>153</v>
      </c>
    </row>
    <row r="1014" s="16" customFormat="1">
      <c r="A1014" s="16"/>
      <c r="B1014" s="267"/>
      <c r="C1014" s="268"/>
      <c r="D1014" s="236" t="s">
        <v>161</v>
      </c>
      <c r="E1014" s="269" t="s">
        <v>1</v>
      </c>
      <c r="F1014" s="270" t="s">
        <v>166</v>
      </c>
      <c r="G1014" s="268"/>
      <c r="H1014" s="271">
        <v>12.971</v>
      </c>
      <c r="I1014" s="272"/>
      <c r="J1014" s="268"/>
      <c r="K1014" s="268"/>
      <c r="L1014" s="273"/>
      <c r="M1014" s="274"/>
      <c r="N1014" s="275"/>
      <c r="O1014" s="275"/>
      <c r="P1014" s="275"/>
      <c r="Q1014" s="275"/>
      <c r="R1014" s="275"/>
      <c r="S1014" s="275"/>
      <c r="T1014" s="27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T1014" s="277" t="s">
        <v>161</v>
      </c>
      <c r="AU1014" s="277" t="s">
        <v>88</v>
      </c>
      <c r="AV1014" s="16" t="s">
        <v>159</v>
      </c>
      <c r="AW1014" s="16" t="s">
        <v>32</v>
      </c>
      <c r="AX1014" s="16" t="s">
        <v>86</v>
      </c>
      <c r="AY1014" s="277" t="s">
        <v>153</v>
      </c>
    </row>
    <row r="1015" s="2" customFormat="1" ht="16.5" customHeight="1">
      <c r="A1015" s="39"/>
      <c r="B1015" s="40"/>
      <c r="C1015" s="278" t="s">
        <v>888</v>
      </c>
      <c r="D1015" s="278" t="s">
        <v>364</v>
      </c>
      <c r="E1015" s="279" t="s">
        <v>861</v>
      </c>
      <c r="F1015" s="280" t="s">
        <v>862</v>
      </c>
      <c r="G1015" s="281" t="s">
        <v>227</v>
      </c>
      <c r="H1015" s="282">
        <v>0.0040000000000000001</v>
      </c>
      <c r="I1015" s="283"/>
      <c r="J1015" s="284">
        <f>ROUND(I1015*H1015,2)</f>
        <v>0</v>
      </c>
      <c r="K1015" s="285"/>
      <c r="L1015" s="286"/>
      <c r="M1015" s="287" t="s">
        <v>1</v>
      </c>
      <c r="N1015" s="288" t="s">
        <v>43</v>
      </c>
      <c r="O1015" s="92"/>
      <c r="P1015" s="230">
        <f>O1015*H1015</f>
        <v>0</v>
      </c>
      <c r="Q1015" s="230">
        <v>1</v>
      </c>
      <c r="R1015" s="230">
        <f>Q1015*H1015</f>
        <v>0.0040000000000000001</v>
      </c>
      <c r="S1015" s="230">
        <v>0</v>
      </c>
      <c r="T1015" s="231">
        <f>S1015*H1015</f>
        <v>0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32" t="s">
        <v>379</v>
      </c>
      <c r="AT1015" s="232" t="s">
        <v>364</v>
      </c>
      <c r="AU1015" s="232" t="s">
        <v>88</v>
      </c>
      <c r="AY1015" s="18" t="s">
        <v>153</v>
      </c>
      <c r="BE1015" s="233">
        <f>IF(N1015="základní",J1015,0)</f>
        <v>0</v>
      </c>
      <c r="BF1015" s="233">
        <f>IF(N1015="snížená",J1015,0)</f>
        <v>0</v>
      </c>
      <c r="BG1015" s="233">
        <f>IF(N1015="zákl. přenesená",J1015,0)</f>
        <v>0</v>
      </c>
      <c r="BH1015" s="233">
        <f>IF(N1015="sníž. přenesená",J1015,0)</f>
        <v>0</v>
      </c>
      <c r="BI1015" s="233">
        <f>IF(N1015="nulová",J1015,0)</f>
        <v>0</v>
      </c>
      <c r="BJ1015" s="18" t="s">
        <v>86</v>
      </c>
      <c r="BK1015" s="233">
        <f>ROUND(I1015*H1015,2)</f>
        <v>0</v>
      </c>
      <c r="BL1015" s="18" t="s">
        <v>269</v>
      </c>
      <c r="BM1015" s="232" t="s">
        <v>889</v>
      </c>
    </row>
    <row r="1016" s="14" customFormat="1">
      <c r="A1016" s="14"/>
      <c r="B1016" s="245"/>
      <c r="C1016" s="246"/>
      <c r="D1016" s="236" t="s">
        <v>161</v>
      </c>
      <c r="E1016" s="246"/>
      <c r="F1016" s="248" t="s">
        <v>890</v>
      </c>
      <c r="G1016" s="246"/>
      <c r="H1016" s="249">
        <v>0.0040000000000000001</v>
      </c>
      <c r="I1016" s="250"/>
      <c r="J1016" s="246"/>
      <c r="K1016" s="246"/>
      <c r="L1016" s="251"/>
      <c r="M1016" s="252"/>
      <c r="N1016" s="253"/>
      <c r="O1016" s="253"/>
      <c r="P1016" s="253"/>
      <c r="Q1016" s="253"/>
      <c r="R1016" s="253"/>
      <c r="S1016" s="253"/>
      <c r="T1016" s="25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5" t="s">
        <v>161</v>
      </c>
      <c r="AU1016" s="255" t="s">
        <v>88</v>
      </c>
      <c r="AV1016" s="14" t="s">
        <v>88</v>
      </c>
      <c r="AW1016" s="14" t="s">
        <v>4</v>
      </c>
      <c r="AX1016" s="14" t="s">
        <v>86</v>
      </c>
      <c r="AY1016" s="255" t="s">
        <v>153</v>
      </c>
    </row>
    <row r="1017" s="2" customFormat="1" ht="37.8" customHeight="1">
      <c r="A1017" s="39"/>
      <c r="B1017" s="40"/>
      <c r="C1017" s="220" t="s">
        <v>891</v>
      </c>
      <c r="D1017" s="220" t="s">
        <v>155</v>
      </c>
      <c r="E1017" s="221" t="s">
        <v>892</v>
      </c>
      <c r="F1017" s="222" t="s">
        <v>893</v>
      </c>
      <c r="G1017" s="223" t="s">
        <v>335</v>
      </c>
      <c r="H1017" s="224">
        <v>0.88</v>
      </c>
      <c r="I1017" s="225"/>
      <c r="J1017" s="226">
        <f>ROUND(I1017*H1017,2)</f>
        <v>0</v>
      </c>
      <c r="K1017" s="227"/>
      <c r="L1017" s="45"/>
      <c r="M1017" s="228" t="s">
        <v>1</v>
      </c>
      <c r="N1017" s="229" t="s">
        <v>43</v>
      </c>
      <c r="O1017" s="92"/>
      <c r="P1017" s="230">
        <f>O1017*H1017</f>
        <v>0</v>
      </c>
      <c r="Q1017" s="230">
        <v>0.00059999999999999995</v>
      </c>
      <c r="R1017" s="230">
        <f>Q1017*H1017</f>
        <v>0.00052799999999999993</v>
      </c>
      <c r="S1017" s="230">
        <v>0</v>
      </c>
      <c r="T1017" s="231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32" t="s">
        <v>269</v>
      </c>
      <c r="AT1017" s="232" t="s">
        <v>155</v>
      </c>
      <c r="AU1017" s="232" t="s">
        <v>88</v>
      </c>
      <c r="AY1017" s="18" t="s">
        <v>153</v>
      </c>
      <c r="BE1017" s="233">
        <f>IF(N1017="základní",J1017,0)</f>
        <v>0</v>
      </c>
      <c r="BF1017" s="233">
        <f>IF(N1017="snížená",J1017,0)</f>
        <v>0</v>
      </c>
      <c r="BG1017" s="233">
        <f>IF(N1017="zákl. přenesená",J1017,0)</f>
        <v>0</v>
      </c>
      <c r="BH1017" s="233">
        <f>IF(N1017="sníž. přenesená",J1017,0)</f>
        <v>0</v>
      </c>
      <c r="BI1017" s="233">
        <f>IF(N1017="nulová",J1017,0)</f>
        <v>0</v>
      </c>
      <c r="BJ1017" s="18" t="s">
        <v>86</v>
      </c>
      <c r="BK1017" s="233">
        <f>ROUND(I1017*H1017,2)</f>
        <v>0</v>
      </c>
      <c r="BL1017" s="18" t="s">
        <v>269</v>
      </c>
      <c r="BM1017" s="232" t="s">
        <v>894</v>
      </c>
    </row>
    <row r="1018" s="13" customFormat="1">
      <c r="A1018" s="13"/>
      <c r="B1018" s="234"/>
      <c r="C1018" s="235"/>
      <c r="D1018" s="236" t="s">
        <v>161</v>
      </c>
      <c r="E1018" s="237" t="s">
        <v>1</v>
      </c>
      <c r="F1018" s="238" t="s">
        <v>895</v>
      </c>
      <c r="G1018" s="235"/>
      <c r="H1018" s="237" t="s">
        <v>1</v>
      </c>
      <c r="I1018" s="239"/>
      <c r="J1018" s="235"/>
      <c r="K1018" s="235"/>
      <c r="L1018" s="240"/>
      <c r="M1018" s="241"/>
      <c r="N1018" s="242"/>
      <c r="O1018" s="242"/>
      <c r="P1018" s="242"/>
      <c r="Q1018" s="242"/>
      <c r="R1018" s="242"/>
      <c r="S1018" s="242"/>
      <c r="T1018" s="24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4" t="s">
        <v>161</v>
      </c>
      <c r="AU1018" s="244" t="s">
        <v>88</v>
      </c>
      <c r="AV1018" s="13" t="s">
        <v>86</v>
      </c>
      <c r="AW1018" s="13" t="s">
        <v>32</v>
      </c>
      <c r="AX1018" s="13" t="s">
        <v>78</v>
      </c>
      <c r="AY1018" s="244" t="s">
        <v>153</v>
      </c>
    </row>
    <row r="1019" s="14" customFormat="1">
      <c r="A1019" s="14"/>
      <c r="B1019" s="245"/>
      <c r="C1019" s="246"/>
      <c r="D1019" s="236" t="s">
        <v>161</v>
      </c>
      <c r="E1019" s="247" t="s">
        <v>1</v>
      </c>
      <c r="F1019" s="248" t="s">
        <v>896</v>
      </c>
      <c r="G1019" s="246"/>
      <c r="H1019" s="249">
        <v>0.88</v>
      </c>
      <c r="I1019" s="250"/>
      <c r="J1019" s="246"/>
      <c r="K1019" s="246"/>
      <c r="L1019" s="251"/>
      <c r="M1019" s="252"/>
      <c r="N1019" s="253"/>
      <c r="O1019" s="253"/>
      <c r="P1019" s="253"/>
      <c r="Q1019" s="253"/>
      <c r="R1019" s="253"/>
      <c r="S1019" s="253"/>
      <c r="T1019" s="25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5" t="s">
        <v>161</v>
      </c>
      <c r="AU1019" s="255" t="s">
        <v>88</v>
      </c>
      <c r="AV1019" s="14" t="s">
        <v>88</v>
      </c>
      <c r="AW1019" s="14" t="s">
        <v>32</v>
      </c>
      <c r="AX1019" s="14" t="s">
        <v>78</v>
      </c>
      <c r="AY1019" s="255" t="s">
        <v>153</v>
      </c>
    </row>
    <row r="1020" s="15" customFormat="1">
      <c r="A1020" s="15"/>
      <c r="B1020" s="256"/>
      <c r="C1020" s="257"/>
      <c r="D1020" s="236" t="s">
        <v>161</v>
      </c>
      <c r="E1020" s="258" t="s">
        <v>1</v>
      </c>
      <c r="F1020" s="259" t="s">
        <v>164</v>
      </c>
      <c r="G1020" s="257"/>
      <c r="H1020" s="260">
        <v>0.88</v>
      </c>
      <c r="I1020" s="261"/>
      <c r="J1020" s="257"/>
      <c r="K1020" s="257"/>
      <c r="L1020" s="262"/>
      <c r="M1020" s="263"/>
      <c r="N1020" s="264"/>
      <c r="O1020" s="264"/>
      <c r="P1020" s="264"/>
      <c r="Q1020" s="264"/>
      <c r="R1020" s="264"/>
      <c r="S1020" s="264"/>
      <c r="T1020" s="26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66" t="s">
        <v>161</v>
      </c>
      <c r="AU1020" s="266" t="s">
        <v>88</v>
      </c>
      <c r="AV1020" s="15" t="s">
        <v>165</v>
      </c>
      <c r="AW1020" s="15" t="s">
        <v>32</v>
      </c>
      <c r="AX1020" s="15" t="s">
        <v>78</v>
      </c>
      <c r="AY1020" s="266" t="s">
        <v>153</v>
      </c>
    </row>
    <row r="1021" s="16" customFormat="1">
      <c r="A1021" s="16"/>
      <c r="B1021" s="267"/>
      <c r="C1021" s="268"/>
      <c r="D1021" s="236" t="s">
        <v>161</v>
      </c>
      <c r="E1021" s="269" t="s">
        <v>1</v>
      </c>
      <c r="F1021" s="270" t="s">
        <v>166</v>
      </c>
      <c r="G1021" s="268"/>
      <c r="H1021" s="271">
        <v>0.88</v>
      </c>
      <c r="I1021" s="272"/>
      <c r="J1021" s="268"/>
      <c r="K1021" s="268"/>
      <c r="L1021" s="273"/>
      <c r="M1021" s="274"/>
      <c r="N1021" s="275"/>
      <c r="O1021" s="275"/>
      <c r="P1021" s="275"/>
      <c r="Q1021" s="275"/>
      <c r="R1021" s="275"/>
      <c r="S1021" s="275"/>
      <c r="T1021" s="27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T1021" s="277" t="s">
        <v>161</v>
      </c>
      <c r="AU1021" s="277" t="s">
        <v>88</v>
      </c>
      <c r="AV1021" s="16" t="s">
        <v>159</v>
      </c>
      <c r="AW1021" s="16" t="s">
        <v>32</v>
      </c>
      <c r="AX1021" s="16" t="s">
        <v>86</v>
      </c>
      <c r="AY1021" s="277" t="s">
        <v>153</v>
      </c>
    </row>
    <row r="1022" s="2" customFormat="1" ht="66.75" customHeight="1">
      <c r="A1022" s="39"/>
      <c r="B1022" s="40"/>
      <c r="C1022" s="220" t="s">
        <v>897</v>
      </c>
      <c r="D1022" s="220" t="s">
        <v>155</v>
      </c>
      <c r="E1022" s="221" t="s">
        <v>898</v>
      </c>
      <c r="F1022" s="222" t="s">
        <v>899</v>
      </c>
      <c r="G1022" s="223" t="s">
        <v>216</v>
      </c>
      <c r="H1022" s="224">
        <v>14.196</v>
      </c>
      <c r="I1022" s="225"/>
      <c r="J1022" s="226">
        <f>ROUND(I1022*H1022,2)</f>
        <v>0</v>
      </c>
      <c r="K1022" s="227"/>
      <c r="L1022" s="45"/>
      <c r="M1022" s="228" t="s">
        <v>1</v>
      </c>
      <c r="N1022" s="229" t="s">
        <v>43</v>
      </c>
      <c r="O1022" s="92"/>
      <c r="P1022" s="230">
        <f>O1022*H1022</f>
        <v>0</v>
      </c>
      <c r="Q1022" s="230">
        <v>0.00042999999999999999</v>
      </c>
      <c r="R1022" s="230">
        <f>Q1022*H1022</f>
        <v>0.0061042800000000001</v>
      </c>
      <c r="S1022" s="230">
        <v>0</v>
      </c>
      <c r="T1022" s="231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32" t="s">
        <v>269</v>
      </c>
      <c r="AT1022" s="232" t="s">
        <v>155</v>
      </c>
      <c r="AU1022" s="232" t="s">
        <v>88</v>
      </c>
      <c r="AY1022" s="18" t="s">
        <v>153</v>
      </c>
      <c r="BE1022" s="233">
        <f>IF(N1022="základní",J1022,0)</f>
        <v>0</v>
      </c>
      <c r="BF1022" s="233">
        <f>IF(N1022="snížená",J1022,0)</f>
        <v>0</v>
      </c>
      <c r="BG1022" s="233">
        <f>IF(N1022="zákl. přenesená",J1022,0)</f>
        <v>0</v>
      </c>
      <c r="BH1022" s="233">
        <f>IF(N1022="sníž. přenesená",J1022,0)</f>
        <v>0</v>
      </c>
      <c r="BI1022" s="233">
        <f>IF(N1022="nulová",J1022,0)</f>
        <v>0</v>
      </c>
      <c r="BJ1022" s="18" t="s">
        <v>86</v>
      </c>
      <c r="BK1022" s="233">
        <f>ROUND(I1022*H1022,2)</f>
        <v>0</v>
      </c>
      <c r="BL1022" s="18" t="s">
        <v>269</v>
      </c>
      <c r="BM1022" s="232" t="s">
        <v>900</v>
      </c>
    </row>
    <row r="1023" s="13" customFormat="1">
      <c r="A1023" s="13"/>
      <c r="B1023" s="234"/>
      <c r="C1023" s="235"/>
      <c r="D1023" s="236" t="s">
        <v>161</v>
      </c>
      <c r="E1023" s="237" t="s">
        <v>1</v>
      </c>
      <c r="F1023" s="238" t="s">
        <v>901</v>
      </c>
      <c r="G1023" s="235"/>
      <c r="H1023" s="237" t="s">
        <v>1</v>
      </c>
      <c r="I1023" s="239"/>
      <c r="J1023" s="235"/>
      <c r="K1023" s="235"/>
      <c r="L1023" s="240"/>
      <c r="M1023" s="241"/>
      <c r="N1023" s="242"/>
      <c r="O1023" s="242"/>
      <c r="P1023" s="242"/>
      <c r="Q1023" s="242"/>
      <c r="R1023" s="242"/>
      <c r="S1023" s="242"/>
      <c r="T1023" s="24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4" t="s">
        <v>161</v>
      </c>
      <c r="AU1023" s="244" t="s">
        <v>88</v>
      </c>
      <c r="AV1023" s="13" t="s">
        <v>86</v>
      </c>
      <c r="AW1023" s="13" t="s">
        <v>32</v>
      </c>
      <c r="AX1023" s="13" t="s">
        <v>78</v>
      </c>
      <c r="AY1023" s="244" t="s">
        <v>153</v>
      </c>
    </row>
    <row r="1024" s="14" customFormat="1">
      <c r="A1024" s="14"/>
      <c r="B1024" s="245"/>
      <c r="C1024" s="246"/>
      <c r="D1024" s="236" t="s">
        <v>161</v>
      </c>
      <c r="E1024" s="247" t="s">
        <v>1</v>
      </c>
      <c r="F1024" s="248" t="s">
        <v>902</v>
      </c>
      <c r="G1024" s="246"/>
      <c r="H1024" s="249">
        <v>14.196</v>
      </c>
      <c r="I1024" s="250"/>
      <c r="J1024" s="246"/>
      <c r="K1024" s="246"/>
      <c r="L1024" s="251"/>
      <c r="M1024" s="252"/>
      <c r="N1024" s="253"/>
      <c r="O1024" s="253"/>
      <c r="P1024" s="253"/>
      <c r="Q1024" s="253"/>
      <c r="R1024" s="253"/>
      <c r="S1024" s="253"/>
      <c r="T1024" s="25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5" t="s">
        <v>161</v>
      </c>
      <c r="AU1024" s="255" t="s">
        <v>88</v>
      </c>
      <c r="AV1024" s="14" t="s">
        <v>88</v>
      </c>
      <c r="AW1024" s="14" t="s">
        <v>32</v>
      </c>
      <c r="AX1024" s="14" t="s">
        <v>78</v>
      </c>
      <c r="AY1024" s="255" t="s">
        <v>153</v>
      </c>
    </row>
    <row r="1025" s="15" customFormat="1">
      <c r="A1025" s="15"/>
      <c r="B1025" s="256"/>
      <c r="C1025" s="257"/>
      <c r="D1025" s="236" t="s">
        <v>161</v>
      </c>
      <c r="E1025" s="258" t="s">
        <v>1</v>
      </c>
      <c r="F1025" s="259" t="s">
        <v>164</v>
      </c>
      <c r="G1025" s="257"/>
      <c r="H1025" s="260">
        <v>14.196</v>
      </c>
      <c r="I1025" s="261"/>
      <c r="J1025" s="257"/>
      <c r="K1025" s="257"/>
      <c r="L1025" s="262"/>
      <c r="M1025" s="263"/>
      <c r="N1025" s="264"/>
      <c r="O1025" s="264"/>
      <c r="P1025" s="264"/>
      <c r="Q1025" s="264"/>
      <c r="R1025" s="264"/>
      <c r="S1025" s="264"/>
      <c r="T1025" s="26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66" t="s">
        <v>161</v>
      </c>
      <c r="AU1025" s="266" t="s">
        <v>88</v>
      </c>
      <c r="AV1025" s="15" t="s">
        <v>165</v>
      </c>
      <c r="AW1025" s="15" t="s">
        <v>32</v>
      </c>
      <c r="AX1025" s="15" t="s">
        <v>78</v>
      </c>
      <c r="AY1025" s="266" t="s">
        <v>153</v>
      </c>
    </row>
    <row r="1026" s="16" customFormat="1">
      <c r="A1026" s="16"/>
      <c r="B1026" s="267"/>
      <c r="C1026" s="268"/>
      <c r="D1026" s="236" t="s">
        <v>161</v>
      </c>
      <c r="E1026" s="269" t="s">
        <v>1</v>
      </c>
      <c r="F1026" s="270" t="s">
        <v>166</v>
      </c>
      <c r="G1026" s="268"/>
      <c r="H1026" s="271">
        <v>14.196</v>
      </c>
      <c r="I1026" s="272"/>
      <c r="J1026" s="268"/>
      <c r="K1026" s="268"/>
      <c r="L1026" s="273"/>
      <c r="M1026" s="274"/>
      <c r="N1026" s="275"/>
      <c r="O1026" s="275"/>
      <c r="P1026" s="275"/>
      <c r="Q1026" s="275"/>
      <c r="R1026" s="275"/>
      <c r="S1026" s="275"/>
      <c r="T1026" s="27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T1026" s="277" t="s">
        <v>161</v>
      </c>
      <c r="AU1026" s="277" t="s">
        <v>88</v>
      </c>
      <c r="AV1026" s="16" t="s">
        <v>159</v>
      </c>
      <c r="AW1026" s="16" t="s">
        <v>32</v>
      </c>
      <c r="AX1026" s="16" t="s">
        <v>86</v>
      </c>
      <c r="AY1026" s="277" t="s">
        <v>153</v>
      </c>
    </row>
    <row r="1027" s="2" customFormat="1" ht="24.15" customHeight="1">
      <c r="A1027" s="39"/>
      <c r="B1027" s="40"/>
      <c r="C1027" s="278" t="s">
        <v>903</v>
      </c>
      <c r="D1027" s="278" t="s">
        <v>364</v>
      </c>
      <c r="E1027" s="279" t="s">
        <v>904</v>
      </c>
      <c r="F1027" s="280" t="s">
        <v>905</v>
      </c>
      <c r="G1027" s="281" t="s">
        <v>216</v>
      </c>
      <c r="H1027" s="282">
        <v>16.545000000000002</v>
      </c>
      <c r="I1027" s="283"/>
      <c r="J1027" s="284">
        <f>ROUND(I1027*H1027,2)</f>
        <v>0</v>
      </c>
      <c r="K1027" s="285"/>
      <c r="L1027" s="286"/>
      <c r="M1027" s="287" t="s">
        <v>1</v>
      </c>
      <c r="N1027" s="288" t="s">
        <v>43</v>
      </c>
      <c r="O1027" s="92"/>
      <c r="P1027" s="230">
        <f>O1027*H1027</f>
        <v>0</v>
      </c>
      <c r="Q1027" s="230">
        <v>0.0019</v>
      </c>
      <c r="R1027" s="230">
        <f>Q1027*H1027</f>
        <v>0.031435500000000005</v>
      </c>
      <c r="S1027" s="230">
        <v>0</v>
      </c>
      <c r="T1027" s="231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32" t="s">
        <v>379</v>
      </c>
      <c r="AT1027" s="232" t="s">
        <v>364</v>
      </c>
      <c r="AU1027" s="232" t="s">
        <v>88</v>
      </c>
      <c r="AY1027" s="18" t="s">
        <v>153</v>
      </c>
      <c r="BE1027" s="233">
        <f>IF(N1027="základní",J1027,0)</f>
        <v>0</v>
      </c>
      <c r="BF1027" s="233">
        <f>IF(N1027="snížená",J1027,0)</f>
        <v>0</v>
      </c>
      <c r="BG1027" s="233">
        <f>IF(N1027="zákl. přenesená",J1027,0)</f>
        <v>0</v>
      </c>
      <c r="BH1027" s="233">
        <f>IF(N1027="sníž. přenesená",J1027,0)</f>
        <v>0</v>
      </c>
      <c r="BI1027" s="233">
        <f>IF(N1027="nulová",J1027,0)</f>
        <v>0</v>
      </c>
      <c r="BJ1027" s="18" t="s">
        <v>86</v>
      </c>
      <c r="BK1027" s="233">
        <f>ROUND(I1027*H1027,2)</f>
        <v>0</v>
      </c>
      <c r="BL1027" s="18" t="s">
        <v>269</v>
      </c>
      <c r="BM1027" s="232" t="s">
        <v>906</v>
      </c>
    </row>
    <row r="1028" s="14" customFormat="1">
      <c r="A1028" s="14"/>
      <c r="B1028" s="245"/>
      <c r="C1028" s="246"/>
      <c r="D1028" s="236" t="s">
        <v>161</v>
      </c>
      <c r="E1028" s="246"/>
      <c r="F1028" s="248" t="s">
        <v>907</v>
      </c>
      <c r="G1028" s="246"/>
      <c r="H1028" s="249">
        <v>16.545000000000002</v>
      </c>
      <c r="I1028" s="250"/>
      <c r="J1028" s="246"/>
      <c r="K1028" s="246"/>
      <c r="L1028" s="251"/>
      <c r="M1028" s="252"/>
      <c r="N1028" s="253"/>
      <c r="O1028" s="253"/>
      <c r="P1028" s="253"/>
      <c r="Q1028" s="253"/>
      <c r="R1028" s="253"/>
      <c r="S1028" s="253"/>
      <c r="T1028" s="25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5" t="s">
        <v>161</v>
      </c>
      <c r="AU1028" s="255" t="s">
        <v>88</v>
      </c>
      <c r="AV1028" s="14" t="s">
        <v>88</v>
      </c>
      <c r="AW1028" s="14" t="s">
        <v>4</v>
      </c>
      <c r="AX1028" s="14" t="s">
        <v>86</v>
      </c>
      <c r="AY1028" s="255" t="s">
        <v>153</v>
      </c>
    </row>
    <row r="1029" s="2" customFormat="1" ht="49.05" customHeight="1">
      <c r="A1029" s="39"/>
      <c r="B1029" s="40"/>
      <c r="C1029" s="220" t="s">
        <v>908</v>
      </c>
      <c r="D1029" s="220" t="s">
        <v>155</v>
      </c>
      <c r="E1029" s="221" t="s">
        <v>909</v>
      </c>
      <c r="F1029" s="222" t="s">
        <v>910</v>
      </c>
      <c r="G1029" s="223" t="s">
        <v>288</v>
      </c>
      <c r="H1029" s="224">
        <v>2</v>
      </c>
      <c r="I1029" s="225"/>
      <c r="J1029" s="226">
        <f>ROUND(I1029*H1029,2)</f>
        <v>0</v>
      </c>
      <c r="K1029" s="227"/>
      <c r="L1029" s="45"/>
      <c r="M1029" s="228" t="s">
        <v>1</v>
      </c>
      <c r="N1029" s="229" t="s">
        <v>43</v>
      </c>
      <c r="O1029" s="92"/>
      <c r="P1029" s="230">
        <f>O1029*H1029</f>
        <v>0</v>
      </c>
      <c r="Q1029" s="230">
        <v>0.00011</v>
      </c>
      <c r="R1029" s="230">
        <f>Q1029*H1029</f>
        <v>0.00022000000000000001</v>
      </c>
      <c r="S1029" s="230">
        <v>0</v>
      </c>
      <c r="T1029" s="231">
        <f>S1029*H1029</f>
        <v>0</v>
      </c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R1029" s="232" t="s">
        <v>269</v>
      </c>
      <c r="AT1029" s="232" t="s">
        <v>155</v>
      </c>
      <c r="AU1029" s="232" t="s">
        <v>88</v>
      </c>
      <c r="AY1029" s="18" t="s">
        <v>153</v>
      </c>
      <c r="BE1029" s="233">
        <f>IF(N1029="základní",J1029,0)</f>
        <v>0</v>
      </c>
      <c r="BF1029" s="233">
        <f>IF(N1029="snížená",J1029,0)</f>
        <v>0</v>
      </c>
      <c r="BG1029" s="233">
        <f>IF(N1029="zákl. přenesená",J1029,0)</f>
        <v>0</v>
      </c>
      <c r="BH1029" s="233">
        <f>IF(N1029="sníž. přenesená",J1029,0)</f>
        <v>0</v>
      </c>
      <c r="BI1029" s="233">
        <f>IF(N1029="nulová",J1029,0)</f>
        <v>0</v>
      </c>
      <c r="BJ1029" s="18" t="s">
        <v>86</v>
      </c>
      <c r="BK1029" s="233">
        <f>ROUND(I1029*H1029,2)</f>
        <v>0</v>
      </c>
      <c r="BL1029" s="18" t="s">
        <v>269</v>
      </c>
      <c r="BM1029" s="232" t="s">
        <v>911</v>
      </c>
    </row>
    <row r="1030" s="2" customFormat="1" ht="24.15" customHeight="1">
      <c r="A1030" s="39"/>
      <c r="B1030" s="40"/>
      <c r="C1030" s="278" t="s">
        <v>912</v>
      </c>
      <c r="D1030" s="278" t="s">
        <v>364</v>
      </c>
      <c r="E1030" s="279" t="s">
        <v>913</v>
      </c>
      <c r="F1030" s="280" t="s">
        <v>914</v>
      </c>
      <c r="G1030" s="281" t="s">
        <v>288</v>
      </c>
      <c r="H1030" s="282">
        <v>2</v>
      </c>
      <c r="I1030" s="283"/>
      <c r="J1030" s="284">
        <f>ROUND(I1030*H1030,2)</f>
        <v>0</v>
      </c>
      <c r="K1030" s="285"/>
      <c r="L1030" s="286"/>
      <c r="M1030" s="287" t="s">
        <v>1</v>
      </c>
      <c r="N1030" s="288" t="s">
        <v>43</v>
      </c>
      <c r="O1030" s="92"/>
      <c r="P1030" s="230">
        <f>O1030*H1030</f>
        <v>0</v>
      </c>
      <c r="Q1030" s="230">
        <v>0.00023000000000000001</v>
      </c>
      <c r="R1030" s="230">
        <f>Q1030*H1030</f>
        <v>0.00046000000000000001</v>
      </c>
      <c r="S1030" s="230">
        <v>0</v>
      </c>
      <c r="T1030" s="231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32" t="s">
        <v>379</v>
      </c>
      <c r="AT1030" s="232" t="s">
        <v>364</v>
      </c>
      <c r="AU1030" s="232" t="s">
        <v>88</v>
      </c>
      <c r="AY1030" s="18" t="s">
        <v>153</v>
      </c>
      <c r="BE1030" s="233">
        <f>IF(N1030="základní",J1030,0)</f>
        <v>0</v>
      </c>
      <c r="BF1030" s="233">
        <f>IF(N1030="snížená",J1030,0)</f>
        <v>0</v>
      </c>
      <c r="BG1030" s="233">
        <f>IF(N1030="zákl. přenesená",J1030,0)</f>
        <v>0</v>
      </c>
      <c r="BH1030" s="233">
        <f>IF(N1030="sníž. přenesená",J1030,0)</f>
        <v>0</v>
      </c>
      <c r="BI1030" s="233">
        <f>IF(N1030="nulová",J1030,0)</f>
        <v>0</v>
      </c>
      <c r="BJ1030" s="18" t="s">
        <v>86</v>
      </c>
      <c r="BK1030" s="233">
        <f>ROUND(I1030*H1030,2)</f>
        <v>0</v>
      </c>
      <c r="BL1030" s="18" t="s">
        <v>269</v>
      </c>
      <c r="BM1030" s="232" t="s">
        <v>915</v>
      </c>
    </row>
    <row r="1031" s="2" customFormat="1" ht="33" customHeight="1">
      <c r="A1031" s="39"/>
      <c r="B1031" s="40"/>
      <c r="C1031" s="220" t="s">
        <v>916</v>
      </c>
      <c r="D1031" s="220" t="s">
        <v>155</v>
      </c>
      <c r="E1031" s="221" t="s">
        <v>917</v>
      </c>
      <c r="F1031" s="222" t="s">
        <v>918</v>
      </c>
      <c r="G1031" s="223" t="s">
        <v>216</v>
      </c>
      <c r="H1031" s="224">
        <v>14.196</v>
      </c>
      <c r="I1031" s="225"/>
      <c r="J1031" s="226">
        <f>ROUND(I1031*H1031,2)</f>
        <v>0</v>
      </c>
      <c r="K1031" s="227"/>
      <c r="L1031" s="45"/>
      <c r="M1031" s="228" t="s">
        <v>1</v>
      </c>
      <c r="N1031" s="229" t="s">
        <v>43</v>
      </c>
      <c r="O1031" s="92"/>
      <c r="P1031" s="230">
        <f>O1031*H1031</f>
        <v>0</v>
      </c>
      <c r="Q1031" s="230">
        <v>0</v>
      </c>
      <c r="R1031" s="230">
        <f>Q1031*H1031</f>
        <v>0</v>
      </c>
      <c r="S1031" s="230">
        <v>0</v>
      </c>
      <c r="T1031" s="231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232" t="s">
        <v>269</v>
      </c>
      <c r="AT1031" s="232" t="s">
        <v>155</v>
      </c>
      <c r="AU1031" s="232" t="s">
        <v>88</v>
      </c>
      <c r="AY1031" s="18" t="s">
        <v>153</v>
      </c>
      <c r="BE1031" s="233">
        <f>IF(N1031="základní",J1031,0)</f>
        <v>0</v>
      </c>
      <c r="BF1031" s="233">
        <f>IF(N1031="snížená",J1031,0)</f>
        <v>0</v>
      </c>
      <c r="BG1031" s="233">
        <f>IF(N1031="zákl. přenesená",J1031,0)</f>
        <v>0</v>
      </c>
      <c r="BH1031" s="233">
        <f>IF(N1031="sníž. přenesená",J1031,0)</f>
        <v>0</v>
      </c>
      <c r="BI1031" s="233">
        <f>IF(N1031="nulová",J1031,0)</f>
        <v>0</v>
      </c>
      <c r="BJ1031" s="18" t="s">
        <v>86</v>
      </c>
      <c r="BK1031" s="233">
        <f>ROUND(I1031*H1031,2)</f>
        <v>0</v>
      </c>
      <c r="BL1031" s="18" t="s">
        <v>269</v>
      </c>
      <c r="BM1031" s="232" t="s">
        <v>919</v>
      </c>
    </row>
    <row r="1032" s="13" customFormat="1">
      <c r="A1032" s="13"/>
      <c r="B1032" s="234"/>
      <c r="C1032" s="235"/>
      <c r="D1032" s="236" t="s">
        <v>161</v>
      </c>
      <c r="E1032" s="237" t="s">
        <v>1</v>
      </c>
      <c r="F1032" s="238" t="s">
        <v>920</v>
      </c>
      <c r="G1032" s="235"/>
      <c r="H1032" s="237" t="s">
        <v>1</v>
      </c>
      <c r="I1032" s="239"/>
      <c r="J1032" s="235"/>
      <c r="K1032" s="235"/>
      <c r="L1032" s="240"/>
      <c r="M1032" s="241"/>
      <c r="N1032" s="242"/>
      <c r="O1032" s="242"/>
      <c r="P1032" s="242"/>
      <c r="Q1032" s="242"/>
      <c r="R1032" s="242"/>
      <c r="S1032" s="242"/>
      <c r="T1032" s="24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4" t="s">
        <v>161</v>
      </c>
      <c r="AU1032" s="244" t="s">
        <v>88</v>
      </c>
      <c r="AV1032" s="13" t="s">
        <v>86</v>
      </c>
      <c r="AW1032" s="13" t="s">
        <v>32</v>
      </c>
      <c r="AX1032" s="13" t="s">
        <v>78</v>
      </c>
      <c r="AY1032" s="244" t="s">
        <v>153</v>
      </c>
    </row>
    <row r="1033" s="14" customFormat="1">
      <c r="A1033" s="14"/>
      <c r="B1033" s="245"/>
      <c r="C1033" s="246"/>
      <c r="D1033" s="236" t="s">
        <v>161</v>
      </c>
      <c r="E1033" s="247" t="s">
        <v>1</v>
      </c>
      <c r="F1033" s="248" t="s">
        <v>902</v>
      </c>
      <c r="G1033" s="246"/>
      <c r="H1033" s="249">
        <v>14.196</v>
      </c>
      <c r="I1033" s="250"/>
      <c r="J1033" s="246"/>
      <c r="K1033" s="246"/>
      <c r="L1033" s="251"/>
      <c r="M1033" s="252"/>
      <c r="N1033" s="253"/>
      <c r="O1033" s="253"/>
      <c r="P1033" s="253"/>
      <c r="Q1033" s="253"/>
      <c r="R1033" s="253"/>
      <c r="S1033" s="253"/>
      <c r="T1033" s="25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5" t="s">
        <v>161</v>
      </c>
      <c r="AU1033" s="255" t="s">
        <v>88</v>
      </c>
      <c r="AV1033" s="14" t="s">
        <v>88</v>
      </c>
      <c r="AW1033" s="14" t="s">
        <v>32</v>
      </c>
      <c r="AX1033" s="14" t="s">
        <v>78</v>
      </c>
      <c r="AY1033" s="255" t="s">
        <v>153</v>
      </c>
    </row>
    <row r="1034" s="15" customFormat="1">
      <c r="A1034" s="15"/>
      <c r="B1034" s="256"/>
      <c r="C1034" s="257"/>
      <c r="D1034" s="236" t="s">
        <v>161</v>
      </c>
      <c r="E1034" s="258" t="s">
        <v>1</v>
      </c>
      <c r="F1034" s="259" t="s">
        <v>164</v>
      </c>
      <c r="G1034" s="257"/>
      <c r="H1034" s="260">
        <v>14.196</v>
      </c>
      <c r="I1034" s="261"/>
      <c r="J1034" s="257"/>
      <c r="K1034" s="257"/>
      <c r="L1034" s="262"/>
      <c r="M1034" s="263"/>
      <c r="N1034" s="264"/>
      <c r="O1034" s="264"/>
      <c r="P1034" s="264"/>
      <c r="Q1034" s="264"/>
      <c r="R1034" s="264"/>
      <c r="S1034" s="264"/>
      <c r="T1034" s="26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T1034" s="266" t="s">
        <v>161</v>
      </c>
      <c r="AU1034" s="266" t="s">
        <v>88</v>
      </c>
      <c r="AV1034" s="15" t="s">
        <v>165</v>
      </c>
      <c r="AW1034" s="15" t="s">
        <v>32</v>
      </c>
      <c r="AX1034" s="15" t="s">
        <v>78</v>
      </c>
      <c r="AY1034" s="266" t="s">
        <v>153</v>
      </c>
    </row>
    <row r="1035" s="16" customFormat="1">
      <c r="A1035" s="16"/>
      <c r="B1035" s="267"/>
      <c r="C1035" s="268"/>
      <c r="D1035" s="236" t="s">
        <v>161</v>
      </c>
      <c r="E1035" s="269" t="s">
        <v>1</v>
      </c>
      <c r="F1035" s="270" t="s">
        <v>166</v>
      </c>
      <c r="G1035" s="268"/>
      <c r="H1035" s="271">
        <v>14.196</v>
      </c>
      <c r="I1035" s="272"/>
      <c r="J1035" s="268"/>
      <c r="K1035" s="268"/>
      <c r="L1035" s="273"/>
      <c r="M1035" s="274"/>
      <c r="N1035" s="275"/>
      <c r="O1035" s="275"/>
      <c r="P1035" s="275"/>
      <c r="Q1035" s="275"/>
      <c r="R1035" s="275"/>
      <c r="S1035" s="275"/>
      <c r="T1035" s="27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T1035" s="277" t="s">
        <v>161</v>
      </c>
      <c r="AU1035" s="277" t="s">
        <v>88</v>
      </c>
      <c r="AV1035" s="16" t="s">
        <v>159</v>
      </c>
      <c r="AW1035" s="16" t="s">
        <v>32</v>
      </c>
      <c r="AX1035" s="16" t="s">
        <v>86</v>
      </c>
      <c r="AY1035" s="277" t="s">
        <v>153</v>
      </c>
    </row>
    <row r="1036" s="2" customFormat="1" ht="24.15" customHeight="1">
      <c r="A1036" s="39"/>
      <c r="B1036" s="40"/>
      <c r="C1036" s="278" t="s">
        <v>921</v>
      </c>
      <c r="D1036" s="278" t="s">
        <v>364</v>
      </c>
      <c r="E1036" s="279" t="s">
        <v>922</v>
      </c>
      <c r="F1036" s="280" t="s">
        <v>923</v>
      </c>
      <c r="G1036" s="281" t="s">
        <v>216</v>
      </c>
      <c r="H1036" s="282">
        <v>16.396000000000001</v>
      </c>
      <c r="I1036" s="283"/>
      <c r="J1036" s="284">
        <f>ROUND(I1036*H1036,2)</f>
        <v>0</v>
      </c>
      <c r="K1036" s="285"/>
      <c r="L1036" s="286"/>
      <c r="M1036" s="287" t="s">
        <v>1</v>
      </c>
      <c r="N1036" s="288" t="s">
        <v>43</v>
      </c>
      <c r="O1036" s="92"/>
      <c r="P1036" s="230">
        <f>O1036*H1036</f>
        <v>0</v>
      </c>
      <c r="Q1036" s="230">
        <v>0.00029999999999999997</v>
      </c>
      <c r="R1036" s="230">
        <f>Q1036*H1036</f>
        <v>0.0049188000000000001</v>
      </c>
      <c r="S1036" s="230">
        <v>0</v>
      </c>
      <c r="T1036" s="231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32" t="s">
        <v>379</v>
      </c>
      <c r="AT1036" s="232" t="s">
        <v>364</v>
      </c>
      <c r="AU1036" s="232" t="s">
        <v>88</v>
      </c>
      <c r="AY1036" s="18" t="s">
        <v>153</v>
      </c>
      <c r="BE1036" s="233">
        <f>IF(N1036="základní",J1036,0)</f>
        <v>0</v>
      </c>
      <c r="BF1036" s="233">
        <f>IF(N1036="snížená",J1036,0)</f>
        <v>0</v>
      </c>
      <c r="BG1036" s="233">
        <f>IF(N1036="zákl. přenesená",J1036,0)</f>
        <v>0</v>
      </c>
      <c r="BH1036" s="233">
        <f>IF(N1036="sníž. přenesená",J1036,0)</f>
        <v>0</v>
      </c>
      <c r="BI1036" s="233">
        <f>IF(N1036="nulová",J1036,0)</f>
        <v>0</v>
      </c>
      <c r="BJ1036" s="18" t="s">
        <v>86</v>
      </c>
      <c r="BK1036" s="233">
        <f>ROUND(I1036*H1036,2)</f>
        <v>0</v>
      </c>
      <c r="BL1036" s="18" t="s">
        <v>269</v>
      </c>
      <c r="BM1036" s="232" t="s">
        <v>924</v>
      </c>
    </row>
    <row r="1037" s="14" customFormat="1">
      <c r="A1037" s="14"/>
      <c r="B1037" s="245"/>
      <c r="C1037" s="246"/>
      <c r="D1037" s="236" t="s">
        <v>161</v>
      </c>
      <c r="E1037" s="246"/>
      <c r="F1037" s="248" t="s">
        <v>925</v>
      </c>
      <c r="G1037" s="246"/>
      <c r="H1037" s="249">
        <v>16.396000000000001</v>
      </c>
      <c r="I1037" s="250"/>
      <c r="J1037" s="246"/>
      <c r="K1037" s="246"/>
      <c r="L1037" s="251"/>
      <c r="M1037" s="252"/>
      <c r="N1037" s="253"/>
      <c r="O1037" s="253"/>
      <c r="P1037" s="253"/>
      <c r="Q1037" s="253"/>
      <c r="R1037" s="253"/>
      <c r="S1037" s="253"/>
      <c r="T1037" s="25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55" t="s">
        <v>161</v>
      </c>
      <c r="AU1037" s="255" t="s">
        <v>88</v>
      </c>
      <c r="AV1037" s="14" t="s">
        <v>88</v>
      </c>
      <c r="AW1037" s="14" t="s">
        <v>4</v>
      </c>
      <c r="AX1037" s="14" t="s">
        <v>86</v>
      </c>
      <c r="AY1037" s="255" t="s">
        <v>153</v>
      </c>
    </row>
    <row r="1038" s="2" customFormat="1" ht="24.15" customHeight="1">
      <c r="A1038" s="39"/>
      <c r="B1038" s="40"/>
      <c r="C1038" s="220" t="s">
        <v>926</v>
      </c>
      <c r="D1038" s="220" t="s">
        <v>155</v>
      </c>
      <c r="E1038" s="221" t="s">
        <v>927</v>
      </c>
      <c r="F1038" s="222" t="s">
        <v>928</v>
      </c>
      <c r="G1038" s="223" t="s">
        <v>216</v>
      </c>
      <c r="H1038" s="224">
        <v>14.196</v>
      </c>
      <c r="I1038" s="225"/>
      <c r="J1038" s="226">
        <f>ROUND(I1038*H1038,2)</f>
        <v>0</v>
      </c>
      <c r="K1038" s="227"/>
      <c r="L1038" s="45"/>
      <c r="M1038" s="228" t="s">
        <v>1</v>
      </c>
      <c r="N1038" s="229" t="s">
        <v>43</v>
      </c>
      <c r="O1038" s="92"/>
      <c r="P1038" s="230">
        <f>O1038*H1038</f>
        <v>0</v>
      </c>
      <c r="Q1038" s="230">
        <v>0.00036000000000000002</v>
      </c>
      <c r="R1038" s="230">
        <f>Q1038*H1038</f>
        <v>0.0051105600000000001</v>
      </c>
      <c r="S1038" s="230">
        <v>0</v>
      </c>
      <c r="T1038" s="231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2" t="s">
        <v>269</v>
      </c>
      <c r="AT1038" s="232" t="s">
        <v>155</v>
      </c>
      <c r="AU1038" s="232" t="s">
        <v>88</v>
      </c>
      <c r="AY1038" s="18" t="s">
        <v>153</v>
      </c>
      <c r="BE1038" s="233">
        <f>IF(N1038="základní",J1038,0)</f>
        <v>0</v>
      </c>
      <c r="BF1038" s="233">
        <f>IF(N1038="snížená",J1038,0)</f>
        <v>0</v>
      </c>
      <c r="BG1038" s="233">
        <f>IF(N1038="zákl. přenesená",J1038,0)</f>
        <v>0</v>
      </c>
      <c r="BH1038" s="233">
        <f>IF(N1038="sníž. přenesená",J1038,0)</f>
        <v>0</v>
      </c>
      <c r="BI1038" s="233">
        <f>IF(N1038="nulová",J1038,0)</f>
        <v>0</v>
      </c>
      <c r="BJ1038" s="18" t="s">
        <v>86</v>
      </c>
      <c r="BK1038" s="233">
        <f>ROUND(I1038*H1038,2)</f>
        <v>0</v>
      </c>
      <c r="BL1038" s="18" t="s">
        <v>269</v>
      </c>
      <c r="BM1038" s="232" t="s">
        <v>929</v>
      </c>
    </row>
    <row r="1039" s="13" customFormat="1">
      <c r="A1039" s="13"/>
      <c r="B1039" s="234"/>
      <c r="C1039" s="235"/>
      <c r="D1039" s="236" t="s">
        <v>161</v>
      </c>
      <c r="E1039" s="237" t="s">
        <v>1</v>
      </c>
      <c r="F1039" s="238" t="s">
        <v>930</v>
      </c>
      <c r="G1039" s="235"/>
      <c r="H1039" s="237" t="s">
        <v>1</v>
      </c>
      <c r="I1039" s="239"/>
      <c r="J1039" s="235"/>
      <c r="K1039" s="235"/>
      <c r="L1039" s="240"/>
      <c r="M1039" s="241"/>
      <c r="N1039" s="242"/>
      <c r="O1039" s="242"/>
      <c r="P1039" s="242"/>
      <c r="Q1039" s="242"/>
      <c r="R1039" s="242"/>
      <c r="S1039" s="242"/>
      <c r="T1039" s="24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4" t="s">
        <v>161</v>
      </c>
      <c r="AU1039" s="244" t="s">
        <v>88</v>
      </c>
      <c r="AV1039" s="13" t="s">
        <v>86</v>
      </c>
      <c r="AW1039" s="13" t="s">
        <v>32</v>
      </c>
      <c r="AX1039" s="13" t="s">
        <v>78</v>
      </c>
      <c r="AY1039" s="244" t="s">
        <v>153</v>
      </c>
    </row>
    <row r="1040" s="14" customFormat="1">
      <c r="A1040" s="14"/>
      <c r="B1040" s="245"/>
      <c r="C1040" s="246"/>
      <c r="D1040" s="236" t="s">
        <v>161</v>
      </c>
      <c r="E1040" s="247" t="s">
        <v>1</v>
      </c>
      <c r="F1040" s="248" t="s">
        <v>902</v>
      </c>
      <c r="G1040" s="246"/>
      <c r="H1040" s="249">
        <v>14.196</v>
      </c>
      <c r="I1040" s="250"/>
      <c r="J1040" s="246"/>
      <c r="K1040" s="246"/>
      <c r="L1040" s="251"/>
      <c r="M1040" s="252"/>
      <c r="N1040" s="253"/>
      <c r="O1040" s="253"/>
      <c r="P1040" s="253"/>
      <c r="Q1040" s="253"/>
      <c r="R1040" s="253"/>
      <c r="S1040" s="253"/>
      <c r="T1040" s="25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5" t="s">
        <v>161</v>
      </c>
      <c r="AU1040" s="255" t="s">
        <v>88</v>
      </c>
      <c r="AV1040" s="14" t="s">
        <v>88</v>
      </c>
      <c r="AW1040" s="14" t="s">
        <v>32</v>
      </c>
      <c r="AX1040" s="14" t="s">
        <v>78</v>
      </c>
      <c r="AY1040" s="255" t="s">
        <v>153</v>
      </c>
    </row>
    <row r="1041" s="15" customFormat="1">
      <c r="A1041" s="15"/>
      <c r="B1041" s="256"/>
      <c r="C1041" s="257"/>
      <c r="D1041" s="236" t="s">
        <v>161</v>
      </c>
      <c r="E1041" s="258" t="s">
        <v>1</v>
      </c>
      <c r="F1041" s="259" t="s">
        <v>164</v>
      </c>
      <c r="G1041" s="257"/>
      <c r="H1041" s="260">
        <v>14.196</v>
      </c>
      <c r="I1041" s="261"/>
      <c r="J1041" s="257"/>
      <c r="K1041" s="257"/>
      <c r="L1041" s="262"/>
      <c r="M1041" s="263"/>
      <c r="N1041" s="264"/>
      <c r="O1041" s="264"/>
      <c r="P1041" s="264"/>
      <c r="Q1041" s="264"/>
      <c r="R1041" s="264"/>
      <c r="S1041" s="264"/>
      <c r="T1041" s="26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T1041" s="266" t="s">
        <v>161</v>
      </c>
      <c r="AU1041" s="266" t="s">
        <v>88</v>
      </c>
      <c r="AV1041" s="15" t="s">
        <v>165</v>
      </c>
      <c r="AW1041" s="15" t="s">
        <v>32</v>
      </c>
      <c r="AX1041" s="15" t="s">
        <v>78</v>
      </c>
      <c r="AY1041" s="266" t="s">
        <v>153</v>
      </c>
    </row>
    <row r="1042" s="16" customFormat="1">
      <c r="A1042" s="16"/>
      <c r="B1042" s="267"/>
      <c r="C1042" s="268"/>
      <c r="D1042" s="236" t="s">
        <v>161</v>
      </c>
      <c r="E1042" s="269" t="s">
        <v>1</v>
      </c>
      <c r="F1042" s="270" t="s">
        <v>166</v>
      </c>
      <c r="G1042" s="268"/>
      <c r="H1042" s="271">
        <v>14.196</v>
      </c>
      <c r="I1042" s="272"/>
      <c r="J1042" s="268"/>
      <c r="K1042" s="268"/>
      <c r="L1042" s="273"/>
      <c r="M1042" s="274"/>
      <c r="N1042" s="275"/>
      <c r="O1042" s="275"/>
      <c r="P1042" s="275"/>
      <c r="Q1042" s="275"/>
      <c r="R1042" s="275"/>
      <c r="S1042" s="275"/>
      <c r="T1042" s="27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T1042" s="277" t="s">
        <v>161</v>
      </c>
      <c r="AU1042" s="277" t="s">
        <v>88</v>
      </c>
      <c r="AV1042" s="16" t="s">
        <v>159</v>
      </c>
      <c r="AW1042" s="16" t="s">
        <v>32</v>
      </c>
      <c r="AX1042" s="16" t="s">
        <v>86</v>
      </c>
      <c r="AY1042" s="277" t="s">
        <v>153</v>
      </c>
    </row>
    <row r="1043" s="2" customFormat="1" ht="37.8" customHeight="1">
      <c r="A1043" s="39"/>
      <c r="B1043" s="40"/>
      <c r="C1043" s="278" t="s">
        <v>931</v>
      </c>
      <c r="D1043" s="278" t="s">
        <v>364</v>
      </c>
      <c r="E1043" s="279" t="s">
        <v>871</v>
      </c>
      <c r="F1043" s="280" t="s">
        <v>872</v>
      </c>
      <c r="G1043" s="281" t="s">
        <v>216</v>
      </c>
      <c r="H1043" s="282">
        <v>16.545000000000002</v>
      </c>
      <c r="I1043" s="283"/>
      <c r="J1043" s="284">
        <f>ROUND(I1043*H1043,2)</f>
        <v>0</v>
      </c>
      <c r="K1043" s="285"/>
      <c r="L1043" s="286"/>
      <c r="M1043" s="287" t="s">
        <v>1</v>
      </c>
      <c r="N1043" s="288" t="s">
        <v>43</v>
      </c>
      <c r="O1043" s="92"/>
      <c r="P1043" s="230">
        <f>O1043*H1043</f>
        <v>0</v>
      </c>
      <c r="Q1043" s="230">
        <v>0.0047999999999999996</v>
      </c>
      <c r="R1043" s="230">
        <f>Q1043*H1043</f>
        <v>0.079416</v>
      </c>
      <c r="S1043" s="230">
        <v>0</v>
      </c>
      <c r="T1043" s="231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32" t="s">
        <v>379</v>
      </c>
      <c r="AT1043" s="232" t="s">
        <v>364</v>
      </c>
      <c r="AU1043" s="232" t="s">
        <v>88</v>
      </c>
      <c r="AY1043" s="18" t="s">
        <v>153</v>
      </c>
      <c r="BE1043" s="233">
        <f>IF(N1043="základní",J1043,0)</f>
        <v>0</v>
      </c>
      <c r="BF1043" s="233">
        <f>IF(N1043="snížená",J1043,0)</f>
        <v>0</v>
      </c>
      <c r="BG1043" s="233">
        <f>IF(N1043="zákl. přenesená",J1043,0)</f>
        <v>0</v>
      </c>
      <c r="BH1043" s="233">
        <f>IF(N1043="sníž. přenesená",J1043,0)</f>
        <v>0</v>
      </c>
      <c r="BI1043" s="233">
        <f>IF(N1043="nulová",J1043,0)</f>
        <v>0</v>
      </c>
      <c r="BJ1043" s="18" t="s">
        <v>86</v>
      </c>
      <c r="BK1043" s="233">
        <f>ROUND(I1043*H1043,2)</f>
        <v>0</v>
      </c>
      <c r="BL1043" s="18" t="s">
        <v>269</v>
      </c>
      <c r="BM1043" s="232" t="s">
        <v>932</v>
      </c>
    </row>
    <row r="1044" s="14" customFormat="1">
      <c r="A1044" s="14"/>
      <c r="B1044" s="245"/>
      <c r="C1044" s="246"/>
      <c r="D1044" s="236" t="s">
        <v>161</v>
      </c>
      <c r="E1044" s="246"/>
      <c r="F1044" s="248" t="s">
        <v>907</v>
      </c>
      <c r="G1044" s="246"/>
      <c r="H1044" s="249">
        <v>16.545000000000002</v>
      </c>
      <c r="I1044" s="250"/>
      <c r="J1044" s="246"/>
      <c r="K1044" s="246"/>
      <c r="L1044" s="251"/>
      <c r="M1044" s="252"/>
      <c r="N1044" s="253"/>
      <c r="O1044" s="253"/>
      <c r="P1044" s="253"/>
      <c r="Q1044" s="253"/>
      <c r="R1044" s="253"/>
      <c r="S1044" s="253"/>
      <c r="T1044" s="25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5" t="s">
        <v>161</v>
      </c>
      <c r="AU1044" s="255" t="s">
        <v>88</v>
      </c>
      <c r="AV1044" s="14" t="s">
        <v>88</v>
      </c>
      <c r="AW1044" s="14" t="s">
        <v>4</v>
      </c>
      <c r="AX1044" s="14" t="s">
        <v>86</v>
      </c>
      <c r="AY1044" s="255" t="s">
        <v>153</v>
      </c>
    </row>
    <row r="1045" s="2" customFormat="1" ht="33" customHeight="1">
      <c r="A1045" s="39"/>
      <c r="B1045" s="40"/>
      <c r="C1045" s="220" t="s">
        <v>933</v>
      </c>
      <c r="D1045" s="220" t="s">
        <v>155</v>
      </c>
      <c r="E1045" s="221" t="s">
        <v>934</v>
      </c>
      <c r="F1045" s="222" t="s">
        <v>935</v>
      </c>
      <c r="G1045" s="223" t="s">
        <v>288</v>
      </c>
      <c r="H1045" s="224">
        <v>25</v>
      </c>
      <c r="I1045" s="225"/>
      <c r="J1045" s="226">
        <f>ROUND(I1045*H1045,2)</f>
        <v>0</v>
      </c>
      <c r="K1045" s="227"/>
      <c r="L1045" s="45"/>
      <c r="M1045" s="228" t="s">
        <v>1</v>
      </c>
      <c r="N1045" s="229" t="s">
        <v>43</v>
      </c>
      <c r="O1045" s="92"/>
      <c r="P1045" s="230">
        <f>O1045*H1045</f>
        <v>0</v>
      </c>
      <c r="Q1045" s="230">
        <v>0</v>
      </c>
      <c r="R1045" s="230">
        <f>Q1045*H1045</f>
        <v>0</v>
      </c>
      <c r="S1045" s="230">
        <v>0</v>
      </c>
      <c r="T1045" s="231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232" t="s">
        <v>269</v>
      </c>
      <c r="AT1045" s="232" t="s">
        <v>155</v>
      </c>
      <c r="AU1045" s="232" t="s">
        <v>88</v>
      </c>
      <c r="AY1045" s="18" t="s">
        <v>153</v>
      </c>
      <c r="BE1045" s="233">
        <f>IF(N1045="základní",J1045,0)</f>
        <v>0</v>
      </c>
      <c r="BF1045" s="233">
        <f>IF(N1045="snížená",J1045,0)</f>
        <v>0</v>
      </c>
      <c r="BG1045" s="233">
        <f>IF(N1045="zákl. přenesená",J1045,0)</f>
        <v>0</v>
      </c>
      <c r="BH1045" s="233">
        <f>IF(N1045="sníž. přenesená",J1045,0)</f>
        <v>0</v>
      </c>
      <c r="BI1045" s="233">
        <f>IF(N1045="nulová",J1045,0)</f>
        <v>0</v>
      </c>
      <c r="BJ1045" s="18" t="s">
        <v>86</v>
      </c>
      <c r="BK1045" s="233">
        <f>ROUND(I1045*H1045,2)</f>
        <v>0</v>
      </c>
      <c r="BL1045" s="18" t="s">
        <v>269</v>
      </c>
      <c r="BM1045" s="232" t="s">
        <v>936</v>
      </c>
    </row>
    <row r="1046" s="2" customFormat="1" ht="16.5" customHeight="1">
      <c r="A1046" s="39"/>
      <c r="B1046" s="40"/>
      <c r="C1046" s="278" t="s">
        <v>937</v>
      </c>
      <c r="D1046" s="278" t="s">
        <v>364</v>
      </c>
      <c r="E1046" s="279" t="s">
        <v>938</v>
      </c>
      <c r="F1046" s="280" t="s">
        <v>939</v>
      </c>
      <c r="G1046" s="281" t="s">
        <v>940</v>
      </c>
      <c r="H1046" s="282">
        <v>0.25</v>
      </c>
      <c r="I1046" s="283"/>
      <c r="J1046" s="284">
        <f>ROUND(I1046*H1046,2)</f>
        <v>0</v>
      </c>
      <c r="K1046" s="285"/>
      <c r="L1046" s="286"/>
      <c r="M1046" s="287" t="s">
        <v>1</v>
      </c>
      <c r="N1046" s="288" t="s">
        <v>43</v>
      </c>
      <c r="O1046" s="92"/>
      <c r="P1046" s="230">
        <f>O1046*H1046</f>
        <v>0</v>
      </c>
      <c r="Q1046" s="230">
        <v>0</v>
      </c>
      <c r="R1046" s="230">
        <f>Q1046*H1046</f>
        <v>0</v>
      </c>
      <c r="S1046" s="230">
        <v>0</v>
      </c>
      <c r="T1046" s="231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2" t="s">
        <v>379</v>
      </c>
      <c r="AT1046" s="232" t="s">
        <v>364</v>
      </c>
      <c r="AU1046" s="232" t="s">
        <v>88</v>
      </c>
      <c r="AY1046" s="18" t="s">
        <v>153</v>
      </c>
      <c r="BE1046" s="233">
        <f>IF(N1046="základní",J1046,0)</f>
        <v>0</v>
      </c>
      <c r="BF1046" s="233">
        <f>IF(N1046="snížená",J1046,0)</f>
        <v>0</v>
      </c>
      <c r="BG1046" s="233">
        <f>IF(N1046="zákl. přenesená",J1046,0)</f>
        <v>0</v>
      </c>
      <c r="BH1046" s="233">
        <f>IF(N1046="sníž. přenesená",J1046,0)</f>
        <v>0</v>
      </c>
      <c r="BI1046" s="233">
        <f>IF(N1046="nulová",J1046,0)</f>
        <v>0</v>
      </c>
      <c r="BJ1046" s="18" t="s">
        <v>86</v>
      </c>
      <c r="BK1046" s="233">
        <f>ROUND(I1046*H1046,2)</f>
        <v>0</v>
      </c>
      <c r="BL1046" s="18" t="s">
        <v>269</v>
      </c>
      <c r="BM1046" s="232" t="s">
        <v>941</v>
      </c>
    </row>
    <row r="1047" s="14" customFormat="1">
      <c r="A1047" s="14"/>
      <c r="B1047" s="245"/>
      <c r="C1047" s="246"/>
      <c r="D1047" s="236" t="s">
        <v>161</v>
      </c>
      <c r="E1047" s="246"/>
      <c r="F1047" s="248" t="s">
        <v>942</v>
      </c>
      <c r="G1047" s="246"/>
      <c r="H1047" s="249">
        <v>0.25</v>
      </c>
      <c r="I1047" s="250"/>
      <c r="J1047" s="246"/>
      <c r="K1047" s="246"/>
      <c r="L1047" s="251"/>
      <c r="M1047" s="252"/>
      <c r="N1047" s="253"/>
      <c r="O1047" s="253"/>
      <c r="P1047" s="253"/>
      <c r="Q1047" s="253"/>
      <c r="R1047" s="253"/>
      <c r="S1047" s="253"/>
      <c r="T1047" s="25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5" t="s">
        <v>161</v>
      </c>
      <c r="AU1047" s="255" t="s">
        <v>88</v>
      </c>
      <c r="AV1047" s="14" t="s">
        <v>88</v>
      </c>
      <c r="AW1047" s="14" t="s">
        <v>4</v>
      </c>
      <c r="AX1047" s="14" t="s">
        <v>86</v>
      </c>
      <c r="AY1047" s="255" t="s">
        <v>153</v>
      </c>
    </row>
    <row r="1048" s="2" customFormat="1" ht="49.05" customHeight="1">
      <c r="A1048" s="39"/>
      <c r="B1048" s="40"/>
      <c r="C1048" s="220" t="s">
        <v>943</v>
      </c>
      <c r="D1048" s="220" t="s">
        <v>155</v>
      </c>
      <c r="E1048" s="221" t="s">
        <v>944</v>
      </c>
      <c r="F1048" s="222" t="s">
        <v>945</v>
      </c>
      <c r="G1048" s="223" t="s">
        <v>216</v>
      </c>
      <c r="H1048" s="224">
        <v>2.1419999999999999</v>
      </c>
      <c r="I1048" s="225"/>
      <c r="J1048" s="226">
        <f>ROUND(I1048*H1048,2)</f>
        <v>0</v>
      </c>
      <c r="K1048" s="227"/>
      <c r="L1048" s="45"/>
      <c r="M1048" s="228" t="s">
        <v>1</v>
      </c>
      <c r="N1048" s="229" t="s">
        <v>43</v>
      </c>
      <c r="O1048" s="92"/>
      <c r="P1048" s="230">
        <f>O1048*H1048</f>
        <v>0</v>
      </c>
      <c r="Q1048" s="230">
        <v>0.00076999999999999996</v>
      </c>
      <c r="R1048" s="230">
        <f>Q1048*H1048</f>
        <v>0.0016493399999999998</v>
      </c>
      <c r="S1048" s="230">
        <v>0</v>
      </c>
      <c r="T1048" s="231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32" t="s">
        <v>269</v>
      </c>
      <c r="AT1048" s="232" t="s">
        <v>155</v>
      </c>
      <c r="AU1048" s="232" t="s">
        <v>88</v>
      </c>
      <c r="AY1048" s="18" t="s">
        <v>153</v>
      </c>
      <c r="BE1048" s="233">
        <f>IF(N1048="základní",J1048,0)</f>
        <v>0</v>
      </c>
      <c r="BF1048" s="233">
        <f>IF(N1048="snížená",J1048,0)</f>
        <v>0</v>
      </c>
      <c r="BG1048" s="233">
        <f>IF(N1048="zákl. přenesená",J1048,0)</f>
        <v>0</v>
      </c>
      <c r="BH1048" s="233">
        <f>IF(N1048="sníž. přenesená",J1048,0)</f>
        <v>0</v>
      </c>
      <c r="BI1048" s="233">
        <f>IF(N1048="nulová",J1048,0)</f>
        <v>0</v>
      </c>
      <c r="BJ1048" s="18" t="s">
        <v>86</v>
      </c>
      <c r="BK1048" s="233">
        <f>ROUND(I1048*H1048,2)</f>
        <v>0</v>
      </c>
      <c r="BL1048" s="18" t="s">
        <v>269</v>
      </c>
      <c r="BM1048" s="232" t="s">
        <v>946</v>
      </c>
    </row>
    <row r="1049" s="13" customFormat="1">
      <c r="A1049" s="13"/>
      <c r="B1049" s="234"/>
      <c r="C1049" s="235"/>
      <c r="D1049" s="236" t="s">
        <v>161</v>
      </c>
      <c r="E1049" s="237" t="s">
        <v>1</v>
      </c>
      <c r="F1049" s="238" t="s">
        <v>947</v>
      </c>
      <c r="G1049" s="235"/>
      <c r="H1049" s="237" t="s">
        <v>1</v>
      </c>
      <c r="I1049" s="239"/>
      <c r="J1049" s="235"/>
      <c r="K1049" s="235"/>
      <c r="L1049" s="240"/>
      <c r="M1049" s="241"/>
      <c r="N1049" s="242"/>
      <c r="O1049" s="242"/>
      <c r="P1049" s="242"/>
      <c r="Q1049" s="242"/>
      <c r="R1049" s="242"/>
      <c r="S1049" s="242"/>
      <c r="T1049" s="24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4" t="s">
        <v>161</v>
      </c>
      <c r="AU1049" s="244" t="s">
        <v>88</v>
      </c>
      <c r="AV1049" s="13" t="s">
        <v>86</v>
      </c>
      <c r="AW1049" s="13" t="s">
        <v>32</v>
      </c>
      <c r="AX1049" s="13" t="s">
        <v>78</v>
      </c>
      <c r="AY1049" s="244" t="s">
        <v>153</v>
      </c>
    </row>
    <row r="1050" s="14" customFormat="1">
      <c r="A1050" s="14"/>
      <c r="B1050" s="245"/>
      <c r="C1050" s="246"/>
      <c r="D1050" s="236" t="s">
        <v>161</v>
      </c>
      <c r="E1050" s="247" t="s">
        <v>1</v>
      </c>
      <c r="F1050" s="248" t="s">
        <v>948</v>
      </c>
      <c r="G1050" s="246"/>
      <c r="H1050" s="249">
        <v>2.1419999999999999</v>
      </c>
      <c r="I1050" s="250"/>
      <c r="J1050" s="246"/>
      <c r="K1050" s="246"/>
      <c r="L1050" s="251"/>
      <c r="M1050" s="252"/>
      <c r="N1050" s="253"/>
      <c r="O1050" s="253"/>
      <c r="P1050" s="253"/>
      <c r="Q1050" s="253"/>
      <c r="R1050" s="253"/>
      <c r="S1050" s="253"/>
      <c r="T1050" s="25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5" t="s">
        <v>161</v>
      </c>
      <c r="AU1050" s="255" t="s">
        <v>88</v>
      </c>
      <c r="AV1050" s="14" t="s">
        <v>88</v>
      </c>
      <c r="AW1050" s="14" t="s">
        <v>32</v>
      </c>
      <c r="AX1050" s="14" t="s">
        <v>78</v>
      </c>
      <c r="AY1050" s="255" t="s">
        <v>153</v>
      </c>
    </row>
    <row r="1051" s="15" customFormat="1">
      <c r="A1051" s="15"/>
      <c r="B1051" s="256"/>
      <c r="C1051" s="257"/>
      <c r="D1051" s="236" t="s">
        <v>161</v>
      </c>
      <c r="E1051" s="258" t="s">
        <v>1</v>
      </c>
      <c r="F1051" s="259" t="s">
        <v>164</v>
      </c>
      <c r="G1051" s="257"/>
      <c r="H1051" s="260">
        <v>2.1419999999999999</v>
      </c>
      <c r="I1051" s="261"/>
      <c r="J1051" s="257"/>
      <c r="K1051" s="257"/>
      <c r="L1051" s="262"/>
      <c r="M1051" s="263"/>
      <c r="N1051" s="264"/>
      <c r="O1051" s="264"/>
      <c r="P1051" s="264"/>
      <c r="Q1051" s="264"/>
      <c r="R1051" s="264"/>
      <c r="S1051" s="264"/>
      <c r="T1051" s="26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T1051" s="266" t="s">
        <v>161</v>
      </c>
      <c r="AU1051" s="266" t="s">
        <v>88</v>
      </c>
      <c r="AV1051" s="15" t="s">
        <v>165</v>
      </c>
      <c r="AW1051" s="15" t="s">
        <v>32</v>
      </c>
      <c r="AX1051" s="15" t="s">
        <v>78</v>
      </c>
      <c r="AY1051" s="266" t="s">
        <v>153</v>
      </c>
    </row>
    <row r="1052" s="16" customFormat="1">
      <c r="A1052" s="16"/>
      <c r="B1052" s="267"/>
      <c r="C1052" s="268"/>
      <c r="D1052" s="236" t="s">
        <v>161</v>
      </c>
      <c r="E1052" s="269" t="s">
        <v>1</v>
      </c>
      <c r="F1052" s="270" t="s">
        <v>166</v>
      </c>
      <c r="G1052" s="268"/>
      <c r="H1052" s="271">
        <v>2.1419999999999999</v>
      </c>
      <c r="I1052" s="272"/>
      <c r="J1052" s="268"/>
      <c r="K1052" s="268"/>
      <c r="L1052" s="273"/>
      <c r="M1052" s="274"/>
      <c r="N1052" s="275"/>
      <c r="O1052" s="275"/>
      <c r="P1052" s="275"/>
      <c r="Q1052" s="275"/>
      <c r="R1052" s="275"/>
      <c r="S1052" s="275"/>
      <c r="T1052" s="27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T1052" s="277" t="s">
        <v>161</v>
      </c>
      <c r="AU1052" s="277" t="s">
        <v>88</v>
      </c>
      <c r="AV1052" s="16" t="s">
        <v>159</v>
      </c>
      <c r="AW1052" s="16" t="s">
        <v>32</v>
      </c>
      <c r="AX1052" s="16" t="s">
        <v>86</v>
      </c>
      <c r="AY1052" s="277" t="s">
        <v>153</v>
      </c>
    </row>
    <row r="1053" s="2" customFormat="1" ht="24.15" customHeight="1">
      <c r="A1053" s="39"/>
      <c r="B1053" s="40"/>
      <c r="C1053" s="278" t="s">
        <v>949</v>
      </c>
      <c r="D1053" s="278" t="s">
        <v>364</v>
      </c>
      <c r="E1053" s="279" t="s">
        <v>950</v>
      </c>
      <c r="F1053" s="280" t="s">
        <v>951</v>
      </c>
      <c r="G1053" s="281" t="s">
        <v>216</v>
      </c>
      <c r="H1053" s="282">
        <v>2.5699999999999998</v>
      </c>
      <c r="I1053" s="283"/>
      <c r="J1053" s="284">
        <f>ROUND(I1053*H1053,2)</f>
        <v>0</v>
      </c>
      <c r="K1053" s="285"/>
      <c r="L1053" s="286"/>
      <c r="M1053" s="287" t="s">
        <v>1</v>
      </c>
      <c r="N1053" s="288" t="s">
        <v>43</v>
      </c>
      <c r="O1053" s="92"/>
      <c r="P1053" s="230">
        <f>O1053*H1053</f>
        <v>0</v>
      </c>
      <c r="Q1053" s="230">
        <v>0.0025000000000000001</v>
      </c>
      <c r="R1053" s="230">
        <f>Q1053*H1053</f>
        <v>0.0064250000000000002</v>
      </c>
      <c r="S1053" s="230">
        <v>0</v>
      </c>
      <c r="T1053" s="231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2" t="s">
        <v>379</v>
      </c>
      <c r="AT1053" s="232" t="s">
        <v>364</v>
      </c>
      <c r="AU1053" s="232" t="s">
        <v>88</v>
      </c>
      <c r="AY1053" s="18" t="s">
        <v>153</v>
      </c>
      <c r="BE1053" s="233">
        <f>IF(N1053="základní",J1053,0)</f>
        <v>0</v>
      </c>
      <c r="BF1053" s="233">
        <f>IF(N1053="snížená",J1053,0)</f>
        <v>0</v>
      </c>
      <c r="BG1053" s="233">
        <f>IF(N1053="zákl. přenesená",J1053,0)</f>
        <v>0</v>
      </c>
      <c r="BH1053" s="233">
        <f>IF(N1053="sníž. přenesená",J1053,0)</f>
        <v>0</v>
      </c>
      <c r="BI1053" s="233">
        <f>IF(N1053="nulová",J1053,0)</f>
        <v>0</v>
      </c>
      <c r="BJ1053" s="18" t="s">
        <v>86</v>
      </c>
      <c r="BK1053" s="233">
        <f>ROUND(I1053*H1053,2)</f>
        <v>0</v>
      </c>
      <c r="BL1053" s="18" t="s">
        <v>269</v>
      </c>
      <c r="BM1053" s="232" t="s">
        <v>952</v>
      </c>
    </row>
    <row r="1054" s="14" customFormat="1">
      <c r="A1054" s="14"/>
      <c r="B1054" s="245"/>
      <c r="C1054" s="246"/>
      <c r="D1054" s="236" t="s">
        <v>161</v>
      </c>
      <c r="E1054" s="246"/>
      <c r="F1054" s="248" t="s">
        <v>953</v>
      </c>
      <c r="G1054" s="246"/>
      <c r="H1054" s="249">
        <v>2.5699999999999998</v>
      </c>
      <c r="I1054" s="250"/>
      <c r="J1054" s="246"/>
      <c r="K1054" s="246"/>
      <c r="L1054" s="251"/>
      <c r="M1054" s="252"/>
      <c r="N1054" s="253"/>
      <c r="O1054" s="253"/>
      <c r="P1054" s="253"/>
      <c r="Q1054" s="253"/>
      <c r="R1054" s="253"/>
      <c r="S1054" s="253"/>
      <c r="T1054" s="25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55" t="s">
        <v>161</v>
      </c>
      <c r="AU1054" s="255" t="s">
        <v>88</v>
      </c>
      <c r="AV1054" s="14" t="s">
        <v>88</v>
      </c>
      <c r="AW1054" s="14" t="s">
        <v>4</v>
      </c>
      <c r="AX1054" s="14" t="s">
        <v>86</v>
      </c>
      <c r="AY1054" s="255" t="s">
        <v>153</v>
      </c>
    </row>
    <row r="1055" s="2" customFormat="1" ht="33" customHeight="1">
      <c r="A1055" s="39"/>
      <c r="B1055" s="40"/>
      <c r="C1055" s="220" t="s">
        <v>954</v>
      </c>
      <c r="D1055" s="220" t="s">
        <v>155</v>
      </c>
      <c r="E1055" s="221" t="s">
        <v>955</v>
      </c>
      <c r="F1055" s="222" t="s">
        <v>956</v>
      </c>
      <c r="G1055" s="223" t="s">
        <v>335</v>
      </c>
      <c r="H1055" s="224">
        <v>1.04</v>
      </c>
      <c r="I1055" s="225"/>
      <c r="J1055" s="226">
        <f>ROUND(I1055*H1055,2)</f>
        <v>0</v>
      </c>
      <c r="K1055" s="227"/>
      <c r="L1055" s="45"/>
      <c r="M1055" s="228" t="s">
        <v>1</v>
      </c>
      <c r="N1055" s="229" t="s">
        <v>43</v>
      </c>
      <c r="O1055" s="92"/>
      <c r="P1055" s="230">
        <f>O1055*H1055</f>
        <v>0</v>
      </c>
      <c r="Q1055" s="230">
        <v>0.00038000000000000002</v>
      </c>
      <c r="R1055" s="230">
        <f>Q1055*H1055</f>
        <v>0.00039520000000000001</v>
      </c>
      <c r="S1055" s="230">
        <v>0</v>
      </c>
      <c r="T1055" s="231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32" t="s">
        <v>269</v>
      </c>
      <c r="AT1055" s="232" t="s">
        <v>155</v>
      </c>
      <c r="AU1055" s="232" t="s">
        <v>88</v>
      </c>
      <c r="AY1055" s="18" t="s">
        <v>153</v>
      </c>
      <c r="BE1055" s="233">
        <f>IF(N1055="základní",J1055,0)</f>
        <v>0</v>
      </c>
      <c r="BF1055" s="233">
        <f>IF(N1055="snížená",J1055,0)</f>
        <v>0</v>
      </c>
      <c r="BG1055" s="233">
        <f>IF(N1055="zákl. přenesená",J1055,0)</f>
        <v>0</v>
      </c>
      <c r="BH1055" s="233">
        <f>IF(N1055="sníž. přenesená",J1055,0)</f>
        <v>0</v>
      </c>
      <c r="BI1055" s="233">
        <f>IF(N1055="nulová",J1055,0)</f>
        <v>0</v>
      </c>
      <c r="BJ1055" s="18" t="s">
        <v>86</v>
      </c>
      <c r="BK1055" s="233">
        <f>ROUND(I1055*H1055,2)</f>
        <v>0</v>
      </c>
      <c r="BL1055" s="18" t="s">
        <v>269</v>
      </c>
      <c r="BM1055" s="232" t="s">
        <v>957</v>
      </c>
    </row>
    <row r="1056" s="13" customFormat="1">
      <c r="A1056" s="13"/>
      <c r="B1056" s="234"/>
      <c r="C1056" s="235"/>
      <c r="D1056" s="236" t="s">
        <v>161</v>
      </c>
      <c r="E1056" s="237" t="s">
        <v>1</v>
      </c>
      <c r="F1056" s="238" t="s">
        <v>958</v>
      </c>
      <c r="G1056" s="235"/>
      <c r="H1056" s="237" t="s">
        <v>1</v>
      </c>
      <c r="I1056" s="239"/>
      <c r="J1056" s="235"/>
      <c r="K1056" s="235"/>
      <c r="L1056" s="240"/>
      <c r="M1056" s="241"/>
      <c r="N1056" s="242"/>
      <c r="O1056" s="242"/>
      <c r="P1056" s="242"/>
      <c r="Q1056" s="242"/>
      <c r="R1056" s="242"/>
      <c r="S1056" s="242"/>
      <c r="T1056" s="24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4" t="s">
        <v>161</v>
      </c>
      <c r="AU1056" s="244" t="s">
        <v>88</v>
      </c>
      <c r="AV1056" s="13" t="s">
        <v>86</v>
      </c>
      <c r="AW1056" s="13" t="s">
        <v>32</v>
      </c>
      <c r="AX1056" s="13" t="s">
        <v>78</v>
      </c>
      <c r="AY1056" s="244" t="s">
        <v>153</v>
      </c>
    </row>
    <row r="1057" s="14" customFormat="1">
      <c r="A1057" s="14"/>
      <c r="B1057" s="245"/>
      <c r="C1057" s="246"/>
      <c r="D1057" s="236" t="s">
        <v>161</v>
      </c>
      <c r="E1057" s="247" t="s">
        <v>1</v>
      </c>
      <c r="F1057" s="248" t="s">
        <v>959</v>
      </c>
      <c r="G1057" s="246"/>
      <c r="H1057" s="249">
        <v>1.04</v>
      </c>
      <c r="I1057" s="250"/>
      <c r="J1057" s="246"/>
      <c r="K1057" s="246"/>
      <c r="L1057" s="251"/>
      <c r="M1057" s="252"/>
      <c r="N1057" s="253"/>
      <c r="O1057" s="253"/>
      <c r="P1057" s="253"/>
      <c r="Q1057" s="253"/>
      <c r="R1057" s="253"/>
      <c r="S1057" s="253"/>
      <c r="T1057" s="25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5" t="s">
        <v>161</v>
      </c>
      <c r="AU1057" s="255" t="s">
        <v>88</v>
      </c>
      <c r="AV1057" s="14" t="s">
        <v>88</v>
      </c>
      <c r="AW1057" s="14" t="s">
        <v>32</v>
      </c>
      <c r="AX1057" s="14" t="s">
        <v>78</v>
      </c>
      <c r="AY1057" s="255" t="s">
        <v>153</v>
      </c>
    </row>
    <row r="1058" s="15" customFormat="1">
      <c r="A1058" s="15"/>
      <c r="B1058" s="256"/>
      <c r="C1058" s="257"/>
      <c r="D1058" s="236" t="s">
        <v>161</v>
      </c>
      <c r="E1058" s="258" t="s">
        <v>1</v>
      </c>
      <c r="F1058" s="259" t="s">
        <v>164</v>
      </c>
      <c r="G1058" s="257"/>
      <c r="H1058" s="260">
        <v>1.04</v>
      </c>
      <c r="I1058" s="261"/>
      <c r="J1058" s="257"/>
      <c r="K1058" s="257"/>
      <c r="L1058" s="262"/>
      <c r="M1058" s="263"/>
      <c r="N1058" s="264"/>
      <c r="O1058" s="264"/>
      <c r="P1058" s="264"/>
      <c r="Q1058" s="264"/>
      <c r="R1058" s="264"/>
      <c r="S1058" s="264"/>
      <c r="T1058" s="26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66" t="s">
        <v>161</v>
      </c>
      <c r="AU1058" s="266" t="s">
        <v>88</v>
      </c>
      <c r="AV1058" s="15" t="s">
        <v>165</v>
      </c>
      <c r="AW1058" s="15" t="s">
        <v>32</v>
      </c>
      <c r="AX1058" s="15" t="s">
        <v>78</v>
      </c>
      <c r="AY1058" s="266" t="s">
        <v>153</v>
      </c>
    </row>
    <row r="1059" s="16" customFormat="1">
      <c r="A1059" s="16"/>
      <c r="B1059" s="267"/>
      <c r="C1059" s="268"/>
      <c r="D1059" s="236" t="s">
        <v>161</v>
      </c>
      <c r="E1059" s="269" t="s">
        <v>1</v>
      </c>
      <c r="F1059" s="270" t="s">
        <v>166</v>
      </c>
      <c r="G1059" s="268"/>
      <c r="H1059" s="271">
        <v>1.04</v>
      </c>
      <c r="I1059" s="272"/>
      <c r="J1059" s="268"/>
      <c r="K1059" s="268"/>
      <c r="L1059" s="273"/>
      <c r="M1059" s="274"/>
      <c r="N1059" s="275"/>
      <c r="O1059" s="275"/>
      <c r="P1059" s="275"/>
      <c r="Q1059" s="275"/>
      <c r="R1059" s="275"/>
      <c r="S1059" s="275"/>
      <c r="T1059" s="27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T1059" s="277" t="s">
        <v>161</v>
      </c>
      <c r="AU1059" s="277" t="s">
        <v>88</v>
      </c>
      <c r="AV1059" s="16" t="s">
        <v>159</v>
      </c>
      <c r="AW1059" s="16" t="s">
        <v>32</v>
      </c>
      <c r="AX1059" s="16" t="s">
        <v>86</v>
      </c>
      <c r="AY1059" s="277" t="s">
        <v>153</v>
      </c>
    </row>
    <row r="1060" s="2" customFormat="1" ht="24.15" customHeight="1">
      <c r="A1060" s="39"/>
      <c r="B1060" s="40"/>
      <c r="C1060" s="278" t="s">
        <v>960</v>
      </c>
      <c r="D1060" s="278" t="s">
        <v>364</v>
      </c>
      <c r="E1060" s="279" t="s">
        <v>961</v>
      </c>
      <c r="F1060" s="280" t="s">
        <v>962</v>
      </c>
      <c r="G1060" s="281" t="s">
        <v>216</v>
      </c>
      <c r="H1060" s="282">
        <v>0.624</v>
      </c>
      <c r="I1060" s="283"/>
      <c r="J1060" s="284">
        <f>ROUND(I1060*H1060,2)</f>
        <v>0</v>
      </c>
      <c r="K1060" s="285"/>
      <c r="L1060" s="286"/>
      <c r="M1060" s="287" t="s">
        <v>1</v>
      </c>
      <c r="N1060" s="288" t="s">
        <v>43</v>
      </c>
      <c r="O1060" s="92"/>
      <c r="P1060" s="230">
        <f>O1060*H1060</f>
        <v>0</v>
      </c>
      <c r="Q1060" s="230">
        <v>0.0015200000000000001</v>
      </c>
      <c r="R1060" s="230">
        <f>Q1060*H1060</f>
        <v>0.00094848000000000003</v>
      </c>
      <c r="S1060" s="230">
        <v>0</v>
      </c>
      <c r="T1060" s="231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2" t="s">
        <v>379</v>
      </c>
      <c r="AT1060" s="232" t="s">
        <v>364</v>
      </c>
      <c r="AU1060" s="232" t="s">
        <v>88</v>
      </c>
      <c r="AY1060" s="18" t="s">
        <v>153</v>
      </c>
      <c r="BE1060" s="233">
        <f>IF(N1060="základní",J1060,0)</f>
        <v>0</v>
      </c>
      <c r="BF1060" s="233">
        <f>IF(N1060="snížená",J1060,0)</f>
        <v>0</v>
      </c>
      <c r="BG1060" s="233">
        <f>IF(N1060="zákl. přenesená",J1060,0)</f>
        <v>0</v>
      </c>
      <c r="BH1060" s="233">
        <f>IF(N1060="sníž. přenesená",J1060,0)</f>
        <v>0</v>
      </c>
      <c r="BI1060" s="233">
        <f>IF(N1060="nulová",J1060,0)</f>
        <v>0</v>
      </c>
      <c r="BJ1060" s="18" t="s">
        <v>86</v>
      </c>
      <c r="BK1060" s="233">
        <f>ROUND(I1060*H1060,2)</f>
        <v>0</v>
      </c>
      <c r="BL1060" s="18" t="s">
        <v>269</v>
      </c>
      <c r="BM1060" s="232" t="s">
        <v>963</v>
      </c>
    </row>
    <row r="1061" s="14" customFormat="1">
      <c r="A1061" s="14"/>
      <c r="B1061" s="245"/>
      <c r="C1061" s="246"/>
      <c r="D1061" s="236" t="s">
        <v>161</v>
      </c>
      <c r="E1061" s="246"/>
      <c r="F1061" s="248" t="s">
        <v>964</v>
      </c>
      <c r="G1061" s="246"/>
      <c r="H1061" s="249">
        <v>0.624</v>
      </c>
      <c r="I1061" s="250"/>
      <c r="J1061" s="246"/>
      <c r="K1061" s="246"/>
      <c r="L1061" s="251"/>
      <c r="M1061" s="252"/>
      <c r="N1061" s="253"/>
      <c r="O1061" s="253"/>
      <c r="P1061" s="253"/>
      <c r="Q1061" s="253"/>
      <c r="R1061" s="253"/>
      <c r="S1061" s="253"/>
      <c r="T1061" s="25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5" t="s">
        <v>161</v>
      </c>
      <c r="AU1061" s="255" t="s">
        <v>88</v>
      </c>
      <c r="AV1061" s="14" t="s">
        <v>88</v>
      </c>
      <c r="AW1061" s="14" t="s">
        <v>4</v>
      </c>
      <c r="AX1061" s="14" t="s">
        <v>86</v>
      </c>
      <c r="AY1061" s="255" t="s">
        <v>153</v>
      </c>
    </row>
    <row r="1062" s="2" customFormat="1" ht="37.8" customHeight="1">
      <c r="A1062" s="39"/>
      <c r="B1062" s="40"/>
      <c r="C1062" s="220" t="s">
        <v>965</v>
      </c>
      <c r="D1062" s="220" t="s">
        <v>155</v>
      </c>
      <c r="E1062" s="221" t="s">
        <v>966</v>
      </c>
      <c r="F1062" s="222" t="s">
        <v>967</v>
      </c>
      <c r="G1062" s="223" t="s">
        <v>288</v>
      </c>
      <c r="H1062" s="224">
        <v>2</v>
      </c>
      <c r="I1062" s="225"/>
      <c r="J1062" s="226">
        <f>ROUND(I1062*H1062,2)</f>
        <v>0</v>
      </c>
      <c r="K1062" s="227"/>
      <c r="L1062" s="45"/>
      <c r="M1062" s="228" t="s">
        <v>1</v>
      </c>
      <c r="N1062" s="229" t="s">
        <v>43</v>
      </c>
      <c r="O1062" s="92"/>
      <c r="P1062" s="230">
        <f>O1062*H1062</f>
        <v>0</v>
      </c>
      <c r="Q1062" s="230">
        <v>6.9999999999999994E-05</v>
      </c>
      <c r="R1062" s="230">
        <f>Q1062*H1062</f>
        <v>0.00013999999999999999</v>
      </c>
      <c r="S1062" s="230">
        <v>0</v>
      </c>
      <c r="T1062" s="231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32" t="s">
        <v>269</v>
      </c>
      <c r="AT1062" s="232" t="s">
        <v>155</v>
      </c>
      <c r="AU1062" s="232" t="s">
        <v>88</v>
      </c>
      <c r="AY1062" s="18" t="s">
        <v>153</v>
      </c>
      <c r="BE1062" s="233">
        <f>IF(N1062="základní",J1062,0)</f>
        <v>0</v>
      </c>
      <c r="BF1062" s="233">
        <f>IF(N1062="snížená",J1062,0)</f>
        <v>0</v>
      </c>
      <c r="BG1062" s="233">
        <f>IF(N1062="zákl. přenesená",J1062,0)</f>
        <v>0</v>
      </c>
      <c r="BH1062" s="233">
        <f>IF(N1062="sníž. přenesená",J1062,0)</f>
        <v>0</v>
      </c>
      <c r="BI1062" s="233">
        <f>IF(N1062="nulová",J1062,0)</f>
        <v>0</v>
      </c>
      <c r="BJ1062" s="18" t="s">
        <v>86</v>
      </c>
      <c r="BK1062" s="233">
        <f>ROUND(I1062*H1062,2)</f>
        <v>0</v>
      </c>
      <c r="BL1062" s="18" t="s">
        <v>269</v>
      </c>
      <c r="BM1062" s="232" t="s">
        <v>968</v>
      </c>
    </row>
    <row r="1063" s="2" customFormat="1" ht="24.15" customHeight="1">
      <c r="A1063" s="39"/>
      <c r="B1063" s="40"/>
      <c r="C1063" s="278" t="s">
        <v>969</v>
      </c>
      <c r="D1063" s="278" t="s">
        <v>364</v>
      </c>
      <c r="E1063" s="279" t="s">
        <v>970</v>
      </c>
      <c r="F1063" s="280" t="s">
        <v>971</v>
      </c>
      <c r="G1063" s="281" t="s">
        <v>288</v>
      </c>
      <c r="H1063" s="282">
        <v>2</v>
      </c>
      <c r="I1063" s="283"/>
      <c r="J1063" s="284">
        <f>ROUND(I1063*H1063,2)</f>
        <v>0</v>
      </c>
      <c r="K1063" s="285"/>
      <c r="L1063" s="286"/>
      <c r="M1063" s="287" t="s">
        <v>1</v>
      </c>
      <c r="N1063" s="288" t="s">
        <v>43</v>
      </c>
      <c r="O1063" s="92"/>
      <c r="P1063" s="230">
        <f>O1063*H1063</f>
        <v>0</v>
      </c>
      <c r="Q1063" s="230">
        <v>0.00089999999999999998</v>
      </c>
      <c r="R1063" s="230">
        <f>Q1063*H1063</f>
        <v>0.0018</v>
      </c>
      <c r="S1063" s="230">
        <v>0</v>
      </c>
      <c r="T1063" s="231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32" t="s">
        <v>379</v>
      </c>
      <c r="AT1063" s="232" t="s">
        <v>364</v>
      </c>
      <c r="AU1063" s="232" t="s">
        <v>88</v>
      </c>
      <c r="AY1063" s="18" t="s">
        <v>153</v>
      </c>
      <c r="BE1063" s="233">
        <f>IF(N1063="základní",J1063,0)</f>
        <v>0</v>
      </c>
      <c r="BF1063" s="233">
        <f>IF(N1063="snížená",J1063,0)</f>
        <v>0</v>
      </c>
      <c r="BG1063" s="233">
        <f>IF(N1063="zákl. přenesená",J1063,0)</f>
        <v>0</v>
      </c>
      <c r="BH1063" s="233">
        <f>IF(N1063="sníž. přenesená",J1063,0)</f>
        <v>0</v>
      </c>
      <c r="BI1063" s="233">
        <f>IF(N1063="nulová",J1063,0)</f>
        <v>0</v>
      </c>
      <c r="BJ1063" s="18" t="s">
        <v>86</v>
      </c>
      <c r="BK1063" s="233">
        <f>ROUND(I1063*H1063,2)</f>
        <v>0</v>
      </c>
      <c r="BL1063" s="18" t="s">
        <v>269</v>
      </c>
      <c r="BM1063" s="232" t="s">
        <v>972</v>
      </c>
    </row>
    <row r="1064" s="2" customFormat="1" ht="44.25" customHeight="1">
      <c r="A1064" s="39"/>
      <c r="B1064" s="40"/>
      <c r="C1064" s="220" t="s">
        <v>973</v>
      </c>
      <c r="D1064" s="220" t="s">
        <v>155</v>
      </c>
      <c r="E1064" s="221" t="s">
        <v>974</v>
      </c>
      <c r="F1064" s="222" t="s">
        <v>975</v>
      </c>
      <c r="G1064" s="223" t="s">
        <v>878</v>
      </c>
      <c r="H1064" s="289"/>
      <c r="I1064" s="225"/>
      <c r="J1064" s="226">
        <f>ROUND(I1064*H1064,2)</f>
        <v>0</v>
      </c>
      <c r="K1064" s="227"/>
      <c r="L1064" s="45"/>
      <c r="M1064" s="228" t="s">
        <v>1</v>
      </c>
      <c r="N1064" s="229" t="s">
        <v>43</v>
      </c>
      <c r="O1064" s="92"/>
      <c r="P1064" s="230">
        <f>O1064*H1064</f>
        <v>0</v>
      </c>
      <c r="Q1064" s="230">
        <v>0</v>
      </c>
      <c r="R1064" s="230">
        <f>Q1064*H1064</f>
        <v>0</v>
      </c>
      <c r="S1064" s="230">
        <v>0</v>
      </c>
      <c r="T1064" s="231">
        <f>S1064*H1064</f>
        <v>0</v>
      </c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R1064" s="232" t="s">
        <v>269</v>
      </c>
      <c r="AT1064" s="232" t="s">
        <v>155</v>
      </c>
      <c r="AU1064" s="232" t="s">
        <v>88</v>
      </c>
      <c r="AY1064" s="18" t="s">
        <v>153</v>
      </c>
      <c r="BE1064" s="233">
        <f>IF(N1064="základní",J1064,0)</f>
        <v>0</v>
      </c>
      <c r="BF1064" s="233">
        <f>IF(N1064="snížená",J1064,0)</f>
        <v>0</v>
      </c>
      <c r="BG1064" s="233">
        <f>IF(N1064="zákl. přenesená",J1064,0)</f>
        <v>0</v>
      </c>
      <c r="BH1064" s="233">
        <f>IF(N1064="sníž. přenesená",J1064,0)</f>
        <v>0</v>
      </c>
      <c r="BI1064" s="233">
        <f>IF(N1064="nulová",J1064,0)</f>
        <v>0</v>
      </c>
      <c r="BJ1064" s="18" t="s">
        <v>86</v>
      </c>
      <c r="BK1064" s="233">
        <f>ROUND(I1064*H1064,2)</f>
        <v>0</v>
      </c>
      <c r="BL1064" s="18" t="s">
        <v>269</v>
      </c>
      <c r="BM1064" s="232" t="s">
        <v>976</v>
      </c>
    </row>
    <row r="1065" s="12" customFormat="1" ht="22.8" customHeight="1">
      <c r="A1065" s="12"/>
      <c r="B1065" s="204"/>
      <c r="C1065" s="205"/>
      <c r="D1065" s="206" t="s">
        <v>77</v>
      </c>
      <c r="E1065" s="218" t="s">
        <v>977</v>
      </c>
      <c r="F1065" s="218" t="s">
        <v>978</v>
      </c>
      <c r="G1065" s="205"/>
      <c r="H1065" s="205"/>
      <c r="I1065" s="208"/>
      <c r="J1065" s="219">
        <f>BK1065</f>
        <v>0</v>
      </c>
      <c r="K1065" s="205"/>
      <c r="L1065" s="210"/>
      <c r="M1065" s="211"/>
      <c r="N1065" s="212"/>
      <c r="O1065" s="212"/>
      <c r="P1065" s="213">
        <f>SUM(P1066:P1105)</f>
        <v>0</v>
      </c>
      <c r="Q1065" s="212"/>
      <c r="R1065" s="213">
        <f>SUM(R1066:R1105)</f>
        <v>0.19011718000000002</v>
      </c>
      <c r="S1065" s="212"/>
      <c r="T1065" s="214">
        <f>SUM(T1066:T1105)</f>
        <v>0</v>
      </c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R1065" s="215" t="s">
        <v>88</v>
      </c>
      <c r="AT1065" s="216" t="s">
        <v>77</v>
      </c>
      <c r="AU1065" s="216" t="s">
        <v>86</v>
      </c>
      <c r="AY1065" s="215" t="s">
        <v>153</v>
      </c>
      <c r="BK1065" s="217">
        <f>SUM(BK1066:BK1105)</f>
        <v>0</v>
      </c>
    </row>
    <row r="1066" s="2" customFormat="1" ht="37.8" customHeight="1">
      <c r="A1066" s="39"/>
      <c r="B1066" s="40"/>
      <c r="C1066" s="220" t="s">
        <v>979</v>
      </c>
      <c r="D1066" s="220" t="s">
        <v>155</v>
      </c>
      <c r="E1066" s="221" t="s">
        <v>980</v>
      </c>
      <c r="F1066" s="222" t="s">
        <v>981</v>
      </c>
      <c r="G1066" s="223" t="s">
        <v>216</v>
      </c>
      <c r="H1066" s="224">
        <v>14.199999999999999</v>
      </c>
      <c r="I1066" s="225"/>
      <c r="J1066" s="226">
        <f>ROUND(I1066*H1066,2)</f>
        <v>0</v>
      </c>
      <c r="K1066" s="227"/>
      <c r="L1066" s="45"/>
      <c r="M1066" s="228" t="s">
        <v>1</v>
      </c>
      <c r="N1066" s="229" t="s">
        <v>43</v>
      </c>
      <c r="O1066" s="92"/>
      <c r="P1066" s="230">
        <f>O1066*H1066</f>
        <v>0</v>
      </c>
      <c r="Q1066" s="230">
        <v>0</v>
      </c>
      <c r="R1066" s="230">
        <f>Q1066*H1066</f>
        <v>0</v>
      </c>
      <c r="S1066" s="230">
        <v>0</v>
      </c>
      <c r="T1066" s="231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32" t="s">
        <v>269</v>
      </c>
      <c r="AT1066" s="232" t="s">
        <v>155</v>
      </c>
      <c r="AU1066" s="232" t="s">
        <v>88</v>
      </c>
      <c r="AY1066" s="18" t="s">
        <v>153</v>
      </c>
      <c r="BE1066" s="233">
        <f>IF(N1066="základní",J1066,0)</f>
        <v>0</v>
      </c>
      <c r="BF1066" s="233">
        <f>IF(N1066="snížená",J1066,0)</f>
        <v>0</v>
      </c>
      <c r="BG1066" s="233">
        <f>IF(N1066="zákl. přenesená",J1066,0)</f>
        <v>0</v>
      </c>
      <c r="BH1066" s="233">
        <f>IF(N1066="sníž. přenesená",J1066,0)</f>
        <v>0</v>
      </c>
      <c r="BI1066" s="233">
        <f>IF(N1066="nulová",J1066,0)</f>
        <v>0</v>
      </c>
      <c r="BJ1066" s="18" t="s">
        <v>86</v>
      </c>
      <c r="BK1066" s="233">
        <f>ROUND(I1066*H1066,2)</f>
        <v>0</v>
      </c>
      <c r="BL1066" s="18" t="s">
        <v>269</v>
      </c>
      <c r="BM1066" s="232" t="s">
        <v>982</v>
      </c>
    </row>
    <row r="1067" s="13" customFormat="1">
      <c r="A1067" s="13"/>
      <c r="B1067" s="234"/>
      <c r="C1067" s="235"/>
      <c r="D1067" s="236" t="s">
        <v>161</v>
      </c>
      <c r="E1067" s="237" t="s">
        <v>1</v>
      </c>
      <c r="F1067" s="238" t="s">
        <v>983</v>
      </c>
      <c r="G1067" s="235"/>
      <c r="H1067" s="237" t="s">
        <v>1</v>
      </c>
      <c r="I1067" s="239"/>
      <c r="J1067" s="235"/>
      <c r="K1067" s="235"/>
      <c r="L1067" s="240"/>
      <c r="M1067" s="241"/>
      <c r="N1067" s="242"/>
      <c r="O1067" s="242"/>
      <c r="P1067" s="242"/>
      <c r="Q1067" s="242"/>
      <c r="R1067" s="242"/>
      <c r="S1067" s="242"/>
      <c r="T1067" s="24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4" t="s">
        <v>161</v>
      </c>
      <c r="AU1067" s="244" t="s">
        <v>88</v>
      </c>
      <c r="AV1067" s="13" t="s">
        <v>86</v>
      </c>
      <c r="AW1067" s="13" t="s">
        <v>32</v>
      </c>
      <c r="AX1067" s="13" t="s">
        <v>78</v>
      </c>
      <c r="AY1067" s="244" t="s">
        <v>153</v>
      </c>
    </row>
    <row r="1068" s="13" customFormat="1">
      <c r="A1068" s="13"/>
      <c r="B1068" s="234"/>
      <c r="C1068" s="235"/>
      <c r="D1068" s="236" t="s">
        <v>161</v>
      </c>
      <c r="E1068" s="237" t="s">
        <v>1</v>
      </c>
      <c r="F1068" s="238" t="s">
        <v>262</v>
      </c>
      <c r="G1068" s="235"/>
      <c r="H1068" s="237" t="s">
        <v>1</v>
      </c>
      <c r="I1068" s="239"/>
      <c r="J1068" s="235"/>
      <c r="K1068" s="235"/>
      <c r="L1068" s="240"/>
      <c r="M1068" s="241"/>
      <c r="N1068" s="242"/>
      <c r="O1068" s="242"/>
      <c r="P1068" s="242"/>
      <c r="Q1068" s="242"/>
      <c r="R1068" s="242"/>
      <c r="S1068" s="242"/>
      <c r="T1068" s="24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4" t="s">
        <v>161</v>
      </c>
      <c r="AU1068" s="244" t="s">
        <v>88</v>
      </c>
      <c r="AV1068" s="13" t="s">
        <v>86</v>
      </c>
      <c r="AW1068" s="13" t="s">
        <v>32</v>
      </c>
      <c r="AX1068" s="13" t="s">
        <v>78</v>
      </c>
      <c r="AY1068" s="244" t="s">
        <v>153</v>
      </c>
    </row>
    <row r="1069" s="13" customFormat="1">
      <c r="A1069" s="13"/>
      <c r="B1069" s="234"/>
      <c r="C1069" s="235"/>
      <c r="D1069" s="236" t="s">
        <v>161</v>
      </c>
      <c r="E1069" s="237" t="s">
        <v>1</v>
      </c>
      <c r="F1069" s="238" t="s">
        <v>984</v>
      </c>
      <c r="G1069" s="235"/>
      <c r="H1069" s="237" t="s">
        <v>1</v>
      </c>
      <c r="I1069" s="239"/>
      <c r="J1069" s="235"/>
      <c r="K1069" s="235"/>
      <c r="L1069" s="240"/>
      <c r="M1069" s="241"/>
      <c r="N1069" s="242"/>
      <c r="O1069" s="242"/>
      <c r="P1069" s="242"/>
      <c r="Q1069" s="242"/>
      <c r="R1069" s="242"/>
      <c r="S1069" s="242"/>
      <c r="T1069" s="24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4" t="s">
        <v>161</v>
      </c>
      <c r="AU1069" s="244" t="s">
        <v>88</v>
      </c>
      <c r="AV1069" s="13" t="s">
        <v>86</v>
      </c>
      <c r="AW1069" s="13" t="s">
        <v>32</v>
      </c>
      <c r="AX1069" s="13" t="s">
        <v>78</v>
      </c>
      <c r="AY1069" s="244" t="s">
        <v>153</v>
      </c>
    </row>
    <row r="1070" s="14" customFormat="1">
      <c r="A1070" s="14"/>
      <c r="B1070" s="245"/>
      <c r="C1070" s="246"/>
      <c r="D1070" s="236" t="s">
        <v>161</v>
      </c>
      <c r="E1070" s="247" t="s">
        <v>1</v>
      </c>
      <c r="F1070" s="248" t="s">
        <v>475</v>
      </c>
      <c r="G1070" s="246"/>
      <c r="H1070" s="249">
        <v>14.199999999999999</v>
      </c>
      <c r="I1070" s="250"/>
      <c r="J1070" s="246"/>
      <c r="K1070" s="246"/>
      <c r="L1070" s="251"/>
      <c r="M1070" s="252"/>
      <c r="N1070" s="253"/>
      <c r="O1070" s="253"/>
      <c r="P1070" s="253"/>
      <c r="Q1070" s="253"/>
      <c r="R1070" s="253"/>
      <c r="S1070" s="253"/>
      <c r="T1070" s="25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5" t="s">
        <v>161</v>
      </c>
      <c r="AU1070" s="255" t="s">
        <v>88</v>
      </c>
      <c r="AV1070" s="14" t="s">
        <v>88</v>
      </c>
      <c r="AW1070" s="14" t="s">
        <v>32</v>
      </c>
      <c r="AX1070" s="14" t="s">
        <v>78</v>
      </c>
      <c r="AY1070" s="255" t="s">
        <v>153</v>
      </c>
    </row>
    <row r="1071" s="15" customFormat="1">
      <c r="A1071" s="15"/>
      <c r="B1071" s="256"/>
      <c r="C1071" s="257"/>
      <c r="D1071" s="236" t="s">
        <v>161</v>
      </c>
      <c r="E1071" s="258" t="s">
        <v>1</v>
      </c>
      <c r="F1071" s="259" t="s">
        <v>164</v>
      </c>
      <c r="G1071" s="257"/>
      <c r="H1071" s="260">
        <v>14.199999999999999</v>
      </c>
      <c r="I1071" s="261"/>
      <c r="J1071" s="257"/>
      <c r="K1071" s="257"/>
      <c r="L1071" s="262"/>
      <c r="M1071" s="263"/>
      <c r="N1071" s="264"/>
      <c r="O1071" s="264"/>
      <c r="P1071" s="264"/>
      <c r="Q1071" s="264"/>
      <c r="R1071" s="264"/>
      <c r="S1071" s="264"/>
      <c r="T1071" s="26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66" t="s">
        <v>161</v>
      </c>
      <c r="AU1071" s="266" t="s">
        <v>88</v>
      </c>
      <c r="AV1071" s="15" t="s">
        <v>165</v>
      </c>
      <c r="AW1071" s="15" t="s">
        <v>32</v>
      </c>
      <c r="AX1071" s="15" t="s">
        <v>78</v>
      </c>
      <c r="AY1071" s="266" t="s">
        <v>153</v>
      </c>
    </row>
    <row r="1072" s="16" customFormat="1">
      <c r="A1072" s="16"/>
      <c r="B1072" s="267"/>
      <c r="C1072" s="268"/>
      <c r="D1072" s="236" t="s">
        <v>161</v>
      </c>
      <c r="E1072" s="269" t="s">
        <v>1</v>
      </c>
      <c r="F1072" s="270" t="s">
        <v>166</v>
      </c>
      <c r="G1072" s="268"/>
      <c r="H1072" s="271">
        <v>14.199999999999999</v>
      </c>
      <c r="I1072" s="272"/>
      <c r="J1072" s="268"/>
      <c r="K1072" s="268"/>
      <c r="L1072" s="273"/>
      <c r="M1072" s="274"/>
      <c r="N1072" s="275"/>
      <c r="O1072" s="275"/>
      <c r="P1072" s="275"/>
      <c r="Q1072" s="275"/>
      <c r="R1072" s="275"/>
      <c r="S1072" s="275"/>
      <c r="T1072" s="27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T1072" s="277" t="s">
        <v>161</v>
      </c>
      <c r="AU1072" s="277" t="s">
        <v>88</v>
      </c>
      <c r="AV1072" s="16" t="s">
        <v>159</v>
      </c>
      <c r="AW1072" s="16" t="s">
        <v>32</v>
      </c>
      <c r="AX1072" s="16" t="s">
        <v>86</v>
      </c>
      <c r="AY1072" s="277" t="s">
        <v>153</v>
      </c>
    </row>
    <row r="1073" s="2" customFormat="1" ht="24.15" customHeight="1">
      <c r="A1073" s="39"/>
      <c r="B1073" s="40"/>
      <c r="C1073" s="278" t="s">
        <v>985</v>
      </c>
      <c r="D1073" s="278" t="s">
        <v>364</v>
      </c>
      <c r="E1073" s="279" t="s">
        <v>986</v>
      </c>
      <c r="F1073" s="280" t="s">
        <v>987</v>
      </c>
      <c r="G1073" s="281" t="s">
        <v>216</v>
      </c>
      <c r="H1073" s="282">
        <v>14.91</v>
      </c>
      <c r="I1073" s="283"/>
      <c r="J1073" s="284">
        <f>ROUND(I1073*H1073,2)</f>
        <v>0</v>
      </c>
      <c r="K1073" s="285"/>
      <c r="L1073" s="286"/>
      <c r="M1073" s="287" t="s">
        <v>1</v>
      </c>
      <c r="N1073" s="288" t="s">
        <v>43</v>
      </c>
      <c r="O1073" s="92"/>
      <c r="P1073" s="230">
        <f>O1073*H1073</f>
        <v>0</v>
      </c>
      <c r="Q1073" s="230">
        <v>0.0028999999999999998</v>
      </c>
      <c r="R1073" s="230">
        <f>Q1073*H1073</f>
        <v>0.043239</v>
      </c>
      <c r="S1073" s="230">
        <v>0</v>
      </c>
      <c r="T1073" s="231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32" t="s">
        <v>379</v>
      </c>
      <c r="AT1073" s="232" t="s">
        <v>364</v>
      </c>
      <c r="AU1073" s="232" t="s">
        <v>88</v>
      </c>
      <c r="AY1073" s="18" t="s">
        <v>153</v>
      </c>
      <c r="BE1073" s="233">
        <f>IF(N1073="základní",J1073,0)</f>
        <v>0</v>
      </c>
      <c r="BF1073" s="233">
        <f>IF(N1073="snížená",J1073,0)</f>
        <v>0</v>
      </c>
      <c r="BG1073" s="233">
        <f>IF(N1073="zákl. přenesená",J1073,0)</f>
        <v>0</v>
      </c>
      <c r="BH1073" s="233">
        <f>IF(N1073="sníž. přenesená",J1073,0)</f>
        <v>0</v>
      </c>
      <c r="BI1073" s="233">
        <f>IF(N1073="nulová",J1073,0)</f>
        <v>0</v>
      </c>
      <c r="BJ1073" s="18" t="s">
        <v>86</v>
      </c>
      <c r="BK1073" s="233">
        <f>ROUND(I1073*H1073,2)</f>
        <v>0</v>
      </c>
      <c r="BL1073" s="18" t="s">
        <v>269</v>
      </c>
      <c r="BM1073" s="232" t="s">
        <v>988</v>
      </c>
    </row>
    <row r="1074" s="14" customFormat="1">
      <c r="A1074" s="14"/>
      <c r="B1074" s="245"/>
      <c r="C1074" s="246"/>
      <c r="D1074" s="236" t="s">
        <v>161</v>
      </c>
      <c r="E1074" s="246"/>
      <c r="F1074" s="248" t="s">
        <v>989</v>
      </c>
      <c r="G1074" s="246"/>
      <c r="H1074" s="249">
        <v>14.91</v>
      </c>
      <c r="I1074" s="250"/>
      <c r="J1074" s="246"/>
      <c r="K1074" s="246"/>
      <c r="L1074" s="251"/>
      <c r="M1074" s="252"/>
      <c r="N1074" s="253"/>
      <c r="O1074" s="253"/>
      <c r="P1074" s="253"/>
      <c r="Q1074" s="253"/>
      <c r="R1074" s="253"/>
      <c r="S1074" s="253"/>
      <c r="T1074" s="25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5" t="s">
        <v>161</v>
      </c>
      <c r="AU1074" s="255" t="s">
        <v>88</v>
      </c>
      <c r="AV1074" s="14" t="s">
        <v>88</v>
      </c>
      <c r="AW1074" s="14" t="s">
        <v>4</v>
      </c>
      <c r="AX1074" s="14" t="s">
        <v>86</v>
      </c>
      <c r="AY1074" s="255" t="s">
        <v>153</v>
      </c>
    </row>
    <row r="1075" s="2" customFormat="1" ht="44.25" customHeight="1">
      <c r="A1075" s="39"/>
      <c r="B1075" s="40"/>
      <c r="C1075" s="220" t="s">
        <v>990</v>
      </c>
      <c r="D1075" s="220" t="s">
        <v>155</v>
      </c>
      <c r="E1075" s="221" t="s">
        <v>991</v>
      </c>
      <c r="F1075" s="222" t="s">
        <v>992</v>
      </c>
      <c r="G1075" s="223" t="s">
        <v>216</v>
      </c>
      <c r="H1075" s="224">
        <v>7.7859999999999996</v>
      </c>
      <c r="I1075" s="225"/>
      <c r="J1075" s="226">
        <f>ROUND(I1075*H1075,2)</f>
        <v>0</v>
      </c>
      <c r="K1075" s="227"/>
      <c r="L1075" s="45"/>
      <c r="M1075" s="228" t="s">
        <v>1</v>
      </c>
      <c r="N1075" s="229" t="s">
        <v>43</v>
      </c>
      <c r="O1075" s="92"/>
      <c r="P1075" s="230">
        <f>O1075*H1075</f>
        <v>0</v>
      </c>
      <c r="Q1075" s="230">
        <v>0.0060000000000000001</v>
      </c>
      <c r="R1075" s="230">
        <f>Q1075*H1075</f>
        <v>0.046716000000000001</v>
      </c>
      <c r="S1075" s="230">
        <v>0</v>
      </c>
      <c r="T1075" s="231">
        <f>S1075*H1075</f>
        <v>0</v>
      </c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R1075" s="232" t="s">
        <v>269</v>
      </c>
      <c r="AT1075" s="232" t="s">
        <v>155</v>
      </c>
      <c r="AU1075" s="232" t="s">
        <v>88</v>
      </c>
      <c r="AY1075" s="18" t="s">
        <v>153</v>
      </c>
      <c r="BE1075" s="233">
        <f>IF(N1075="základní",J1075,0)</f>
        <v>0</v>
      </c>
      <c r="BF1075" s="233">
        <f>IF(N1075="snížená",J1075,0)</f>
        <v>0</v>
      </c>
      <c r="BG1075" s="233">
        <f>IF(N1075="zákl. přenesená",J1075,0)</f>
        <v>0</v>
      </c>
      <c r="BH1075" s="233">
        <f>IF(N1075="sníž. přenesená",J1075,0)</f>
        <v>0</v>
      </c>
      <c r="BI1075" s="233">
        <f>IF(N1075="nulová",J1075,0)</f>
        <v>0</v>
      </c>
      <c r="BJ1075" s="18" t="s">
        <v>86</v>
      </c>
      <c r="BK1075" s="233">
        <f>ROUND(I1075*H1075,2)</f>
        <v>0</v>
      </c>
      <c r="BL1075" s="18" t="s">
        <v>269</v>
      </c>
      <c r="BM1075" s="232" t="s">
        <v>993</v>
      </c>
    </row>
    <row r="1076" s="13" customFormat="1">
      <c r="A1076" s="13"/>
      <c r="B1076" s="234"/>
      <c r="C1076" s="235"/>
      <c r="D1076" s="236" t="s">
        <v>161</v>
      </c>
      <c r="E1076" s="237" t="s">
        <v>1</v>
      </c>
      <c r="F1076" s="238" t="s">
        <v>994</v>
      </c>
      <c r="G1076" s="235"/>
      <c r="H1076" s="237" t="s">
        <v>1</v>
      </c>
      <c r="I1076" s="239"/>
      <c r="J1076" s="235"/>
      <c r="K1076" s="235"/>
      <c r="L1076" s="240"/>
      <c r="M1076" s="241"/>
      <c r="N1076" s="242"/>
      <c r="O1076" s="242"/>
      <c r="P1076" s="242"/>
      <c r="Q1076" s="242"/>
      <c r="R1076" s="242"/>
      <c r="S1076" s="242"/>
      <c r="T1076" s="24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4" t="s">
        <v>161</v>
      </c>
      <c r="AU1076" s="244" t="s">
        <v>88</v>
      </c>
      <c r="AV1076" s="13" t="s">
        <v>86</v>
      </c>
      <c r="AW1076" s="13" t="s">
        <v>32</v>
      </c>
      <c r="AX1076" s="13" t="s">
        <v>78</v>
      </c>
      <c r="AY1076" s="244" t="s">
        <v>153</v>
      </c>
    </row>
    <row r="1077" s="14" customFormat="1">
      <c r="A1077" s="14"/>
      <c r="B1077" s="245"/>
      <c r="C1077" s="246"/>
      <c r="D1077" s="236" t="s">
        <v>161</v>
      </c>
      <c r="E1077" s="247" t="s">
        <v>1</v>
      </c>
      <c r="F1077" s="248" t="s">
        <v>995</v>
      </c>
      <c r="G1077" s="246"/>
      <c r="H1077" s="249">
        <v>5.4779999999999998</v>
      </c>
      <c r="I1077" s="250"/>
      <c r="J1077" s="246"/>
      <c r="K1077" s="246"/>
      <c r="L1077" s="251"/>
      <c r="M1077" s="252"/>
      <c r="N1077" s="253"/>
      <c r="O1077" s="253"/>
      <c r="P1077" s="253"/>
      <c r="Q1077" s="253"/>
      <c r="R1077" s="253"/>
      <c r="S1077" s="253"/>
      <c r="T1077" s="25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5" t="s">
        <v>161</v>
      </c>
      <c r="AU1077" s="255" t="s">
        <v>88</v>
      </c>
      <c r="AV1077" s="14" t="s">
        <v>88</v>
      </c>
      <c r="AW1077" s="14" t="s">
        <v>32</v>
      </c>
      <c r="AX1077" s="14" t="s">
        <v>78</v>
      </c>
      <c r="AY1077" s="255" t="s">
        <v>153</v>
      </c>
    </row>
    <row r="1078" s="13" customFormat="1">
      <c r="A1078" s="13"/>
      <c r="B1078" s="234"/>
      <c r="C1078" s="235"/>
      <c r="D1078" s="236" t="s">
        <v>161</v>
      </c>
      <c r="E1078" s="237" t="s">
        <v>1</v>
      </c>
      <c r="F1078" s="238" t="s">
        <v>996</v>
      </c>
      <c r="G1078" s="235"/>
      <c r="H1078" s="237" t="s">
        <v>1</v>
      </c>
      <c r="I1078" s="239"/>
      <c r="J1078" s="235"/>
      <c r="K1078" s="235"/>
      <c r="L1078" s="240"/>
      <c r="M1078" s="241"/>
      <c r="N1078" s="242"/>
      <c r="O1078" s="242"/>
      <c r="P1078" s="242"/>
      <c r="Q1078" s="242"/>
      <c r="R1078" s="242"/>
      <c r="S1078" s="242"/>
      <c r="T1078" s="24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4" t="s">
        <v>161</v>
      </c>
      <c r="AU1078" s="244" t="s">
        <v>88</v>
      </c>
      <c r="AV1078" s="13" t="s">
        <v>86</v>
      </c>
      <c r="AW1078" s="13" t="s">
        <v>32</v>
      </c>
      <c r="AX1078" s="13" t="s">
        <v>78</v>
      </c>
      <c r="AY1078" s="244" t="s">
        <v>153</v>
      </c>
    </row>
    <row r="1079" s="14" customFormat="1">
      <c r="A1079" s="14"/>
      <c r="B1079" s="245"/>
      <c r="C1079" s="246"/>
      <c r="D1079" s="236" t="s">
        <v>161</v>
      </c>
      <c r="E1079" s="247" t="s">
        <v>1</v>
      </c>
      <c r="F1079" s="248" t="s">
        <v>997</v>
      </c>
      <c r="G1079" s="246"/>
      <c r="H1079" s="249">
        <v>2.3079999999999998</v>
      </c>
      <c r="I1079" s="250"/>
      <c r="J1079" s="246"/>
      <c r="K1079" s="246"/>
      <c r="L1079" s="251"/>
      <c r="M1079" s="252"/>
      <c r="N1079" s="253"/>
      <c r="O1079" s="253"/>
      <c r="P1079" s="253"/>
      <c r="Q1079" s="253"/>
      <c r="R1079" s="253"/>
      <c r="S1079" s="253"/>
      <c r="T1079" s="25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5" t="s">
        <v>161</v>
      </c>
      <c r="AU1079" s="255" t="s">
        <v>88</v>
      </c>
      <c r="AV1079" s="14" t="s">
        <v>88</v>
      </c>
      <c r="AW1079" s="14" t="s">
        <v>32</v>
      </c>
      <c r="AX1079" s="14" t="s">
        <v>78</v>
      </c>
      <c r="AY1079" s="255" t="s">
        <v>153</v>
      </c>
    </row>
    <row r="1080" s="15" customFormat="1">
      <c r="A1080" s="15"/>
      <c r="B1080" s="256"/>
      <c r="C1080" s="257"/>
      <c r="D1080" s="236" t="s">
        <v>161</v>
      </c>
      <c r="E1080" s="258" t="s">
        <v>1</v>
      </c>
      <c r="F1080" s="259" t="s">
        <v>164</v>
      </c>
      <c r="G1080" s="257"/>
      <c r="H1080" s="260">
        <v>7.7859999999999996</v>
      </c>
      <c r="I1080" s="261"/>
      <c r="J1080" s="257"/>
      <c r="K1080" s="257"/>
      <c r="L1080" s="262"/>
      <c r="M1080" s="263"/>
      <c r="N1080" s="264"/>
      <c r="O1080" s="264"/>
      <c r="P1080" s="264"/>
      <c r="Q1080" s="264"/>
      <c r="R1080" s="264"/>
      <c r="S1080" s="264"/>
      <c r="T1080" s="26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T1080" s="266" t="s">
        <v>161</v>
      </c>
      <c r="AU1080" s="266" t="s">
        <v>88</v>
      </c>
      <c r="AV1080" s="15" t="s">
        <v>165</v>
      </c>
      <c r="AW1080" s="15" t="s">
        <v>32</v>
      </c>
      <c r="AX1080" s="15" t="s">
        <v>78</v>
      </c>
      <c r="AY1080" s="266" t="s">
        <v>153</v>
      </c>
    </row>
    <row r="1081" s="16" customFormat="1">
      <c r="A1081" s="16"/>
      <c r="B1081" s="267"/>
      <c r="C1081" s="268"/>
      <c r="D1081" s="236" t="s">
        <v>161</v>
      </c>
      <c r="E1081" s="269" t="s">
        <v>1</v>
      </c>
      <c r="F1081" s="270" t="s">
        <v>166</v>
      </c>
      <c r="G1081" s="268"/>
      <c r="H1081" s="271">
        <v>7.7859999999999996</v>
      </c>
      <c r="I1081" s="272"/>
      <c r="J1081" s="268"/>
      <c r="K1081" s="268"/>
      <c r="L1081" s="273"/>
      <c r="M1081" s="274"/>
      <c r="N1081" s="275"/>
      <c r="O1081" s="275"/>
      <c r="P1081" s="275"/>
      <c r="Q1081" s="275"/>
      <c r="R1081" s="275"/>
      <c r="S1081" s="275"/>
      <c r="T1081" s="27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T1081" s="277" t="s">
        <v>161</v>
      </c>
      <c r="AU1081" s="277" t="s">
        <v>88</v>
      </c>
      <c r="AV1081" s="16" t="s">
        <v>159</v>
      </c>
      <c r="AW1081" s="16" t="s">
        <v>32</v>
      </c>
      <c r="AX1081" s="16" t="s">
        <v>86</v>
      </c>
      <c r="AY1081" s="277" t="s">
        <v>153</v>
      </c>
    </row>
    <row r="1082" s="2" customFormat="1" ht="24.15" customHeight="1">
      <c r="A1082" s="39"/>
      <c r="B1082" s="40"/>
      <c r="C1082" s="278" t="s">
        <v>998</v>
      </c>
      <c r="D1082" s="278" t="s">
        <v>364</v>
      </c>
      <c r="E1082" s="279" t="s">
        <v>999</v>
      </c>
      <c r="F1082" s="280" t="s">
        <v>1000</v>
      </c>
      <c r="G1082" s="281" t="s">
        <v>216</v>
      </c>
      <c r="H1082" s="282">
        <v>2.4740000000000002</v>
      </c>
      <c r="I1082" s="283"/>
      <c r="J1082" s="284">
        <f>ROUND(I1082*H1082,2)</f>
        <v>0</v>
      </c>
      <c r="K1082" s="285"/>
      <c r="L1082" s="286"/>
      <c r="M1082" s="287" t="s">
        <v>1</v>
      </c>
      <c r="N1082" s="288" t="s">
        <v>43</v>
      </c>
      <c r="O1082" s="92"/>
      <c r="P1082" s="230">
        <f>O1082*H1082</f>
        <v>0</v>
      </c>
      <c r="Q1082" s="230">
        <v>0.0015</v>
      </c>
      <c r="R1082" s="230">
        <f>Q1082*H1082</f>
        <v>0.0037110000000000003</v>
      </c>
      <c r="S1082" s="230">
        <v>0</v>
      </c>
      <c r="T1082" s="231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32" t="s">
        <v>379</v>
      </c>
      <c r="AT1082" s="232" t="s">
        <v>364</v>
      </c>
      <c r="AU1082" s="232" t="s">
        <v>88</v>
      </c>
      <c r="AY1082" s="18" t="s">
        <v>153</v>
      </c>
      <c r="BE1082" s="233">
        <f>IF(N1082="základní",J1082,0)</f>
        <v>0</v>
      </c>
      <c r="BF1082" s="233">
        <f>IF(N1082="snížená",J1082,0)</f>
        <v>0</v>
      </c>
      <c r="BG1082" s="233">
        <f>IF(N1082="zákl. přenesená",J1082,0)</f>
        <v>0</v>
      </c>
      <c r="BH1082" s="233">
        <f>IF(N1082="sníž. přenesená",J1082,0)</f>
        <v>0</v>
      </c>
      <c r="BI1082" s="233">
        <f>IF(N1082="nulová",J1082,0)</f>
        <v>0</v>
      </c>
      <c r="BJ1082" s="18" t="s">
        <v>86</v>
      </c>
      <c r="BK1082" s="233">
        <f>ROUND(I1082*H1082,2)</f>
        <v>0</v>
      </c>
      <c r="BL1082" s="18" t="s">
        <v>269</v>
      </c>
      <c r="BM1082" s="232" t="s">
        <v>1001</v>
      </c>
    </row>
    <row r="1083" s="14" customFormat="1">
      <c r="A1083" s="14"/>
      <c r="B1083" s="245"/>
      <c r="C1083" s="246"/>
      <c r="D1083" s="236" t="s">
        <v>161</v>
      </c>
      <c r="E1083" s="247" t="s">
        <v>1</v>
      </c>
      <c r="F1083" s="248" t="s">
        <v>1002</v>
      </c>
      <c r="G1083" s="246"/>
      <c r="H1083" s="249">
        <v>2.3559999999999999</v>
      </c>
      <c r="I1083" s="250"/>
      <c r="J1083" s="246"/>
      <c r="K1083" s="246"/>
      <c r="L1083" s="251"/>
      <c r="M1083" s="252"/>
      <c r="N1083" s="253"/>
      <c r="O1083" s="253"/>
      <c r="P1083" s="253"/>
      <c r="Q1083" s="253"/>
      <c r="R1083" s="253"/>
      <c r="S1083" s="253"/>
      <c r="T1083" s="25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5" t="s">
        <v>161</v>
      </c>
      <c r="AU1083" s="255" t="s">
        <v>88</v>
      </c>
      <c r="AV1083" s="14" t="s">
        <v>88</v>
      </c>
      <c r="AW1083" s="14" t="s">
        <v>32</v>
      </c>
      <c r="AX1083" s="14" t="s">
        <v>86</v>
      </c>
      <c r="AY1083" s="255" t="s">
        <v>153</v>
      </c>
    </row>
    <row r="1084" s="14" customFormat="1">
      <c r="A1084" s="14"/>
      <c r="B1084" s="245"/>
      <c r="C1084" s="246"/>
      <c r="D1084" s="236" t="s">
        <v>161</v>
      </c>
      <c r="E1084" s="246"/>
      <c r="F1084" s="248" t="s">
        <v>1003</v>
      </c>
      <c r="G1084" s="246"/>
      <c r="H1084" s="249">
        <v>2.4740000000000002</v>
      </c>
      <c r="I1084" s="250"/>
      <c r="J1084" s="246"/>
      <c r="K1084" s="246"/>
      <c r="L1084" s="251"/>
      <c r="M1084" s="252"/>
      <c r="N1084" s="253"/>
      <c r="O1084" s="253"/>
      <c r="P1084" s="253"/>
      <c r="Q1084" s="253"/>
      <c r="R1084" s="253"/>
      <c r="S1084" s="253"/>
      <c r="T1084" s="25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5" t="s">
        <v>161</v>
      </c>
      <c r="AU1084" s="255" t="s">
        <v>88</v>
      </c>
      <c r="AV1084" s="14" t="s">
        <v>88</v>
      </c>
      <c r="AW1084" s="14" t="s">
        <v>4</v>
      </c>
      <c r="AX1084" s="14" t="s">
        <v>86</v>
      </c>
      <c r="AY1084" s="255" t="s">
        <v>153</v>
      </c>
    </row>
    <row r="1085" s="2" customFormat="1" ht="24.15" customHeight="1">
      <c r="A1085" s="39"/>
      <c r="B1085" s="40"/>
      <c r="C1085" s="278" t="s">
        <v>1004</v>
      </c>
      <c r="D1085" s="278" t="s">
        <v>364</v>
      </c>
      <c r="E1085" s="279" t="s">
        <v>1005</v>
      </c>
      <c r="F1085" s="280" t="s">
        <v>1006</v>
      </c>
      <c r="G1085" s="281" t="s">
        <v>216</v>
      </c>
      <c r="H1085" s="282">
        <v>5.5899999999999999</v>
      </c>
      <c r="I1085" s="283"/>
      <c r="J1085" s="284">
        <f>ROUND(I1085*H1085,2)</f>
        <v>0</v>
      </c>
      <c r="K1085" s="285"/>
      <c r="L1085" s="286"/>
      <c r="M1085" s="287" t="s">
        <v>1</v>
      </c>
      <c r="N1085" s="288" t="s">
        <v>43</v>
      </c>
      <c r="O1085" s="92"/>
      <c r="P1085" s="230">
        <f>O1085*H1085</f>
        <v>0</v>
      </c>
      <c r="Q1085" s="230">
        <v>0.0018</v>
      </c>
      <c r="R1085" s="230">
        <f>Q1085*H1085</f>
        <v>0.010062</v>
      </c>
      <c r="S1085" s="230">
        <v>0</v>
      </c>
      <c r="T1085" s="231">
        <f>S1085*H1085</f>
        <v>0</v>
      </c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R1085" s="232" t="s">
        <v>1004</v>
      </c>
      <c r="AT1085" s="232" t="s">
        <v>364</v>
      </c>
      <c r="AU1085" s="232" t="s">
        <v>88</v>
      </c>
      <c r="AY1085" s="18" t="s">
        <v>153</v>
      </c>
      <c r="BE1085" s="233">
        <f>IF(N1085="základní",J1085,0)</f>
        <v>0</v>
      </c>
      <c r="BF1085" s="233">
        <f>IF(N1085="snížená",J1085,0)</f>
        <v>0</v>
      </c>
      <c r="BG1085" s="233">
        <f>IF(N1085="zákl. přenesená",J1085,0)</f>
        <v>0</v>
      </c>
      <c r="BH1085" s="233">
        <f>IF(N1085="sníž. přenesená",J1085,0)</f>
        <v>0</v>
      </c>
      <c r="BI1085" s="233">
        <f>IF(N1085="nulová",J1085,0)</f>
        <v>0</v>
      </c>
      <c r="BJ1085" s="18" t="s">
        <v>86</v>
      </c>
      <c r="BK1085" s="233">
        <f>ROUND(I1085*H1085,2)</f>
        <v>0</v>
      </c>
      <c r="BL1085" s="18" t="s">
        <v>1004</v>
      </c>
      <c r="BM1085" s="232" t="s">
        <v>1007</v>
      </c>
    </row>
    <row r="1086" s="14" customFormat="1">
      <c r="A1086" s="14"/>
      <c r="B1086" s="245"/>
      <c r="C1086" s="246"/>
      <c r="D1086" s="236" t="s">
        <v>161</v>
      </c>
      <c r="E1086" s="247" t="s">
        <v>1</v>
      </c>
      <c r="F1086" s="248" t="s">
        <v>1008</v>
      </c>
      <c r="G1086" s="246"/>
      <c r="H1086" s="249">
        <v>5.5899999999999999</v>
      </c>
      <c r="I1086" s="250"/>
      <c r="J1086" s="246"/>
      <c r="K1086" s="246"/>
      <c r="L1086" s="251"/>
      <c r="M1086" s="252"/>
      <c r="N1086" s="253"/>
      <c r="O1086" s="253"/>
      <c r="P1086" s="253"/>
      <c r="Q1086" s="253"/>
      <c r="R1086" s="253"/>
      <c r="S1086" s="253"/>
      <c r="T1086" s="25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5" t="s">
        <v>161</v>
      </c>
      <c r="AU1086" s="255" t="s">
        <v>88</v>
      </c>
      <c r="AV1086" s="14" t="s">
        <v>88</v>
      </c>
      <c r="AW1086" s="14" t="s">
        <v>32</v>
      </c>
      <c r="AX1086" s="14" t="s">
        <v>86</v>
      </c>
      <c r="AY1086" s="255" t="s">
        <v>153</v>
      </c>
    </row>
    <row r="1087" s="2" customFormat="1" ht="33" customHeight="1">
      <c r="A1087" s="39"/>
      <c r="B1087" s="40"/>
      <c r="C1087" s="220" t="s">
        <v>1009</v>
      </c>
      <c r="D1087" s="220" t="s">
        <v>155</v>
      </c>
      <c r="E1087" s="221" t="s">
        <v>1010</v>
      </c>
      <c r="F1087" s="222" t="s">
        <v>1011</v>
      </c>
      <c r="G1087" s="223" t="s">
        <v>216</v>
      </c>
      <c r="H1087" s="224">
        <v>14.196</v>
      </c>
      <c r="I1087" s="225"/>
      <c r="J1087" s="226">
        <f>ROUND(I1087*H1087,2)</f>
        <v>0</v>
      </c>
      <c r="K1087" s="227"/>
      <c r="L1087" s="45"/>
      <c r="M1087" s="228" t="s">
        <v>1</v>
      </c>
      <c r="N1087" s="229" t="s">
        <v>43</v>
      </c>
      <c r="O1087" s="92"/>
      <c r="P1087" s="230">
        <f>O1087*H1087</f>
        <v>0</v>
      </c>
      <c r="Q1087" s="230">
        <v>0.00058</v>
      </c>
      <c r="R1087" s="230">
        <f>Q1087*H1087</f>
        <v>0.0082336800000000002</v>
      </c>
      <c r="S1087" s="230">
        <v>0</v>
      </c>
      <c r="T1087" s="231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32" t="s">
        <v>269</v>
      </c>
      <c r="AT1087" s="232" t="s">
        <v>155</v>
      </c>
      <c r="AU1087" s="232" t="s">
        <v>88</v>
      </c>
      <c r="AY1087" s="18" t="s">
        <v>153</v>
      </c>
      <c r="BE1087" s="233">
        <f>IF(N1087="základní",J1087,0)</f>
        <v>0</v>
      </c>
      <c r="BF1087" s="233">
        <f>IF(N1087="snížená",J1087,0)</f>
        <v>0</v>
      </c>
      <c r="BG1087" s="233">
        <f>IF(N1087="zákl. přenesená",J1087,0)</f>
        <v>0</v>
      </c>
      <c r="BH1087" s="233">
        <f>IF(N1087="sníž. přenesená",J1087,0)</f>
        <v>0</v>
      </c>
      <c r="BI1087" s="233">
        <f>IF(N1087="nulová",J1087,0)</f>
        <v>0</v>
      </c>
      <c r="BJ1087" s="18" t="s">
        <v>86</v>
      </c>
      <c r="BK1087" s="233">
        <f>ROUND(I1087*H1087,2)</f>
        <v>0</v>
      </c>
      <c r="BL1087" s="18" t="s">
        <v>269</v>
      </c>
      <c r="BM1087" s="232" t="s">
        <v>1012</v>
      </c>
    </row>
    <row r="1088" s="13" customFormat="1">
      <c r="A1088" s="13"/>
      <c r="B1088" s="234"/>
      <c r="C1088" s="235"/>
      <c r="D1088" s="236" t="s">
        <v>161</v>
      </c>
      <c r="E1088" s="237" t="s">
        <v>1</v>
      </c>
      <c r="F1088" s="238" t="s">
        <v>1013</v>
      </c>
      <c r="G1088" s="235"/>
      <c r="H1088" s="237" t="s">
        <v>1</v>
      </c>
      <c r="I1088" s="239"/>
      <c r="J1088" s="235"/>
      <c r="K1088" s="235"/>
      <c r="L1088" s="240"/>
      <c r="M1088" s="241"/>
      <c r="N1088" s="242"/>
      <c r="O1088" s="242"/>
      <c r="P1088" s="242"/>
      <c r="Q1088" s="242"/>
      <c r="R1088" s="242"/>
      <c r="S1088" s="242"/>
      <c r="T1088" s="24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4" t="s">
        <v>161</v>
      </c>
      <c r="AU1088" s="244" t="s">
        <v>88</v>
      </c>
      <c r="AV1088" s="13" t="s">
        <v>86</v>
      </c>
      <c r="AW1088" s="13" t="s">
        <v>32</v>
      </c>
      <c r="AX1088" s="13" t="s">
        <v>78</v>
      </c>
      <c r="AY1088" s="244" t="s">
        <v>153</v>
      </c>
    </row>
    <row r="1089" s="14" customFormat="1">
      <c r="A1089" s="14"/>
      <c r="B1089" s="245"/>
      <c r="C1089" s="246"/>
      <c r="D1089" s="236" t="s">
        <v>161</v>
      </c>
      <c r="E1089" s="247" t="s">
        <v>1</v>
      </c>
      <c r="F1089" s="248" t="s">
        <v>1014</v>
      </c>
      <c r="G1089" s="246"/>
      <c r="H1089" s="249">
        <v>14.196</v>
      </c>
      <c r="I1089" s="250"/>
      <c r="J1089" s="246"/>
      <c r="K1089" s="246"/>
      <c r="L1089" s="251"/>
      <c r="M1089" s="252"/>
      <c r="N1089" s="253"/>
      <c r="O1089" s="253"/>
      <c r="P1089" s="253"/>
      <c r="Q1089" s="253"/>
      <c r="R1089" s="253"/>
      <c r="S1089" s="253"/>
      <c r="T1089" s="25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5" t="s">
        <v>161</v>
      </c>
      <c r="AU1089" s="255" t="s">
        <v>88</v>
      </c>
      <c r="AV1089" s="14" t="s">
        <v>88</v>
      </c>
      <c r="AW1089" s="14" t="s">
        <v>32</v>
      </c>
      <c r="AX1089" s="14" t="s">
        <v>78</v>
      </c>
      <c r="AY1089" s="255" t="s">
        <v>153</v>
      </c>
    </row>
    <row r="1090" s="15" customFormat="1">
      <c r="A1090" s="15"/>
      <c r="B1090" s="256"/>
      <c r="C1090" s="257"/>
      <c r="D1090" s="236" t="s">
        <v>161</v>
      </c>
      <c r="E1090" s="258" t="s">
        <v>1</v>
      </c>
      <c r="F1090" s="259" t="s">
        <v>164</v>
      </c>
      <c r="G1090" s="257"/>
      <c r="H1090" s="260">
        <v>14.196</v>
      </c>
      <c r="I1090" s="261"/>
      <c r="J1090" s="257"/>
      <c r="K1090" s="257"/>
      <c r="L1090" s="262"/>
      <c r="M1090" s="263"/>
      <c r="N1090" s="264"/>
      <c r="O1090" s="264"/>
      <c r="P1090" s="264"/>
      <c r="Q1090" s="264"/>
      <c r="R1090" s="264"/>
      <c r="S1090" s="264"/>
      <c r="T1090" s="26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66" t="s">
        <v>161</v>
      </c>
      <c r="AU1090" s="266" t="s">
        <v>88</v>
      </c>
      <c r="AV1090" s="15" t="s">
        <v>165</v>
      </c>
      <c r="AW1090" s="15" t="s">
        <v>32</v>
      </c>
      <c r="AX1090" s="15" t="s">
        <v>78</v>
      </c>
      <c r="AY1090" s="266" t="s">
        <v>153</v>
      </c>
    </row>
    <row r="1091" s="16" customFormat="1">
      <c r="A1091" s="16"/>
      <c r="B1091" s="267"/>
      <c r="C1091" s="268"/>
      <c r="D1091" s="236" t="s">
        <v>161</v>
      </c>
      <c r="E1091" s="269" t="s">
        <v>1</v>
      </c>
      <c r="F1091" s="270" t="s">
        <v>166</v>
      </c>
      <c r="G1091" s="268"/>
      <c r="H1091" s="271">
        <v>14.196</v>
      </c>
      <c r="I1091" s="272"/>
      <c r="J1091" s="268"/>
      <c r="K1091" s="268"/>
      <c r="L1091" s="273"/>
      <c r="M1091" s="274"/>
      <c r="N1091" s="275"/>
      <c r="O1091" s="275"/>
      <c r="P1091" s="275"/>
      <c r="Q1091" s="275"/>
      <c r="R1091" s="275"/>
      <c r="S1091" s="275"/>
      <c r="T1091" s="27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T1091" s="277" t="s">
        <v>161</v>
      </c>
      <c r="AU1091" s="277" t="s">
        <v>88</v>
      </c>
      <c r="AV1091" s="16" t="s">
        <v>159</v>
      </c>
      <c r="AW1091" s="16" t="s">
        <v>32</v>
      </c>
      <c r="AX1091" s="16" t="s">
        <v>86</v>
      </c>
      <c r="AY1091" s="277" t="s">
        <v>153</v>
      </c>
    </row>
    <row r="1092" s="2" customFormat="1" ht="16.5" customHeight="1">
      <c r="A1092" s="39"/>
      <c r="B1092" s="40"/>
      <c r="C1092" s="278" t="s">
        <v>1015</v>
      </c>
      <c r="D1092" s="278" t="s">
        <v>364</v>
      </c>
      <c r="E1092" s="279" t="s">
        <v>1016</v>
      </c>
      <c r="F1092" s="280" t="s">
        <v>1017</v>
      </c>
      <c r="G1092" s="281" t="s">
        <v>158</v>
      </c>
      <c r="H1092" s="282">
        <v>3.403</v>
      </c>
      <c r="I1092" s="283"/>
      <c r="J1092" s="284">
        <f>ROUND(I1092*H1092,2)</f>
        <v>0</v>
      </c>
      <c r="K1092" s="285"/>
      <c r="L1092" s="286"/>
      <c r="M1092" s="287" t="s">
        <v>1</v>
      </c>
      <c r="N1092" s="288" t="s">
        <v>43</v>
      </c>
      <c r="O1092" s="92"/>
      <c r="P1092" s="230">
        <f>O1092*H1092</f>
        <v>0</v>
      </c>
      <c r="Q1092" s="230">
        <v>0.02</v>
      </c>
      <c r="R1092" s="230">
        <f>Q1092*H1092</f>
        <v>0.068059999999999996</v>
      </c>
      <c r="S1092" s="230">
        <v>0</v>
      </c>
      <c r="T1092" s="231">
        <f>S1092*H1092</f>
        <v>0</v>
      </c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R1092" s="232" t="s">
        <v>379</v>
      </c>
      <c r="AT1092" s="232" t="s">
        <v>364</v>
      </c>
      <c r="AU1092" s="232" t="s">
        <v>88</v>
      </c>
      <c r="AY1092" s="18" t="s">
        <v>153</v>
      </c>
      <c r="BE1092" s="233">
        <f>IF(N1092="základní",J1092,0)</f>
        <v>0</v>
      </c>
      <c r="BF1092" s="233">
        <f>IF(N1092="snížená",J1092,0)</f>
        <v>0</v>
      </c>
      <c r="BG1092" s="233">
        <f>IF(N1092="zákl. přenesená",J1092,0)</f>
        <v>0</v>
      </c>
      <c r="BH1092" s="233">
        <f>IF(N1092="sníž. přenesená",J1092,0)</f>
        <v>0</v>
      </c>
      <c r="BI1092" s="233">
        <f>IF(N1092="nulová",J1092,0)</f>
        <v>0</v>
      </c>
      <c r="BJ1092" s="18" t="s">
        <v>86</v>
      </c>
      <c r="BK1092" s="233">
        <f>ROUND(I1092*H1092,2)</f>
        <v>0</v>
      </c>
      <c r="BL1092" s="18" t="s">
        <v>269</v>
      </c>
      <c r="BM1092" s="232" t="s">
        <v>1018</v>
      </c>
    </row>
    <row r="1093" s="14" customFormat="1">
      <c r="A1093" s="14"/>
      <c r="B1093" s="245"/>
      <c r="C1093" s="246"/>
      <c r="D1093" s="236" t="s">
        <v>161</v>
      </c>
      <c r="E1093" s="247" t="s">
        <v>1</v>
      </c>
      <c r="F1093" s="248" t="s">
        <v>1019</v>
      </c>
      <c r="G1093" s="246"/>
      <c r="H1093" s="249">
        <v>3.403</v>
      </c>
      <c r="I1093" s="250"/>
      <c r="J1093" s="246"/>
      <c r="K1093" s="246"/>
      <c r="L1093" s="251"/>
      <c r="M1093" s="252"/>
      <c r="N1093" s="253"/>
      <c r="O1093" s="253"/>
      <c r="P1093" s="253"/>
      <c r="Q1093" s="253"/>
      <c r="R1093" s="253"/>
      <c r="S1093" s="253"/>
      <c r="T1093" s="25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5" t="s">
        <v>161</v>
      </c>
      <c r="AU1093" s="255" t="s">
        <v>88</v>
      </c>
      <c r="AV1093" s="14" t="s">
        <v>88</v>
      </c>
      <c r="AW1093" s="14" t="s">
        <v>32</v>
      </c>
      <c r="AX1093" s="14" t="s">
        <v>78</v>
      </c>
      <c r="AY1093" s="255" t="s">
        <v>153</v>
      </c>
    </row>
    <row r="1094" s="15" customFormat="1">
      <c r="A1094" s="15"/>
      <c r="B1094" s="256"/>
      <c r="C1094" s="257"/>
      <c r="D1094" s="236" t="s">
        <v>161</v>
      </c>
      <c r="E1094" s="258" t="s">
        <v>1</v>
      </c>
      <c r="F1094" s="259" t="s">
        <v>164</v>
      </c>
      <c r="G1094" s="257"/>
      <c r="H1094" s="260">
        <v>3.403</v>
      </c>
      <c r="I1094" s="261"/>
      <c r="J1094" s="257"/>
      <c r="K1094" s="257"/>
      <c r="L1094" s="262"/>
      <c r="M1094" s="263"/>
      <c r="N1094" s="264"/>
      <c r="O1094" s="264"/>
      <c r="P1094" s="264"/>
      <c r="Q1094" s="264"/>
      <c r="R1094" s="264"/>
      <c r="S1094" s="264"/>
      <c r="T1094" s="26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66" t="s">
        <v>161</v>
      </c>
      <c r="AU1094" s="266" t="s">
        <v>88</v>
      </c>
      <c r="AV1094" s="15" t="s">
        <v>165</v>
      </c>
      <c r="AW1094" s="15" t="s">
        <v>32</v>
      </c>
      <c r="AX1094" s="15" t="s">
        <v>78</v>
      </c>
      <c r="AY1094" s="266" t="s">
        <v>153</v>
      </c>
    </row>
    <row r="1095" s="16" customFormat="1">
      <c r="A1095" s="16"/>
      <c r="B1095" s="267"/>
      <c r="C1095" s="268"/>
      <c r="D1095" s="236" t="s">
        <v>161</v>
      </c>
      <c r="E1095" s="269" t="s">
        <v>1</v>
      </c>
      <c r="F1095" s="270" t="s">
        <v>166</v>
      </c>
      <c r="G1095" s="268"/>
      <c r="H1095" s="271">
        <v>3.403</v>
      </c>
      <c r="I1095" s="272"/>
      <c r="J1095" s="268"/>
      <c r="K1095" s="268"/>
      <c r="L1095" s="273"/>
      <c r="M1095" s="274"/>
      <c r="N1095" s="275"/>
      <c r="O1095" s="275"/>
      <c r="P1095" s="275"/>
      <c r="Q1095" s="275"/>
      <c r="R1095" s="275"/>
      <c r="S1095" s="275"/>
      <c r="T1095" s="27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T1095" s="277" t="s">
        <v>161</v>
      </c>
      <c r="AU1095" s="277" t="s">
        <v>88</v>
      </c>
      <c r="AV1095" s="16" t="s">
        <v>159</v>
      </c>
      <c r="AW1095" s="16" t="s">
        <v>32</v>
      </c>
      <c r="AX1095" s="16" t="s">
        <v>86</v>
      </c>
      <c r="AY1095" s="277" t="s">
        <v>153</v>
      </c>
    </row>
    <row r="1096" s="2" customFormat="1" ht="44.25" customHeight="1">
      <c r="A1096" s="39"/>
      <c r="B1096" s="40"/>
      <c r="C1096" s="220" t="s">
        <v>1020</v>
      </c>
      <c r="D1096" s="220" t="s">
        <v>155</v>
      </c>
      <c r="E1096" s="221" t="s">
        <v>1021</v>
      </c>
      <c r="F1096" s="222" t="s">
        <v>1022</v>
      </c>
      <c r="G1096" s="223" t="s">
        <v>216</v>
      </c>
      <c r="H1096" s="224">
        <v>14.199999999999999</v>
      </c>
      <c r="I1096" s="225"/>
      <c r="J1096" s="226">
        <f>ROUND(I1096*H1096,2)</f>
        <v>0</v>
      </c>
      <c r="K1096" s="227"/>
      <c r="L1096" s="45"/>
      <c r="M1096" s="228" t="s">
        <v>1</v>
      </c>
      <c r="N1096" s="229" t="s">
        <v>43</v>
      </c>
      <c r="O1096" s="92"/>
      <c r="P1096" s="230">
        <f>O1096*H1096</f>
        <v>0</v>
      </c>
      <c r="Q1096" s="230">
        <v>0</v>
      </c>
      <c r="R1096" s="230">
        <f>Q1096*H1096</f>
        <v>0</v>
      </c>
      <c r="S1096" s="230">
        <v>0</v>
      </c>
      <c r="T1096" s="231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32" t="s">
        <v>269</v>
      </c>
      <c r="AT1096" s="232" t="s">
        <v>155</v>
      </c>
      <c r="AU1096" s="232" t="s">
        <v>88</v>
      </c>
      <c r="AY1096" s="18" t="s">
        <v>153</v>
      </c>
      <c r="BE1096" s="233">
        <f>IF(N1096="základní",J1096,0)</f>
        <v>0</v>
      </c>
      <c r="BF1096" s="233">
        <f>IF(N1096="snížená",J1096,0)</f>
        <v>0</v>
      </c>
      <c r="BG1096" s="233">
        <f>IF(N1096="zákl. přenesená",J1096,0)</f>
        <v>0</v>
      </c>
      <c r="BH1096" s="233">
        <f>IF(N1096="sníž. přenesená",J1096,0)</f>
        <v>0</v>
      </c>
      <c r="BI1096" s="233">
        <f>IF(N1096="nulová",J1096,0)</f>
        <v>0</v>
      </c>
      <c r="BJ1096" s="18" t="s">
        <v>86</v>
      </c>
      <c r="BK1096" s="233">
        <f>ROUND(I1096*H1096,2)</f>
        <v>0</v>
      </c>
      <c r="BL1096" s="18" t="s">
        <v>269</v>
      </c>
      <c r="BM1096" s="232" t="s">
        <v>1023</v>
      </c>
    </row>
    <row r="1097" s="13" customFormat="1">
      <c r="A1097" s="13"/>
      <c r="B1097" s="234"/>
      <c r="C1097" s="235"/>
      <c r="D1097" s="236" t="s">
        <v>161</v>
      </c>
      <c r="E1097" s="237" t="s">
        <v>1</v>
      </c>
      <c r="F1097" s="238" t="s">
        <v>1024</v>
      </c>
      <c r="G1097" s="235"/>
      <c r="H1097" s="237" t="s">
        <v>1</v>
      </c>
      <c r="I1097" s="239"/>
      <c r="J1097" s="235"/>
      <c r="K1097" s="235"/>
      <c r="L1097" s="240"/>
      <c r="M1097" s="241"/>
      <c r="N1097" s="242"/>
      <c r="O1097" s="242"/>
      <c r="P1097" s="242"/>
      <c r="Q1097" s="242"/>
      <c r="R1097" s="242"/>
      <c r="S1097" s="242"/>
      <c r="T1097" s="24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4" t="s">
        <v>161</v>
      </c>
      <c r="AU1097" s="244" t="s">
        <v>88</v>
      </c>
      <c r="AV1097" s="13" t="s">
        <v>86</v>
      </c>
      <c r="AW1097" s="13" t="s">
        <v>32</v>
      </c>
      <c r="AX1097" s="13" t="s">
        <v>78</v>
      </c>
      <c r="AY1097" s="244" t="s">
        <v>153</v>
      </c>
    </row>
    <row r="1098" s="13" customFormat="1">
      <c r="A1098" s="13"/>
      <c r="B1098" s="234"/>
      <c r="C1098" s="235"/>
      <c r="D1098" s="236" t="s">
        <v>161</v>
      </c>
      <c r="E1098" s="237" t="s">
        <v>1</v>
      </c>
      <c r="F1098" s="238" t="s">
        <v>262</v>
      </c>
      <c r="G1098" s="235"/>
      <c r="H1098" s="237" t="s">
        <v>1</v>
      </c>
      <c r="I1098" s="239"/>
      <c r="J1098" s="235"/>
      <c r="K1098" s="235"/>
      <c r="L1098" s="240"/>
      <c r="M1098" s="241"/>
      <c r="N1098" s="242"/>
      <c r="O1098" s="242"/>
      <c r="P1098" s="242"/>
      <c r="Q1098" s="242"/>
      <c r="R1098" s="242"/>
      <c r="S1098" s="242"/>
      <c r="T1098" s="24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4" t="s">
        <v>161</v>
      </c>
      <c r="AU1098" s="244" t="s">
        <v>88</v>
      </c>
      <c r="AV1098" s="13" t="s">
        <v>86</v>
      </c>
      <c r="AW1098" s="13" t="s">
        <v>32</v>
      </c>
      <c r="AX1098" s="13" t="s">
        <v>78</v>
      </c>
      <c r="AY1098" s="244" t="s">
        <v>153</v>
      </c>
    </row>
    <row r="1099" s="13" customFormat="1">
      <c r="A1099" s="13"/>
      <c r="B1099" s="234"/>
      <c r="C1099" s="235"/>
      <c r="D1099" s="236" t="s">
        <v>161</v>
      </c>
      <c r="E1099" s="237" t="s">
        <v>1</v>
      </c>
      <c r="F1099" s="238" t="s">
        <v>984</v>
      </c>
      <c r="G1099" s="235"/>
      <c r="H1099" s="237" t="s">
        <v>1</v>
      </c>
      <c r="I1099" s="239"/>
      <c r="J1099" s="235"/>
      <c r="K1099" s="235"/>
      <c r="L1099" s="240"/>
      <c r="M1099" s="241"/>
      <c r="N1099" s="242"/>
      <c r="O1099" s="242"/>
      <c r="P1099" s="242"/>
      <c r="Q1099" s="242"/>
      <c r="R1099" s="242"/>
      <c r="S1099" s="242"/>
      <c r="T1099" s="24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4" t="s">
        <v>161</v>
      </c>
      <c r="AU1099" s="244" t="s">
        <v>88</v>
      </c>
      <c r="AV1099" s="13" t="s">
        <v>86</v>
      </c>
      <c r="AW1099" s="13" t="s">
        <v>32</v>
      </c>
      <c r="AX1099" s="13" t="s">
        <v>78</v>
      </c>
      <c r="AY1099" s="244" t="s">
        <v>153</v>
      </c>
    </row>
    <row r="1100" s="14" customFormat="1">
      <c r="A1100" s="14"/>
      <c r="B1100" s="245"/>
      <c r="C1100" s="246"/>
      <c r="D1100" s="236" t="s">
        <v>161</v>
      </c>
      <c r="E1100" s="247" t="s">
        <v>1</v>
      </c>
      <c r="F1100" s="248" t="s">
        <v>475</v>
      </c>
      <c r="G1100" s="246"/>
      <c r="H1100" s="249">
        <v>14.199999999999999</v>
      </c>
      <c r="I1100" s="250"/>
      <c r="J1100" s="246"/>
      <c r="K1100" s="246"/>
      <c r="L1100" s="251"/>
      <c r="M1100" s="252"/>
      <c r="N1100" s="253"/>
      <c r="O1100" s="253"/>
      <c r="P1100" s="253"/>
      <c r="Q1100" s="253"/>
      <c r="R1100" s="253"/>
      <c r="S1100" s="253"/>
      <c r="T1100" s="25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5" t="s">
        <v>161</v>
      </c>
      <c r="AU1100" s="255" t="s">
        <v>88</v>
      </c>
      <c r="AV1100" s="14" t="s">
        <v>88</v>
      </c>
      <c r="AW1100" s="14" t="s">
        <v>32</v>
      </c>
      <c r="AX1100" s="14" t="s">
        <v>78</v>
      </c>
      <c r="AY1100" s="255" t="s">
        <v>153</v>
      </c>
    </row>
    <row r="1101" s="15" customFormat="1">
      <c r="A1101" s="15"/>
      <c r="B1101" s="256"/>
      <c r="C1101" s="257"/>
      <c r="D1101" s="236" t="s">
        <v>161</v>
      </c>
      <c r="E1101" s="258" t="s">
        <v>1</v>
      </c>
      <c r="F1101" s="259" t="s">
        <v>164</v>
      </c>
      <c r="G1101" s="257"/>
      <c r="H1101" s="260">
        <v>14.199999999999999</v>
      </c>
      <c r="I1101" s="261"/>
      <c r="J1101" s="257"/>
      <c r="K1101" s="257"/>
      <c r="L1101" s="262"/>
      <c r="M1101" s="263"/>
      <c r="N1101" s="264"/>
      <c r="O1101" s="264"/>
      <c r="P1101" s="264"/>
      <c r="Q1101" s="264"/>
      <c r="R1101" s="264"/>
      <c r="S1101" s="264"/>
      <c r="T1101" s="26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66" t="s">
        <v>161</v>
      </c>
      <c r="AU1101" s="266" t="s">
        <v>88</v>
      </c>
      <c r="AV1101" s="15" t="s">
        <v>165</v>
      </c>
      <c r="AW1101" s="15" t="s">
        <v>32</v>
      </c>
      <c r="AX1101" s="15" t="s">
        <v>78</v>
      </c>
      <c r="AY1101" s="266" t="s">
        <v>153</v>
      </c>
    </row>
    <row r="1102" s="16" customFormat="1">
      <c r="A1102" s="16"/>
      <c r="B1102" s="267"/>
      <c r="C1102" s="268"/>
      <c r="D1102" s="236" t="s">
        <v>161</v>
      </c>
      <c r="E1102" s="269" t="s">
        <v>1</v>
      </c>
      <c r="F1102" s="270" t="s">
        <v>166</v>
      </c>
      <c r="G1102" s="268"/>
      <c r="H1102" s="271">
        <v>14.199999999999999</v>
      </c>
      <c r="I1102" s="272"/>
      <c r="J1102" s="268"/>
      <c r="K1102" s="268"/>
      <c r="L1102" s="273"/>
      <c r="M1102" s="274"/>
      <c r="N1102" s="275"/>
      <c r="O1102" s="275"/>
      <c r="P1102" s="275"/>
      <c r="Q1102" s="275"/>
      <c r="R1102" s="275"/>
      <c r="S1102" s="275"/>
      <c r="T1102" s="27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T1102" s="277" t="s">
        <v>161</v>
      </c>
      <c r="AU1102" s="277" t="s">
        <v>88</v>
      </c>
      <c r="AV1102" s="16" t="s">
        <v>159</v>
      </c>
      <c r="AW1102" s="16" t="s">
        <v>32</v>
      </c>
      <c r="AX1102" s="16" t="s">
        <v>86</v>
      </c>
      <c r="AY1102" s="277" t="s">
        <v>153</v>
      </c>
    </row>
    <row r="1103" s="2" customFormat="1" ht="24.15" customHeight="1">
      <c r="A1103" s="39"/>
      <c r="B1103" s="40"/>
      <c r="C1103" s="278" t="s">
        <v>1025</v>
      </c>
      <c r="D1103" s="278" t="s">
        <v>364</v>
      </c>
      <c r="E1103" s="279" t="s">
        <v>1026</v>
      </c>
      <c r="F1103" s="280" t="s">
        <v>1027</v>
      </c>
      <c r="G1103" s="281" t="s">
        <v>216</v>
      </c>
      <c r="H1103" s="282">
        <v>16.550000000000001</v>
      </c>
      <c r="I1103" s="283"/>
      <c r="J1103" s="284">
        <f>ROUND(I1103*H1103,2)</f>
        <v>0</v>
      </c>
      <c r="K1103" s="285"/>
      <c r="L1103" s="286"/>
      <c r="M1103" s="287" t="s">
        <v>1</v>
      </c>
      <c r="N1103" s="288" t="s">
        <v>43</v>
      </c>
      <c r="O1103" s="92"/>
      <c r="P1103" s="230">
        <f>O1103*H1103</f>
        <v>0</v>
      </c>
      <c r="Q1103" s="230">
        <v>0.00060999999999999997</v>
      </c>
      <c r="R1103" s="230">
        <f>Q1103*H1103</f>
        <v>0.0100955</v>
      </c>
      <c r="S1103" s="230">
        <v>0</v>
      </c>
      <c r="T1103" s="231">
        <f>S1103*H1103</f>
        <v>0</v>
      </c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R1103" s="232" t="s">
        <v>379</v>
      </c>
      <c r="AT1103" s="232" t="s">
        <v>364</v>
      </c>
      <c r="AU1103" s="232" t="s">
        <v>88</v>
      </c>
      <c r="AY1103" s="18" t="s">
        <v>153</v>
      </c>
      <c r="BE1103" s="233">
        <f>IF(N1103="základní",J1103,0)</f>
        <v>0</v>
      </c>
      <c r="BF1103" s="233">
        <f>IF(N1103="snížená",J1103,0)</f>
        <v>0</v>
      </c>
      <c r="BG1103" s="233">
        <f>IF(N1103="zákl. přenesená",J1103,0)</f>
        <v>0</v>
      </c>
      <c r="BH1103" s="233">
        <f>IF(N1103="sníž. přenesená",J1103,0)</f>
        <v>0</v>
      </c>
      <c r="BI1103" s="233">
        <f>IF(N1103="nulová",J1103,0)</f>
        <v>0</v>
      </c>
      <c r="BJ1103" s="18" t="s">
        <v>86</v>
      </c>
      <c r="BK1103" s="233">
        <f>ROUND(I1103*H1103,2)</f>
        <v>0</v>
      </c>
      <c r="BL1103" s="18" t="s">
        <v>269</v>
      </c>
      <c r="BM1103" s="232" t="s">
        <v>1028</v>
      </c>
    </row>
    <row r="1104" s="14" customFormat="1">
      <c r="A1104" s="14"/>
      <c r="B1104" s="245"/>
      <c r="C1104" s="246"/>
      <c r="D1104" s="236" t="s">
        <v>161</v>
      </c>
      <c r="E1104" s="246"/>
      <c r="F1104" s="248" t="s">
        <v>1029</v>
      </c>
      <c r="G1104" s="246"/>
      <c r="H1104" s="249">
        <v>16.550000000000001</v>
      </c>
      <c r="I1104" s="250"/>
      <c r="J1104" s="246"/>
      <c r="K1104" s="246"/>
      <c r="L1104" s="251"/>
      <c r="M1104" s="252"/>
      <c r="N1104" s="253"/>
      <c r="O1104" s="253"/>
      <c r="P1104" s="253"/>
      <c r="Q1104" s="253"/>
      <c r="R1104" s="253"/>
      <c r="S1104" s="253"/>
      <c r="T1104" s="25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55" t="s">
        <v>161</v>
      </c>
      <c r="AU1104" s="255" t="s">
        <v>88</v>
      </c>
      <c r="AV1104" s="14" t="s">
        <v>88</v>
      </c>
      <c r="AW1104" s="14" t="s">
        <v>4</v>
      </c>
      <c r="AX1104" s="14" t="s">
        <v>86</v>
      </c>
      <c r="AY1104" s="255" t="s">
        <v>153</v>
      </c>
    </row>
    <row r="1105" s="2" customFormat="1" ht="44.25" customHeight="1">
      <c r="A1105" s="39"/>
      <c r="B1105" s="40"/>
      <c r="C1105" s="220" t="s">
        <v>1030</v>
      </c>
      <c r="D1105" s="220" t="s">
        <v>155</v>
      </c>
      <c r="E1105" s="221" t="s">
        <v>1031</v>
      </c>
      <c r="F1105" s="222" t="s">
        <v>1032</v>
      </c>
      <c r="G1105" s="223" t="s">
        <v>878</v>
      </c>
      <c r="H1105" s="289"/>
      <c r="I1105" s="225"/>
      <c r="J1105" s="226">
        <f>ROUND(I1105*H1105,2)</f>
        <v>0</v>
      </c>
      <c r="K1105" s="227"/>
      <c r="L1105" s="45"/>
      <c r="M1105" s="228" t="s">
        <v>1</v>
      </c>
      <c r="N1105" s="229" t="s">
        <v>43</v>
      </c>
      <c r="O1105" s="92"/>
      <c r="P1105" s="230">
        <f>O1105*H1105</f>
        <v>0</v>
      </c>
      <c r="Q1105" s="230">
        <v>0</v>
      </c>
      <c r="R1105" s="230">
        <f>Q1105*H1105</f>
        <v>0</v>
      </c>
      <c r="S1105" s="230">
        <v>0</v>
      </c>
      <c r="T1105" s="231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32" t="s">
        <v>269</v>
      </c>
      <c r="AT1105" s="232" t="s">
        <v>155</v>
      </c>
      <c r="AU1105" s="232" t="s">
        <v>88</v>
      </c>
      <c r="AY1105" s="18" t="s">
        <v>153</v>
      </c>
      <c r="BE1105" s="233">
        <f>IF(N1105="základní",J1105,0)</f>
        <v>0</v>
      </c>
      <c r="BF1105" s="233">
        <f>IF(N1105="snížená",J1105,0)</f>
        <v>0</v>
      </c>
      <c r="BG1105" s="233">
        <f>IF(N1105="zákl. přenesená",J1105,0)</f>
        <v>0</v>
      </c>
      <c r="BH1105" s="233">
        <f>IF(N1105="sníž. přenesená",J1105,0)</f>
        <v>0</v>
      </c>
      <c r="BI1105" s="233">
        <f>IF(N1105="nulová",J1105,0)</f>
        <v>0</v>
      </c>
      <c r="BJ1105" s="18" t="s">
        <v>86</v>
      </c>
      <c r="BK1105" s="233">
        <f>ROUND(I1105*H1105,2)</f>
        <v>0</v>
      </c>
      <c r="BL1105" s="18" t="s">
        <v>269</v>
      </c>
      <c r="BM1105" s="232" t="s">
        <v>1033</v>
      </c>
    </row>
    <row r="1106" s="12" customFormat="1" ht="22.8" customHeight="1">
      <c r="A1106" s="12"/>
      <c r="B1106" s="204"/>
      <c r="C1106" s="205"/>
      <c r="D1106" s="206" t="s">
        <v>77</v>
      </c>
      <c r="E1106" s="218" t="s">
        <v>1034</v>
      </c>
      <c r="F1106" s="218" t="s">
        <v>1035</v>
      </c>
      <c r="G1106" s="205"/>
      <c r="H1106" s="205"/>
      <c r="I1106" s="208"/>
      <c r="J1106" s="219">
        <f>BK1106</f>
        <v>0</v>
      </c>
      <c r="K1106" s="205"/>
      <c r="L1106" s="210"/>
      <c r="M1106" s="211"/>
      <c r="N1106" s="212"/>
      <c r="O1106" s="212"/>
      <c r="P1106" s="213">
        <f>SUM(P1107:P1112)</f>
        <v>0</v>
      </c>
      <c r="Q1106" s="212"/>
      <c r="R1106" s="213">
        <f>SUM(R1107:R1112)</f>
        <v>0</v>
      </c>
      <c r="S1106" s="212"/>
      <c r="T1106" s="214">
        <f>SUM(T1107:T1112)</f>
        <v>0</v>
      </c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R1106" s="215" t="s">
        <v>88</v>
      </c>
      <c r="AT1106" s="216" t="s">
        <v>77</v>
      </c>
      <c r="AU1106" s="216" t="s">
        <v>86</v>
      </c>
      <c r="AY1106" s="215" t="s">
        <v>153</v>
      </c>
      <c r="BK1106" s="217">
        <f>SUM(BK1107:BK1112)</f>
        <v>0</v>
      </c>
    </row>
    <row r="1107" s="2" customFormat="1" ht="24.15" customHeight="1">
      <c r="A1107" s="39"/>
      <c r="B1107" s="40"/>
      <c r="C1107" s="220" t="s">
        <v>1036</v>
      </c>
      <c r="D1107" s="220" t="s">
        <v>155</v>
      </c>
      <c r="E1107" s="221" t="s">
        <v>1037</v>
      </c>
      <c r="F1107" s="222" t="s">
        <v>1038</v>
      </c>
      <c r="G1107" s="223" t="s">
        <v>1039</v>
      </c>
      <c r="H1107" s="224">
        <v>1</v>
      </c>
      <c r="I1107" s="225"/>
      <c r="J1107" s="226">
        <f>ROUND(I1107*H1107,2)</f>
        <v>0</v>
      </c>
      <c r="K1107" s="227"/>
      <c r="L1107" s="45"/>
      <c r="M1107" s="228" t="s">
        <v>1</v>
      </c>
      <c r="N1107" s="229" t="s">
        <v>43</v>
      </c>
      <c r="O1107" s="92"/>
      <c r="P1107" s="230">
        <f>O1107*H1107</f>
        <v>0</v>
      </c>
      <c r="Q1107" s="230">
        <v>0</v>
      </c>
      <c r="R1107" s="230">
        <f>Q1107*H1107</f>
        <v>0</v>
      </c>
      <c r="S1107" s="230">
        <v>0</v>
      </c>
      <c r="T1107" s="231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32" t="s">
        <v>269</v>
      </c>
      <c r="AT1107" s="232" t="s">
        <v>155</v>
      </c>
      <c r="AU1107" s="232" t="s">
        <v>88</v>
      </c>
      <c r="AY1107" s="18" t="s">
        <v>153</v>
      </c>
      <c r="BE1107" s="233">
        <f>IF(N1107="základní",J1107,0)</f>
        <v>0</v>
      </c>
      <c r="BF1107" s="233">
        <f>IF(N1107="snížená",J1107,0)</f>
        <v>0</v>
      </c>
      <c r="BG1107" s="233">
        <f>IF(N1107="zákl. přenesená",J1107,0)</f>
        <v>0</v>
      </c>
      <c r="BH1107" s="233">
        <f>IF(N1107="sníž. přenesená",J1107,0)</f>
        <v>0</v>
      </c>
      <c r="BI1107" s="233">
        <f>IF(N1107="nulová",J1107,0)</f>
        <v>0</v>
      </c>
      <c r="BJ1107" s="18" t="s">
        <v>86</v>
      </c>
      <c r="BK1107" s="233">
        <f>ROUND(I1107*H1107,2)</f>
        <v>0</v>
      </c>
      <c r="BL1107" s="18" t="s">
        <v>269</v>
      </c>
      <c r="BM1107" s="232" t="s">
        <v>1040</v>
      </c>
    </row>
    <row r="1108" s="13" customFormat="1">
      <c r="A1108" s="13"/>
      <c r="B1108" s="234"/>
      <c r="C1108" s="235"/>
      <c r="D1108" s="236" t="s">
        <v>161</v>
      </c>
      <c r="E1108" s="237" t="s">
        <v>1</v>
      </c>
      <c r="F1108" s="238" t="s">
        <v>1041</v>
      </c>
      <c r="G1108" s="235"/>
      <c r="H1108" s="237" t="s">
        <v>1</v>
      </c>
      <c r="I1108" s="239"/>
      <c r="J1108" s="235"/>
      <c r="K1108" s="235"/>
      <c r="L1108" s="240"/>
      <c r="M1108" s="241"/>
      <c r="N1108" s="242"/>
      <c r="O1108" s="242"/>
      <c r="P1108" s="242"/>
      <c r="Q1108" s="242"/>
      <c r="R1108" s="242"/>
      <c r="S1108" s="242"/>
      <c r="T1108" s="24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4" t="s">
        <v>161</v>
      </c>
      <c r="AU1108" s="244" t="s">
        <v>88</v>
      </c>
      <c r="AV1108" s="13" t="s">
        <v>86</v>
      </c>
      <c r="AW1108" s="13" t="s">
        <v>32</v>
      </c>
      <c r="AX1108" s="13" t="s">
        <v>78</v>
      </c>
      <c r="AY1108" s="244" t="s">
        <v>153</v>
      </c>
    </row>
    <row r="1109" s="14" customFormat="1">
      <c r="A1109" s="14"/>
      <c r="B1109" s="245"/>
      <c r="C1109" s="246"/>
      <c r="D1109" s="236" t="s">
        <v>161</v>
      </c>
      <c r="E1109" s="247" t="s">
        <v>1</v>
      </c>
      <c r="F1109" s="248" t="s">
        <v>1042</v>
      </c>
      <c r="G1109" s="246"/>
      <c r="H1109" s="249">
        <v>1</v>
      </c>
      <c r="I1109" s="250"/>
      <c r="J1109" s="246"/>
      <c r="K1109" s="246"/>
      <c r="L1109" s="251"/>
      <c r="M1109" s="252"/>
      <c r="N1109" s="253"/>
      <c r="O1109" s="253"/>
      <c r="P1109" s="253"/>
      <c r="Q1109" s="253"/>
      <c r="R1109" s="253"/>
      <c r="S1109" s="253"/>
      <c r="T1109" s="25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5" t="s">
        <v>161</v>
      </c>
      <c r="AU1109" s="255" t="s">
        <v>88</v>
      </c>
      <c r="AV1109" s="14" t="s">
        <v>88</v>
      </c>
      <c r="AW1109" s="14" t="s">
        <v>32</v>
      </c>
      <c r="AX1109" s="14" t="s">
        <v>78</v>
      </c>
      <c r="AY1109" s="255" t="s">
        <v>153</v>
      </c>
    </row>
    <row r="1110" s="15" customFormat="1">
      <c r="A1110" s="15"/>
      <c r="B1110" s="256"/>
      <c r="C1110" s="257"/>
      <c r="D1110" s="236" t="s">
        <v>161</v>
      </c>
      <c r="E1110" s="258" t="s">
        <v>1</v>
      </c>
      <c r="F1110" s="259" t="s">
        <v>164</v>
      </c>
      <c r="G1110" s="257"/>
      <c r="H1110" s="260">
        <v>1</v>
      </c>
      <c r="I1110" s="261"/>
      <c r="J1110" s="257"/>
      <c r="K1110" s="257"/>
      <c r="L1110" s="262"/>
      <c r="M1110" s="263"/>
      <c r="N1110" s="264"/>
      <c r="O1110" s="264"/>
      <c r="P1110" s="264"/>
      <c r="Q1110" s="264"/>
      <c r="R1110" s="264"/>
      <c r="S1110" s="264"/>
      <c r="T1110" s="26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66" t="s">
        <v>161</v>
      </c>
      <c r="AU1110" s="266" t="s">
        <v>88</v>
      </c>
      <c r="AV1110" s="15" t="s">
        <v>165</v>
      </c>
      <c r="AW1110" s="15" t="s">
        <v>32</v>
      </c>
      <c r="AX1110" s="15" t="s">
        <v>78</v>
      </c>
      <c r="AY1110" s="266" t="s">
        <v>153</v>
      </c>
    </row>
    <row r="1111" s="16" customFormat="1">
      <c r="A1111" s="16"/>
      <c r="B1111" s="267"/>
      <c r="C1111" s="268"/>
      <c r="D1111" s="236" t="s">
        <v>161</v>
      </c>
      <c r="E1111" s="269" t="s">
        <v>1</v>
      </c>
      <c r="F1111" s="270" t="s">
        <v>166</v>
      </c>
      <c r="G1111" s="268"/>
      <c r="H1111" s="271">
        <v>1</v>
      </c>
      <c r="I1111" s="272"/>
      <c r="J1111" s="268"/>
      <c r="K1111" s="268"/>
      <c r="L1111" s="273"/>
      <c r="M1111" s="274"/>
      <c r="N1111" s="275"/>
      <c r="O1111" s="275"/>
      <c r="P1111" s="275"/>
      <c r="Q1111" s="275"/>
      <c r="R1111" s="275"/>
      <c r="S1111" s="275"/>
      <c r="T1111" s="27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T1111" s="277" t="s">
        <v>161</v>
      </c>
      <c r="AU1111" s="277" t="s">
        <v>88</v>
      </c>
      <c r="AV1111" s="16" t="s">
        <v>159</v>
      </c>
      <c r="AW1111" s="16" t="s">
        <v>32</v>
      </c>
      <c r="AX1111" s="16" t="s">
        <v>86</v>
      </c>
      <c r="AY1111" s="277" t="s">
        <v>153</v>
      </c>
    </row>
    <row r="1112" s="2" customFormat="1" ht="49.05" customHeight="1">
      <c r="A1112" s="39"/>
      <c r="B1112" s="40"/>
      <c r="C1112" s="220" t="s">
        <v>1043</v>
      </c>
      <c r="D1112" s="220" t="s">
        <v>155</v>
      </c>
      <c r="E1112" s="221" t="s">
        <v>1044</v>
      </c>
      <c r="F1112" s="222" t="s">
        <v>1045</v>
      </c>
      <c r="G1112" s="223" t="s">
        <v>878</v>
      </c>
      <c r="H1112" s="289"/>
      <c r="I1112" s="225"/>
      <c r="J1112" s="226">
        <f>ROUND(I1112*H1112,2)</f>
        <v>0</v>
      </c>
      <c r="K1112" s="227"/>
      <c r="L1112" s="45"/>
      <c r="M1112" s="228" t="s">
        <v>1</v>
      </c>
      <c r="N1112" s="229" t="s">
        <v>43</v>
      </c>
      <c r="O1112" s="92"/>
      <c r="P1112" s="230">
        <f>O1112*H1112</f>
        <v>0</v>
      </c>
      <c r="Q1112" s="230">
        <v>0</v>
      </c>
      <c r="R1112" s="230">
        <f>Q1112*H1112</f>
        <v>0</v>
      </c>
      <c r="S1112" s="230">
        <v>0</v>
      </c>
      <c r="T1112" s="231">
        <f>S1112*H1112</f>
        <v>0</v>
      </c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/>
      <c r="AE1112" s="39"/>
      <c r="AR1112" s="232" t="s">
        <v>269</v>
      </c>
      <c r="AT1112" s="232" t="s">
        <v>155</v>
      </c>
      <c r="AU1112" s="232" t="s">
        <v>88</v>
      </c>
      <c r="AY1112" s="18" t="s">
        <v>153</v>
      </c>
      <c r="BE1112" s="233">
        <f>IF(N1112="základní",J1112,0)</f>
        <v>0</v>
      </c>
      <c r="BF1112" s="233">
        <f>IF(N1112="snížená",J1112,0)</f>
        <v>0</v>
      </c>
      <c r="BG1112" s="233">
        <f>IF(N1112="zákl. přenesená",J1112,0)</f>
        <v>0</v>
      </c>
      <c r="BH1112" s="233">
        <f>IF(N1112="sníž. přenesená",J1112,0)</f>
        <v>0</v>
      </c>
      <c r="BI1112" s="233">
        <f>IF(N1112="nulová",J1112,0)</f>
        <v>0</v>
      </c>
      <c r="BJ1112" s="18" t="s">
        <v>86</v>
      </c>
      <c r="BK1112" s="233">
        <f>ROUND(I1112*H1112,2)</f>
        <v>0</v>
      </c>
      <c r="BL1112" s="18" t="s">
        <v>269</v>
      </c>
      <c r="BM1112" s="232" t="s">
        <v>1046</v>
      </c>
    </row>
    <row r="1113" s="12" customFormat="1" ht="22.8" customHeight="1">
      <c r="A1113" s="12"/>
      <c r="B1113" s="204"/>
      <c r="C1113" s="205"/>
      <c r="D1113" s="206" t="s">
        <v>77</v>
      </c>
      <c r="E1113" s="218" t="s">
        <v>1047</v>
      </c>
      <c r="F1113" s="218" t="s">
        <v>1048</v>
      </c>
      <c r="G1113" s="205"/>
      <c r="H1113" s="205"/>
      <c r="I1113" s="208"/>
      <c r="J1113" s="219">
        <f>BK1113</f>
        <v>0</v>
      </c>
      <c r="K1113" s="205"/>
      <c r="L1113" s="210"/>
      <c r="M1113" s="211"/>
      <c r="N1113" s="212"/>
      <c r="O1113" s="212"/>
      <c r="P1113" s="213">
        <f>SUM(P1114:P1119)</f>
        <v>0</v>
      </c>
      <c r="Q1113" s="212"/>
      <c r="R1113" s="213">
        <f>SUM(R1114:R1119)</f>
        <v>0.076472879999999993</v>
      </c>
      <c r="S1113" s="212"/>
      <c r="T1113" s="214">
        <f>SUM(T1114:T1119)</f>
        <v>0</v>
      </c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R1113" s="215" t="s">
        <v>88</v>
      </c>
      <c r="AT1113" s="216" t="s">
        <v>77</v>
      </c>
      <c r="AU1113" s="216" t="s">
        <v>86</v>
      </c>
      <c r="AY1113" s="215" t="s">
        <v>153</v>
      </c>
      <c r="BK1113" s="217">
        <f>SUM(BK1114:BK1119)</f>
        <v>0</v>
      </c>
    </row>
    <row r="1114" s="2" customFormat="1" ht="49.05" customHeight="1">
      <c r="A1114" s="39"/>
      <c r="B1114" s="40"/>
      <c r="C1114" s="220" t="s">
        <v>1049</v>
      </c>
      <c r="D1114" s="220" t="s">
        <v>155</v>
      </c>
      <c r="E1114" s="221" t="s">
        <v>1050</v>
      </c>
      <c r="F1114" s="222" t="s">
        <v>1051</v>
      </c>
      <c r="G1114" s="223" t="s">
        <v>216</v>
      </c>
      <c r="H1114" s="224">
        <v>5.4779999999999998</v>
      </c>
      <c r="I1114" s="225"/>
      <c r="J1114" s="226">
        <f>ROUND(I1114*H1114,2)</f>
        <v>0</v>
      </c>
      <c r="K1114" s="227"/>
      <c r="L1114" s="45"/>
      <c r="M1114" s="228" t="s">
        <v>1</v>
      </c>
      <c r="N1114" s="229" t="s">
        <v>43</v>
      </c>
      <c r="O1114" s="92"/>
      <c r="P1114" s="230">
        <f>O1114*H1114</f>
        <v>0</v>
      </c>
      <c r="Q1114" s="230">
        <v>0.01396</v>
      </c>
      <c r="R1114" s="230">
        <f>Q1114*H1114</f>
        <v>0.076472879999999993</v>
      </c>
      <c r="S1114" s="230">
        <v>0</v>
      </c>
      <c r="T1114" s="231">
        <f>S1114*H1114</f>
        <v>0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32" t="s">
        <v>269</v>
      </c>
      <c r="AT1114" s="232" t="s">
        <v>155</v>
      </c>
      <c r="AU1114" s="232" t="s">
        <v>88</v>
      </c>
      <c r="AY1114" s="18" t="s">
        <v>153</v>
      </c>
      <c r="BE1114" s="233">
        <f>IF(N1114="základní",J1114,0)</f>
        <v>0</v>
      </c>
      <c r="BF1114" s="233">
        <f>IF(N1114="snížená",J1114,0)</f>
        <v>0</v>
      </c>
      <c r="BG1114" s="233">
        <f>IF(N1114="zákl. přenesená",J1114,0)</f>
        <v>0</v>
      </c>
      <c r="BH1114" s="233">
        <f>IF(N1114="sníž. přenesená",J1114,0)</f>
        <v>0</v>
      </c>
      <c r="BI1114" s="233">
        <f>IF(N1114="nulová",J1114,0)</f>
        <v>0</v>
      </c>
      <c r="BJ1114" s="18" t="s">
        <v>86</v>
      </c>
      <c r="BK1114" s="233">
        <f>ROUND(I1114*H1114,2)</f>
        <v>0</v>
      </c>
      <c r="BL1114" s="18" t="s">
        <v>269</v>
      </c>
      <c r="BM1114" s="232" t="s">
        <v>1052</v>
      </c>
    </row>
    <row r="1115" s="13" customFormat="1">
      <c r="A1115" s="13"/>
      <c r="B1115" s="234"/>
      <c r="C1115" s="235"/>
      <c r="D1115" s="236" t="s">
        <v>161</v>
      </c>
      <c r="E1115" s="237" t="s">
        <v>1</v>
      </c>
      <c r="F1115" s="238" t="s">
        <v>1053</v>
      </c>
      <c r="G1115" s="235"/>
      <c r="H1115" s="237" t="s">
        <v>1</v>
      </c>
      <c r="I1115" s="239"/>
      <c r="J1115" s="235"/>
      <c r="K1115" s="235"/>
      <c r="L1115" s="240"/>
      <c r="M1115" s="241"/>
      <c r="N1115" s="242"/>
      <c r="O1115" s="242"/>
      <c r="P1115" s="242"/>
      <c r="Q1115" s="242"/>
      <c r="R1115" s="242"/>
      <c r="S1115" s="242"/>
      <c r="T1115" s="24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4" t="s">
        <v>161</v>
      </c>
      <c r="AU1115" s="244" t="s">
        <v>88</v>
      </c>
      <c r="AV1115" s="13" t="s">
        <v>86</v>
      </c>
      <c r="AW1115" s="13" t="s">
        <v>32</v>
      </c>
      <c r="AX1115" s="13" t="s">
        <v>78</v>
      </c>
      <c r="AY1115" s="244" t="s">
        <v>153</v>
      </c>
    </row>
    <row r="1116" s="14" customFormat="1">
      <c r="A1116" s="14"/>
      <c r="B1116" s="245"/>
      <c r="C1116" s="246"/>
      <c r="D1116" s="236" t="s">
        <v>161</v>
      </c>
      <c r="E1116" s="247" t="s">
        <v>1</v>
      </c>
      <c r="F1116" s="248" t="s">
        <v>995</v>
      </c>
      <c r="G1116" s="246"/>
      <c r="H1116" s="249">
        <v>5.4779999999999998</v>
      </c>
      <c r="I1116" s="250"/>
      <c r="J1116" s="246"/>
      <c r="K1116" s="246"/>
      <c r="L1116" s="251"/>
      <c r="M1116" s="252"/>
      <c r="N1116" s="253"/>
      <c r="O1116" s="253"/>
      <c r="P1116" s="253"/>
      <c r="Q1116" s="253"/>
      <c r="R1116" s="253"/>
      <c r="S1116" s="253"/>
      <c r="T1116" s="25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5" t="s">
        <v>161</v>
      </c>
      <c r="AU1116" s="255" t="s">
        <v>88</v>
      </c>
      <c r="AV1116" s="14" t="s">
        <v>88</v>
      </c>
      <c r="AW1116" s="14" t="s">
        <v>32</v>
      </c>
      <c r="AX1116" s="14" t="s">
        <v>78</v>
      </c>
      <c r="AY1116" s="255" t="s">
        <v>153</v>
      </c>
    </row>
    <row r="1117" s="15" customFormat="1">
      <c r="A1117" s="15"/>
      <c r="B1117" s="256"/>
      <c r="C1117" s="257"/>
      <c r="D1117" s="236" t="s">
        <v>161</v>
      </c>
      <c r="E1117" s="258" t="s">
        <v>1</v>
      </c>
      <c r="F1117" s="259" t="s">
        <v>164</v>
      </c>
      <c r="G1117" s="257"/>
      <c r="H1117" s="260">
        <v>5.4779999999999998</v>
      </c>
      <c r="I1117" s="261"/>
      <c r="J1117" s="257"/>
      <c r="K1117" s="257"/>
      <c r="L1117" s="262"/>
      <c r="M1117" s="263"/>
      <c r="N1117" s="264"/>
      <c r="O1117" s="264"/>
      <c r="P1117" s="264"/>
      <c r="Q1117" s="264"/>
      <c r="R1117" s="264"/>
      <c r="S1117" s="264"/>
      <c r="T1117" s="26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266" t="s">
        <v>161</v>
      </c>
      <c r="AU1117" s="266" t="s">
        <v>88</v>
      </c>
      <c r="AV1117" s="15" t="s">
        <v>165</v>
      </c>
      <c r="AW1117" s="15" t="s">
        <v>32</v>
      </c>
      <c r="AX1117" s="15" t="s">
        <v>78</v>
      </c>
      <c r="AY1117" s="266" t="s">
        <v>153</v>
      </c>
    </row>
    <row r="1118" s="16" customFormat="1">
      <c r="A1118" s="16"/>
      <c r="B1118" s="267"/>
      <c r="C1118" s="268"/>
      <c r="D1118" s="236" t="s">
        <v>161</v>
      </c>
      <c r="E1118" s="269" t="s">
        <v>1</v>
      </c>
      <c r="F1118" s="270" t="s">
        <v>166</v>
      </c>
      <c r="G1118" s="268"/>
      <c r="H1118" s="271">
        <v>5.4779999999999998</v>
      </c>
      <c r="I1118" s="272"/>
      <c r="J1118" s="268"/>
      <c r="K1118" s="268"/>
      <c r="L1118" s="273"/>
      <c r="M1118" s="274"/>
      <c r="N1118" s="275"/>
      <c r="O1118" s="275"/>
      <c r="P1118" s="275"/>
      <c r="Q1118" s="275"/>
      <c r="R1118" s="275"/>
      <c r="S1118" s="275"/>
      <c r="T1118" s="27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T1118" s="277" t="s">
        <v>161</v>
      </c>
      <c r="AU1118" s="277" t="s">
        <v>88</v>
      </c>
      <c r="AV1118" s="16" t="s">
        <v>159</v>
      </c>
      <c r="AW1118" s="16" t="s">
        <v>32</v>
      </c>
      <c r="AX1118" s="16" t="s">
        <v>86</v>
      </c>
      <c r="AY1118" s="277" t="s">
        <v>153</v>
      </c>
    </row>
    <row r="1119" s="2" customFormat="1" ht="44.25" customHeight="1">
      <c r="A1119" s="39"/>
      <c r="B1119" s="40"/>
      <c r="C1119" s="220" t="s">
        <v>1054</v>
      </c>
      <c r="D1119" s="220" t="s">
        <v>155</v>
      </c>
      <c r="E1119" s="221" t="s">
        <v>1055</v>
      </c>
      <c r="F1119" s="222" t="s">
        <v>1056</v>
      </c>
      <c r="G1119" s="223" t="s">
        <v>878</v>
      </c>
      <c r="H1119" s="289"/>
      <c r="I1119" s="225"/>
      <c r="J1119" s="226">
        <f>ROUND(I1119*H1119,2)</f>
        <v>0</v>
      </c>
      <c r="K1119" s="227"/>
      <c r="L1119" s="45"/>
      <c r="M1119" s="228" t="s">
        <v>1</v>
      </c>
      <c r="N1119" s="229" t="s">
        <v>43</v>
      </c>
      <c r="O1119" s="92"/>
      <c r="P1119" s="230">
        <f>O1119*H1119</f>
        <v>0</v>
      </c>
      <c r="Q1119" s="230">
        <v>0</v>
      </c>
      <c r="R1119" s="230">
        <f>Q1119*H1119</f>
        <v>0</v>
      </c>
      <c r="S1119" s="230">
        <v>0</v>
      </c>
      <c r="T1119" s="231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32" t="s">
        <v>269</v>
      </c>
      <c r="AT1119" s="232" t="s">
        <v>155</v>
      </c>
      <c r="AU1119" s="232" t="s">
        <v>88</v>
      </c>
      <c r="AY1119" s="18" t="s">
        <v>153</v>
      </c>
      <c r="BE1119" s="233">
        <f>IF(N1119="základní",J1119,0)</f>
        <v>0</v>
      </c>
      <c r="BF1119" s="233">
        <f>IF(N1119="snížená",J1119,0)</f>
        <v>0</v>
      </c>
      <c r="BG1119" s="233">
        <f>IF(N1119="zákl. přenesená",J1119,0)</f>
        <v>0</v>
      </c>
      <c r="BH1119" s="233">
        <f>IF(N1119="sníž. přenesená",J1119,0)</f>
        <v>0</v>
      </c>
      <c r="BI1119" s="233">
        <f>IF(N1119="nulová",J1119,0)</f>
        <v>0</v>
      </c>
      <c r="BJ1119" s="18" t="s">
        <v>86</v>
      </c>
      <c r="BK1119" s="233">
        <f>ROUND(I1119*H1119,2)</f>
        <v>0</v>
      </c>
      <c r="BL1119" s="18" t="s">
        <v>269</v>
      </c>
      <c r="BM1119" s="232" t="s">
        <v>1057</v>
      </c>
    </row>
    <row r="1120" s="12" customFormat="1" ht="22.8" customHeight="1">
      <c r="A1120" s="12"/>
      <c r="B1120" s="204"/>
      <c r="C1120" s="205"/>
      <c r="D1120" s="206" t="s">
        <v>77</v>
      </c>
      <c r="E1120" s="218" t="s">
        <v>1058</v>
      </c>
      <c r="F1120" s="218" t="s">
        <v>1059</v>
      </c>
      <c r="G1120" s="205"/>
      <c r="H1120" s="205"/>
      <c r="I1120" s="208"/>
      <c r="J1120" s="219">
        <f>BK1120</f>
        <v>0</v>
      </c>
      <c r="K1120" s="205"/>
      <c r="L1120" s="210"/>
      <c r="M1120" s="211"/>
      <c r="N1120" s="212"/>
      <c r="O1120" s="212"/>
      <c r="P1120" s="213">
        <f>SUM(P1121:P1179)</f>
        <v>0</v>
      </c>
      <c r="Q1120" s="212"/>
      <c r="R1120" s="213">
        <f>SUM(R1121:R1179)</f>
        <v>1.4591859600000001</v>
      </c>
      <c r="S1120" s="212"/>
      <c r="T1120" s="214">
        <f>SUM(T1121:T1179)</f>
        <v>0</v>
      </c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R1120" s="215" t="s">
        <v>88</v>
      </c>
      <c r="AT1120" s="216" t="s">
        <v>77</v>
      </c>
      <c r="AU1120" s="216" t="s">
        <v>86</v>
      </c>
      <c r="AY1120" s="215" t="s">
        <v>153</v>
      </c>
      <c r="BK1120" s="217">
        <f>SUM(BK1121:BK1179)</f>
        <v>0</v>
      </c>
    </row>
    <row r="1121" s="2" customFormat="1" ht="49.05" customHeight="1">
      <c r="A1121" s="39"/>
      <c r="B1121" s="40"/>
      <c r="C1121" s="220" t="s">
        <v>1060</v>
      </c>
      <c r="D1121" s="220" t="s">
        <v>155</v>
      </c>
      <c r="E1121" s="221" t="s">
        <v>1061</v>
      </c>
      <c r="F1121" s="222" t="s">
        <v>1062</v>
      </c>
      <c r="G1121" s="223" t="s">
        <v>216</v>
      </c>
      <c r="H1121" s="224">
        <v>68.599999999999994</v>
      </c>
      <c r="I1121" s="225"/>
      <c r="J1121" s="226">
        <f>ROUND(I1121*H1121,2)</f>
        <v>0</v>
      </c>
      <c r="K1121" s="227"/>
      <c r="L1121" s="45"/>
      <c r="M1121" s="228" t="s">
        <v>1</v>
      </c>
      <c r="N1121" s="229" t="s">
        <v>43</v>
      </c>
      <c r="O1121" s="92"/>
      <c r="P1121" s="230">
        <f>O1121*H1121</f>
        <v>0</v>
      </c>
      <c r="Q1121" s="230">
        <v>0.012590000000000001</v>
      </c>
      <c r="R1121" s="230">
        <f>Q1121*H1121</f>
        <v>0.86367399999999994</v>
      </c>
      <c r="S1121" s="230">
        <v>0</v>
      </c>
      <c r="T1121" s="231">
        <f>S1121*H1121</f>
        <v>0</v>
      </c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R1121" s="232" t="s">
        <v>269</v>
      </c>
      <c r="AT1121" s="232" t="s">
        <v>155</v>
      </c>
      <c r="AU1121" s="232" t="s">
        <v>88</v>
      </c>
      <c r="AY1121" s="18" t="s">
        <v>153</v>
      </c>
      <c r="BE1121" s="233">
        <f>IF(N1121="základní",J1121,0)</f>
        <v>0</v>
      </c>
      <c r="BF1121" s="233">
        <f>IF(N1121="snížená",J1121,0)</f>
        <v>0</v>
      </c>
      <c r="BG1121" s="233">
        <f>IF(N1121="zákl. přenesená",J1121,0)</f>
        <v>0</v>
      </c>
      <c r="BH1121" s="233">
        <f>IF(N1121="sníž. přenesená",J1121,0)</f>
        <v>0</v>
      </c>
      <c r="BI1121" s="233">
        <f>IF(N1121="nulová",J1121,0)</f>
        <v>0</v>
      </c>
      <c r="BJ1121" s="18" t="s">
        <v>86</v>
      </c>
      <c r="BK1121" s="233">
        <f>ROUND(I1121*H1121,2)</f>
        <v>0</v>
      </c>
      <c r="BL1121" s="18" t="s">
        <v>269</v>
      </c>
      <c r="BM1121" s="232" t="s">
        <v>1063</v>
      </c>
    </row>
    <row r="1122" s="13" customFormat="1">
      <c r="A1122" s="13"/>
      <c r="B1122" s="234"/>
      <c r="C1122" s="235"/>
      <c r="D1122" s="236" t="s">
        <v>161</v>
      </c>
      <c r="E1122" s="237" t="s">
        <v>1</v>
      </c>
      <c r="F1122" s="238" t="s">
        <v>1064</v>
      </c>
      <c r="G1122" s="235"/>
      <c r="H1122" s="237" t="s">
        <v>1</v>
      </c>
      <c r="I1122" s="239"/>
      <c r="J1122" s="235"/>
      <c r="K1122" s="235"/>
      <c r="L1122" s="240"/>
      <c r="M1122" s="241"/>
      <c r="N1122" s="242"/>
      <c r="O1122" s="242"/>
      <c r="P1122" s="242"/>
      <c r="Q1122" s="242"/>
      <c r="R1122" s="242"/>
      <c r="S1122" s="242"/>
      <c r="T1122" s="24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4" t="s">
        <v>161</v>
      </c>
      <c r="AU1122" s="244" t="s">
        <v>88</v>
      </c>
      <c r="AV1122" s="13" t="s">
        <v>86</v>
      </c>
      <c r="AW1122" s="13" t="s">
        <v>32</v>
      </c>
      <c r="AX1122" s="13" t="s">
        <v>78</v>
      </c>
      <c r="AY1122" s="244" t="s">
        <v>153</v>
      </c>
    </row>
    <row r="1123" s="13" customFormat="1">
      <c r="A1123" s="13"/>
      <c r="B1123" s="234"/>
      <c r="C1123" s="235"/>
      <c r="D1123" s="236" t="s">
        <v>161</v>
      </c>
      <c r="E1123" s="237" t="s">
        <v>1</v>
      </c>
      <c r="F1123" s="238" t="s">
        <v>262</v>
      </c>
      <c r="G1123" s="235"/>
      <c r="H1123" s="237" t="s">
        <v>1</v>
      </c>
      <c r="I1123" s="239"/>
      <c r="J1123" s="235"/>
      <c r="K1123" s="235"/>
      <c r="L1123" s="240"/>
      <c r="M1123" s="241"/>
      <c r="N1123" s="242"/>
      <c r="O1123" s="242"/>
      <c r="P1123" s="242"/>
      <c r="Q1123" s="242"/>
      <c r="R1123" s="242"/>
      <c r="S1123" s="242"/>
      <c r="T1123" s="24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4" t="s">
        <v>161</v>
      </c>
      <c r="AU1123" s="244" t="s">
        <v>88</v>
      </c>
      <c r="AV1123" s="13" t="s">
        <v>86</v>
      </c>
      <c r="AW1123" s="13" t="s">
        <v>32</v>
      </c>
      <c r="AX1123" s="13" t="s">
        <v>78</v>
      </c>
      <c r="AY1123" s="244" t="s">
        <v>153</v>
      </c>
    </row>
    <row r="1124" s="13" customFormat="1">
      <c r="A1124" s="13"/>
      <c r="B1124" s="234"/>
      <c r="C1124" s="235"/>
      <c r="D1124" s="236" t="s">
        <v>161</v>
      </c>
      <c r="E1124" s="237" t="s">
        <v>1</v>
      </c>
      <c r="F1124" s="238" t="s">
        <v>274</v>
      </c>
      <c r="G1124" s="235"/>
      <c r="H1124" s="237" t="s">
        <v>1</v>
      </c>
      <c r="I1124" s="239"/>
      <c r="J1124" s="235"/>
      <c r="K1124" s="235"/>
      <c r="L1124" s="240"/>
      <c r="M1124" s="241"/>
      <c r="N1124" s="242"/>
      <c r="O1124" s="242"/>
      <c r="P1124" s="242"/>
      <c r="Q1124" s="242"/>
      <c r="R1124" s="242"/>
      <c r="S1124" s="242"/>
      <c r="T1124" s="24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4" t="s">
        <v>161</v>
      </c>
      <c r="AU1124" s="244" t="s">
        <v>88</v>
      </c>
      <c r="AV1124" s="13" t="s">
        <v>86</v>
      </c>
      <c r="AW1124" s="13" t="s">
        <v>32</v>
      </c>
      <c r="AX1124" s="13" t="s">
        <v>78</v>
      </c>
      <c r="AY1124" s="244" t="s">
        <v>153</v>
      </c>
    </row>
    <row r="1125" s="14" customFormat="1">
      <c r="A1125" s="14"/>
      <c r="B1125" s="245"/>
      <c r="C1125" s="246"/>
      <c r="D1125" s="236" t="s">
        <v>161</v>
      </c>
      <c r="E1125" s="247" t="s">
        <v>1</v>
      </c>
      <c r="F1125" s="248" t="s">
        <v>1065</v>
      </c>
      <c r="G1125" s="246"/>
      <c r="H1125" s="249">
        <v>39.799999999999997</v>
      </c>
      <c r="I1125" s="250"/>
      <c r="J1125" s="246"/>
      <c r="K1125" s="246"/>
      <c r="L1125" s="251"/>
      <c r="M1125" s="252"/>
      <c r="N1125" s="253"/>
      <c r="O1125" s="253"/>
      <c r="P1125" s="253"/>
      <c r="Q1125" s="253"/>
      <c r="R1125" s="253"/>
      <c r="S1125" s="253"/>
      <c r="T1125" s="25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55" t="s">
        <v>161</v>
      </c>
      <c r="AU1125" s="255" t="s">
        <v>88</v>
      </c>
      <c r="AV1125" s="14" t="s">
        <v>88</v>
      </c>
      <c r="AW1125" s="14" t="s">
        <v>32</v>
      </c>
      <c r="AX1125" s="14" t="s">
        <v>78</v>
      </c>
      <c r="AY1125" s="255" t="s">
        <v>153</v>
      </c>
    </row>
    <row r="1126" s="13" customFormat="1">
      <c r="A1126" s="13"/>
      <c r="B1126" s="234"/>
      <c r="C1126" s="235"/>
      <c r="D1126" s="236" t="s">
        <v>161</v>
      </c>
      <c r="E1126" s="237" t="s">
        <v>1</v>
      </c>
      <c r="F1126" s="238" t="s">
        <v>510</v>
      </c>
      <c r="G1126" s="235"/>
      <c r="H1126" s="237" t="s">
        <v>1</v>
      </c>
      <c r="I1126" s="239"/>
      <c r="J1126" s="235"/>
      <c r="K1126" s="235"/>
      <c r="L1126" s="240"/>
      <c r="M1126" s="241"/>
      <c r="N1126" s="242"/>
      <c r="O1126" s="242"/>
      <c r="P1126" s="242"/>
      <c r="Q1126" s="242"/>
      <c r="R1126" s="242"/>
      <c r="S1126" s="242"/>
      <c r="T1126" s="24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4" t="s">
        <v>161</v>
      </c>
      <c r="AU1126" s="244" t="s">
        <v>88</v>
      </c>
      <c r="AV1126" s="13" t="s">
        <v>86</v>
      </c>
      <c r="AW1126" s="13" t="s">
        <v>32</v>
      </c>
      <c r="AX1126" s="13" t="s">
        <v>78</v>
      </c>
      <c r="AY1126" s="244" t="s">
        <v>153</v>
      </c>
    </row>
    <row r="1127" s="14" customFormat="1">
      <c r="A1127" s="14"/>
      <c r="B1127" s="245"/>
      <c r="C1127" s="246"/>
      <c r="D1127" s="236" t="s">
        <v>161</v>
      </c>
      <c r="E1127" s="247" t="s">
        <v>1</v>
      </c>
      <c r="F1127" s="248" t="s">
        <v>1066</v>
      </c>
      <c r="G1127" s="246"/>
      <c r="H1127" s="249">
        <v>1.7</v>
      </c>
      <c r="I1127" s="250"/>
      <c r="J1127" s="246"/>
      <c r="K1127" s="246"/>
      <c r="L1127" s="251"/>
      <c r="M1127" s="252"/>
      <c r="N1127" s="253"/>
      <c r="O1127" s="253"/>
      <c r="P1127" s="253"/>
      <c r="Q1127" s="253"/>
      <c r="R1127" s="253"/>
      <c r="S1127" s="253"/>
      <c r="T1127" s="25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5" t="s">
        <v>161</v>
      </c>
      <c r="AU1127" s="255" t="s">
        <v>88</v>
      </c>
      <c r="AV1127" s="14" t="s">
        <v>88</v>
      </c>
      <c r="AW1127" s="14" t="s">
        <v>32</v>
      </c>
      <c r="AX1127" s="14" t="s">
        <v>78</v>
      </c>
      <c r="AY1127" s="255" t="s">
        <v>153</v>
      </c>
    </row>
    <row r="1128" s="13" customFormat="1">
      <c r="A1128" s="13"/>
      <c r="B1128" s="234"/>
      <c r="C1128" s="235"/>
      <c r="D1128" s="236" t="s">
        <v>161</v>
      </c>
      <c r="E1128" s="237" t="s">
        <v>1</v>
      </c>
      <c r="F1128" s="238" t="s">
        <v>319</v>
      </c>
      <c r="G1128" s="235"/>
      <c r="H1128" s="237" t="s">
        <v>1</v>
      </c>
      <c r="I1128" s="239"/>
      <c r="J1128" s="235"/>
      <c r="K1128" s="235"/>
      <c r="L1128" s="240"/>
      <c r="M1128" s="241"/>
      <c r="N1128" s="242"/>
      <c r="O1128" s="242"/>
      <c r="P1128" s="242"/>
      <c r="Q1128" s="242"/>
      <c r="R1128" s="242"/>
      <c r="S1128" s="242"/>
      <c r="T1128" s="24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4" t="s">
        <v>161</v>
      </c>
      <c r="AU1128" s="244" t="s">
        <v>88</v>
      </c>
      <c r="AV1128" s="13" t="s">
        <v>86</v>
      </c>
      <c r="AW1128" s="13" t="s">
        <v>32</v>
      </c>
      <c r="AX1128" s="13" t="s">
        <v>78</v>
      </c>
      <c r="AY1128" s="244" t="s">
        <v>153</v>
      </c>
    </row>
    <row r="1129" s="14" customFormat="1">
      <c r="A1129" s="14"/>
      <c r="B1129" s="245"/>
      <c r="C1129" s="246"/>
      <c r="D1129" s="236" t="s">
        <v>161</v>
      </c>
      <c r="E1129" s="247" t="s">
        <v>1</v>
      </c>
      <c r="F1129" s="248" t="s">
        <v>1067</v>
      </c>
      <c r="G1129" s="246"/>
      <c r="H1129" s="249">
        <v>6.5999999999999996</v>
      </c>
      <c r="I1129" s="250"/>
      <c r="J1129" s="246"/>
      <c r="K1129" s="246"/>
      <c r="L1129" s="251"/>
      <c r="M1129" s="252"/>
      <c r="N1129" s="253"/>
      <c r="O1129" s="253"/>
      <c r="P1129" s="253"/>
      <c r="Q1129" s="253"/>
      <c r="R1129" s="253"/>
      <c r="S1129" s="253"/>
      <c r="T1129" s="25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55" t="s">
        <v>161</v>
      </c>
      <c r="AU1129" s="255" t="s">
        <v>88</v>
      </c>
      <c r="AV1129" s="14" t="s">
        <v>88</v>
      </c>
      <c r="AW1129" s="14" t="s">
        <v>32</v>
      </c>
      <c r="AX1129" s="14" t="s">
        <v>78</v>
      </c>
      <c r="AY1129" s="255" t="s">
        <v>153</v>
      </c>
    </row>
    <row r="1130" s="15" customFormat="1">
      <c r="A1130" s="15"/>
      <c r="B1130" s="256"/>
      <c r="C1130" s="257"/>
      <c r="D1130" s="236" t="s">
        <v>161</v>
      </c>
      <c r="E1130" s="258" t="s">
        <v>1</v>
      </c>
      <c r="F1130" s="259" t="s">
        <v>164</v>
      </c>
      <c r="G1130" s="257"/>
      <c r="H1130" s="260">
        <v>48.100000000000001</v>
      </c>
      <c r="I1130" s="261"/>
      <c r="J1130" s="257"/>
      <c r="K1130" s="257"/>
      <c r="L1130" s="262"/>
      <c r="M1130" s="263"/>
      <c r="N1130" s="264"/>
      <c r="O1130" s="264"/>
      <c r="P1130" s="264"/>
      <c r="Q1130" s="264"/>
      <c r="R1130" s="264"/>
      <c r="S1130" s="264"/>
      <c r="T1130" s="26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T1130" s="266" t="s">
        <v>161</v>
      </c>
      <c r="AU1130" s="266" t="s">
        <v>88</v>
      </c>
      <c r="AV1130" s="15" t="s">
        <v>165</v>
      </c>
      <c r="AW1130" s="15" t="s">
        <v>32</v>
      </c>
      <c r="AX1130" s="15" t="s">
        <v>78</v>
      </c>
      <c r="AY1130" s="266" t="s">
        <v>153</v>
      </c>
    </row>
    <row r="1131" s="13" customFormat="1">
      <c r="A1131" s="13"/>
      <c r="B1131" s="234"/>
      <c r="C1131" s="235"/>
      <c r="D1131" s="236" t="s">
        <v>161</v>
      </c>
      <c r="E1131" s="237" t="s">
        <v>1</v>
      </c>
      <c r="F1131" s="238" t="s">
        <v>266</v>
      </c>
      <c r="G1131" s="235"/>
      <c r="H1131" s="237" t="s">
        <v>1</v>
      </c>
      <c r="I1131" s="239"/>
      <c r="J1131" s="235"/>
      <c r="K1131" s="235"/>
      <c r="L1131" s="240"/>
      <c r="M1131" s="241"/>
      <c r="N1131" s="242"/>
      <c r="O1131" s="242"/>
      <c r="P1131" s="242"/>
      <c r="Q1131" s="242"/>
      <c r="R1131" s="242"/>
      <c r="S1131" s="242"/>
      <c r="T1131" s="24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4" t="s">
        <v>161</v>
      </c>
      <c r="AU1131" s="244" t="s">
        <v>88</v>
      </c>
      <c r="AV1131" s="13" t="s">
        <v>86</v>
      </c>
      <c r="AW1131" s="13" t="s">
        <v>32</v>
      </c>
      <c r="AX1131" s="13" t="s">
        <v>78</v>
      </c>
      <c r="AY1131" s="244" t="s">
        <v>153</v>
      </c>
    </row>
    <row r="1132" s="13" customFormat="1">
      <c r="A1132" s="13"/>
      <c r="B1132" s="234"/>
      <c r="C1132" s="235"/>
      <c r="D1132" s="236" t="s">
        <v>161</v>
      </c>
      <c r="E1132" s="237" t="s">
        <v>1</v>
      </c>
      <c r="F1132" s="238" t="s">
        <v>329</v>
      </c>
      <c r="G1132" s="235"/>
      <c r="H1132" s="237" t="s">
        <v>1</v>
      </c>
      <c r="I1132" s="239"/>
      <c r="J1132" s="235"/>
      <c r="K1132" s="235"/>
      <c r="L1132" s="240"/>
      <c r="M1132" s="241"/>
      <c r="N1132" s="242"/>
      <c r="O1132" s="242"/>
      <c r="P1132" s="242"/>
      <c r="Q1132" s="242"/>
      <c r="R1132" s="242"/>
      <c r="S1132" s="242"/>
      <c r="T1132" s="24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4" t="s">
        <v>161</v>
      </c>
      <c r="AU1132" s="244" t="s">
        <v>88</v>
      </c>
      <c r="AV1132" s="13" t="s">
        <v>86</v>
      </c>
      <c r="AW1132" s="13" t="s">
        <v>32</v>
      </c>
      <c r="AX1132" s="13" t="s">
        <v>78</v>
      </c>
      <c r="AY1132" s="244" t="s">
        <v>153</v>
      </c>
    </row>
    <row r="1133" s="14" customFormat="1">
      <c r="A1133" s="14"/>
      <c r="B1133" s="245"/>
      <c r="C1133" s="246"/>
      <c r="D1133" s="236" t="s">
        <v>161</v>
      </c>
      <c r="E1133" s="247" t="s">
        <v>1</v>
      </c>
      <c r="F1133" s="248" t="s">
        <v>1068</v>
      </c>
      <c r="G1133" s="246"/>
      <c r="H1133" s="249">
        <v>20.5</v>
      </c>
      <c r="I1133" s="250"/>
      <c r="J1133" s="246"/>
      <c r="K1133" s="246"/>
      <c r="L1133" s="251"/>
      <c r="M1133" s="252"/>
      <c r="N1133" s="253"/>
      <c r="O1133" s="253"/>
      <c r="P1133" s="253"/>
      <c r="Q1133" s="253"/>
      <c r="R1133" s="253"/>
      <c r="S1133" s="253"/>
      <c r="T1133" s="25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5" t="s">
        <v>161</v>
      </c>
      <c r="AU1133" s="255" t="s">
        <v>88</v>
      </c>
      <c r="AV1133" s="14" t="s">
        <v>88</v>
      </c>
      <c r="AW1133" s="14" t="s">
        <v>32</v>
      </c>
      <c r="AX1133" s="14" t="s">
        <v>78</v>
      </c>
      <c r="AY1133" s="255" t="s">
        <v>153</v>
      </c>
    </row>
    <row r="1134" s="15" customFormat="1">
      <c r="A1134" s="15"/>
      <c r="B1134" s="256"/>
      <c r="C1134" s="257"/>
      <c r="D1134" s="236" t="s">
        <v>161</v>
      </c>
      <c r="E1134" s="258" t="s">
        <v>1</v>
      </c>
      <c r="F1134" s="259" t="s">
        <v>164</v>
      </c>
      <c r="G1134" s="257"/>
      <c r="H1134" s="260">
        <v>20.5</v>
      </c>
      <c r="I1134" s="261"/>
      <c r="J1134" s="257"/>
      <c r="K1134" s="257"/>
      <c r="L1134" s="262"/>
      <c r="M1134" s="263"/>
      <c r="N1134" s="264"/>
      <c r="O1134" s="264"/>
      <c r="P1134" s="264"/>
      <c r="Q1134" s="264"/>
      <c r="R1134" s="264"/>
      <c r="S1134" s="264"/>
      <c r="T1134" s="26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66" t="s">
        <v>161</v>
      </c>
      <c r="AU1134" s="266" t="s">
        <v>88</v>
      </c>
      <c r="AV1134" s="15" t="s">
        <v>165</v>
      </c>
      <c r="AW1134" s="15" t="s">
        <v>32</v>
      </c>
      <c r="AX1134" s="15" t="s">
        <v>78</v>
      </c>
      <c r="AY1134" s="266" t="s">
        <v>153</v>
      </c>
    </row>
    <row r="1135" s="16" customFormat="1">
      <c r="A1135" s="16"/>
      <c r="B1135" s="267"/>
      <c r="C1135" s="268"/>
      <c r="D1135" s="236" t="s">
        <v>161</v>
      </c>
      <c r="E1135" s="269" t="s">
        <v>1</v>
      </c>
      <c r="F1135" s="270" t="s">
        <v>166</v>
      </c>
      <c r="G1135" s="268"/>
      <c r="H1135" s="271">
        <v>68.599999999999994</v>
      </c>
      <c r="I1135" s="272"/>
      <c r="J1135" s="268"/>
      <c r="K1135" s="268"/>
      <c r="L1135" s="273"/>
      <c r="M1135" s="274"/>
      <c r="N1135" s="275"/>
      <c r="O1135" s="275"/>
      <c r="P1135" s="275"/>
      <c r="Q1135" s="275"/>
      <c r="R1135" s="275"/>
      <c r="S1135" s="275"/>
      <c r="T1135" s="27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T1135" s="277" t="s">
        <v>161</v>
      </c>
      <c r="AU1135" s="277" t="s">
        <v>88</v>
      </c>
      <c r="AV1135" s="16" t="s">
        <v>159</v>
      </c>
      <c r="AW1135" s="16" t="s">
        <v>32</v>
      </c>
      <c r="AX1135" s="16" t="s">
        <v>86</v>
      </c>
      <c r="AY1135" s="277" t="s">
        <v>153</v>
      </c>
    </row>
    <row r="1136" s="2" customFormat="1" ht="37.8" customHeight="1">
      <c r="A1136" s="39"/>
      <c r="B1136" s="40"/>
      <c r="C1136" s="220" t="s">
        <v>1069</v>
      </c>
      <c r="D1136" s="220" t="s">
        <v>155</v>
      </c>
      <c r="E1136" s="221" t="s">
        <v>1070</v>
      </c>
      <c r="F1136" s="222" t="s">
        <v>1071</v>
      </c>
      <c r="G1136" s="223" t="s">
        <v>216</v>
      </c>
      <c r="H1136" s="224">
        <v>82.372</v>
      </c>
      <c r="I1136" s="225"/>
      <c r="J1136" s="226">
        <f>ROUND(I1136*H1136,2)</f>
        <v>0</v>
      </c>
      <c r="K1136" s="227"/>
      <c r="L1136" s="45"/>
      <c r="M1136" s="228" t="s">
        <v>1</v>
      </c>
      <c r="N1136" s="229" t="s">
        <v>43</v>
      </c>
      <c r="O1136" s="92"/>
      <c r="P1136" s="230">
        <f>O1136*H1136</f>
        <v>0</v>
      </c>
      <c r="Q1136" s="230">
        <v>0.00010000000000000001</v>
      </c>
      <c r="R1136" s="230">
        <f>Q1136*H1136</f>
        <v>0.0082372000000000001</v>
      </c>
      <c r="S1136" s="230">
        <v>0</v>
      </c>
      <c r="T1136" s="231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32" t="s">
        <v>269</v>
      </c>
      <c r="AT1136" s="232" t="s">
        <v>155</v>
      </c>
      <c r="AU1136" s="232" t="s">
        <v>88</v>
      </c>
      <c r="AY1136" s="18" t="s">
        <v>153</v>
      </c>
      <c r="BE1136" s="233">
        <f>IF(N1136="základní",J1136,0)</f>
        <v>0</v>
      </c>
      <c r="BF1136" s="233">
        <f>IF(N1136="snížená",J1136,0)</f>
        <v>0</v>
      </c>
      <c r="BG1136" s="233">
        <f>IF(N1136="zákl. přenesená",J1136,0)</f>
        <v>0</v>
      </c>
      <c r="BH1136" s="233">
        <f>IF(N1136="sníž. přenesená",J1136,0)</f>
        <v>0</v>
      </c>
      <c r="BI1136" s="233">
        <f>IF(N1136="nulová",J1136,0)</f>
        <v>0</v>
      </c>
      <c r="BJ1136" s="18" t="s">
        <v>86</v>
      </c>
      <c r="BK1136" s="233">
        <f>ROUND(I1136*H1136,2)</f>
        <v>0</v>
      </c>
      <c r="BL1136" s="18" t="s">
        <v>269</v>
      </c>
      <c r="BM1136" s="232" t="s">
        <v>1072</v>
      </c>
    </row>
    <row r="1137" s="13" customFormat="1">
      <c r="A1137" s="13"/>
      <c r="B1137" s="234"/>
      <c r="C1137" s="235"/>
      <c r="D1137" s="236" t="s">
        <v>161</v>
      </c>
      <c r="E1137" s="237" t="s">
        <v>1</v>
      </c>
      <c r="F1137" s="238" t="s">
        <v>1073</v>
      </c>
      <c r="G1137" s="235"/>
      <c r="H1137" s="237" t="s">
        <v>1</v>
      </c>
      <c r="I1137" s="239"/>
      <c r="J1137" s="235"/>
      <c r="K1137" s="235"/>
      <c r="L1137" s="240"/>
      <c r="M1137" s="241"/>
      <c r="N1137" s="242"/>
      <c r="O1137" s="242"/>
      <c r="P1137" s="242"/>
      <c r="Q1137" s="242"/>
      <c r="R1137" s="242"/>
      <c r="S1137" s="242"/>
      <c r="T1137" s="24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4" t="s">
        <v>161</v>
      </c>
      <c r="AU1137" s="244" t="s">
        <v>88</v>
      </c>
      <c r="AV1137" s="13" t="s">
        <v>86</v>
      </c>
      <c r="AW1137" s="13" t="s">
        <v>32</v>
      </c>
      <c r="AX1137" s="13" t="s">
        <v>78</v>
      </c>
      <c r="AY1137" s="244" t="s">
        <v>153</v>
      </c>
    </row>
    <row r="1138" s="14" customFormat="1">
      <c r="A1138" s="14"/>
      <c r="B1138" s="245"/>
      <c r="C1138" s="246"/>
      <c r="D1138" s="236" t="s">
        <v>161</v>
      </c>
      <c r="E1138" s="247" t="s">
        <v>1</v>
      </c>
      <c r="F1138" s="248" t="s">
        <v>1074</v>
      </c>
      <c r="G1138" s="246"/>
      <c r="H1138" s="249">
        <v>68.599999999999994</v>
      </c>
      <c r="I1138" s="250"/>
      <c r="J1138" s="246"/>
      <c r="K1138" s="246"/>
      <c r="L1138" s="251"/>
      <c r="M1138" s="252"/>
      <c r="N1138" s="253"/>
      <c r="O1138" s="253"/>
      <c r="P1138" s="253"/>
      <c r="Q1138" s="253"/>
      <c r="R1138" s="253"/>
      <c r="S1138" s="253"/>
      <c r="T1138" s="25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5" t="s">
        <v>161</v>
      </c>
      <c r="AU1138" s="255" t="s">
        <v>88</v>
      </c>
      <c r="AV1138" s="14" t="s">
        <v>88</v>
      </c>
      <c r="AW1138" s="14" t="s">
        <v>32</v>
      </c>
      <c r="AX1138" s="14" t="s">
        <v>78</v>
      </c>
      <c r="AY1138" s="255" t="s">
        <v>153</v>
      </c>
    </row>
    <row r="1139" s="15" customFormat="1">
      <c r="A1139" s="15"/>
      <c r="B1139" s="256"/>
      <c r="C1139" s="257"/>
      <c r="D1139" s="236" t="s">
        <v>161</v>
      </c>
      <c r="E1139" s="258" t="s">
        <v>1</v>
      </c>
      <c r="F1139" s="259" t="s">
        <v>164</v>
      </c>
      <c r="G1139" s="257"/>
      <c r="H1139" s="260">
        <v>68.599999999999994</v>
      </c>
      <c r="I1139" s="261"/>
      <c r="J1139" s="257"/>
      <c r="K1139" s="257"/>
      <c r="L1139" s="262"/>
      <c r="M1139" s="263"/>
      <c r="N1139" s="264"/>
      <c r="O1139" s="264"/>
      <c r="P1139" s="264"/>
      <c r="Q1139" s="264"/>
      <c r="R1139" s="264"/>
      <c r="S1139" s="264"/>
      <c r="T1139" s="26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66" t="s">
        <v>161</v>
      </c>
      <c r="AU1139" s="266" t="s">
        <v>88</v>
      </c>
      <c r="AV1139" s="15" t="s">
        <v>165</v>
      </c>
      <c r="AW1139" s="15" t="s">
        <v>32</v>
      </c>
      <c r="AX1139" s="15" t="s">
        <v>78</v>
      </c>
      <c r="AY1139" s="266" t="s">
        <v>153</v>
      </c>
    </row>
    <row r="1140" s="13" customFormat="1">
      <c r="A1140" s="13"/>
      <c r="B1140" s="234"/>
      <c r="C1140" s="235"/>
      <c r="D1140" s="236" t="s">
        <v>161</v>
      </c>
      <c r="E1140" s="237" t="s">
        <v>1</v>
      </c>
      <c r="F1140" s="238" t="s">
        <v>1075</v>
      </c>
      <c r="G1140" s="235"/>
      <c r="H1140" s="237" t="s">
        <v>1</v>
      </c>
      <c r="I1140" s="239"/>
      <c r="J1140" s="235"/>
      <c r="K1140" s="235"/>
      <c r="L1140" s="240"/>
      <c r="M1140" s="241"/>
      <c r="N1140" s="242"/>
      <c r="O1140" s="242"/>
      <c r="P1140" s="242"/>
      <c r="Q1140" s="242"/>
      <c r="R1140" s="242"/>
      <c r="S1140" s="242"/>
      <c r="T1140" s="24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4" t="s">
        <v>161</v>
      </c>
      <c r="AU1140" s="244" t="s">
        <v>88</v>
      </c>
      <c r="AV1140" s="13" t="s">
        <v>86</v>
      </c>
      <c r="AW1140" s="13" t="s">
        <v>32</v>
      </c>
      <c r="AX1140" s="13" t="s">
        <v>78</v>
      </c>
      <c r="AY1140" s="244" t="s">
        <v>153</v>
      </c>
    </row>
    <row r="1141" s="14" customFormat="1">
      <c r="A1141" s="14"/>
      <c r="B1141" s="245"/>
      <c r="C1141" s="246"/>
      <c r="D1141" s="236" t="s">
        <v>161</v>
      </c>
      <c r="E1141" s="247" t="s">
        <v>1</v>
      </c>
      <c r="F1141" s="248" t="s">
        <v>1076</v>
      </c>
      <c r="G1141" s="246"/>
      <c r="H1141" s="249">
        <v>13.772</v>
      </c>
      <c r="I1141" s="250"/>
      <c r="J1141" s="246"/>
      <c r="K1141" s="246"/>
      <c r="L1141" s="251"/>
      <c r="M1141" s="252"/>
      <c r="N1141" s="253"/>
      <c r="O1141" s="253"/>
      <c r="P1141" s="253"/>
      <c r="Q1141" s="253"/>
      <c r="R1141" s="253"/>
      <c r="S1141" s="253"/>
      <c r="T1141" s="25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55" t="s">
        <v>161</v>
      </c>
      <c r="AU1141" s="255" t="s">
        <v>88</v>
      </c>
      <c r="AV1141" s="14" t="s">
        <v>88</v>
      </c>
      <c r="AW1141" s="14" t="s">
        <v>32</v>
      </c>
      <c r="AX1141" s="14" t="s">
        <v>78</v>
      </c>
      <c r="AY1141" s="255" t="s">
        <v>153</v>
      </c>
    </row>
    <row r="1142" s="15" customFormat="1">
      <c r="A1142" s="15"/>
      <c r="B1142" s="256"/>
      <c r="C1142" s="257"/>
      <c r="D1142" s="236" t="s">
        <v>161</v>
      </c>
      <c r="E1142" s="258" t="s">
        <v>1</v>
      </c>
      <c r="F1142" s="259" t="s">
        <v>164</v>
      </c>
      <c r="G1142" s="257"/>
      <c r="H1142" s="260">
        <v>13.772</v>
      </c>
      <c r="I1142" s="261"/>
      <c r="J1142" s="257"/>
      <c r="K1142" s="257"/>
      <c r="L1142" s="262"/>
      <c r="M1142" s="263"/>
      <c r="N1142" s="264"/>
      <c r="O1142" s="264"/>
      <c r="P1142" s="264"/>
      <c r="Q1142" s="264"/>
      <c r="R1142" s="264"/>
      <c r="S1142" s="264"/>
      <c r="T1142" s="26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66" t="s">
        <v>161</v>
      </c>
      <c r="AU1142" s="266" t="s">
        <v>88</v>
      </c>
      <c r="AV1142" s="15" t="s">
        <v>165</v>
      </c>
      <c r="AW1142" s="15" t="s">
        <v>32</v>
      </c>
      <c r="AX1142" s="15" t="s">
        <v>78</v>
      </c>
      <c r="AY1142" s="266" t="s">
        <v>153</v>
      </c>
    </row>
    <row r="1143" s="16" customFormat="1">
      <c r="A1143" s="16"/>
      <c r="B1143" s="267"/>
      <c r="C1143" s="268"/>
      <c r="D1143" s="236" t="s">
        <v>161</v>
      </c>
      <c r="E1143" s="269" t="s">
        <v>1</v>
      </c>
      <c r="F1143" s="270" t="s">
        <v>166</v>
      </c>
      <c r="G1143" s="268"/>
      <c r="H1143" s="271">
        <v>82.372</v>
      </c>
      <c r="I1143" s="272"/>
      <c r="J1143" s="268"/>
      <c r="K1143" s="268"/>
      <c r="L1143" s="273"/>
      <c r="M1143" s="274"/>
      <c r="N1143" s="275"/>
      <c r="O1143" s="275"/>
      <c r="P1143" s="275"/>
      <c r="Q1143" s="275"/>
      <c r="R1143" s="275"/>
      <c r="S1143" s="275"/>
      <c r="T1143" s="27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T1143" s="277" t="s">
        <v>161</v>
      </c>
      <c r="AU1143" s="277" t="s">
        <v>88</v>
      </c>
      <c r="AV1143" s="16" t="s">
        <v>159</v>
      </c>
      <c r="AW1143" s="16" t="s">
        <v>32</v>
      </c>
      <c r="AX1143" s="16" t="s">
        <v>86</v>
      </c>
      <c r="AY1143" s="277" t="s">
        <v>153</v>
      </c>
    </row>
    <row r="1144" s="2" customFormat="1" ht="44.25" customHeight="1">
      <c r="A1144" s="39"/>
      <c r="B1144" s="40"/>
      <c r="C1144" s="220" t="s">
        <v>1077</v>
      </c>
      <c r="D1144" s="220" t="s">
        <v>155</v>
      </c>
      <c r="E1144" s="221" t="s">
        <v>1078</v>
      </c>
      <c r="F1144" s="222" t="s">
        <v>1079</v>
      </c>
      <c r="G1144" s="223" t="s">
        <v>216</v>
      </c>
      <c r="H1144" s="224">
        <v>68.599999999999994</v>
      </c>
      <c r="I1144" s="225"/>
      <c r="J1144" s="226">
        <f>ROUND(I1144*H1144,2)</f>
        <v>0</v>
      </c>
      <c r="K1144" s="227"/>
      <c r="L1144" s="45"/>
      <c r="M1144" s="228" t="s">
        <v>1</v>
      </c>
      <c r="N1144" s="229" t="s">
        <v>43</v>
      </c>
      <c r="O1144" s="92"/>
      <c r="P1144" s="230">
        <f>O1144*H1144</f>
        <v>0</v>
      </c>
      <c r="Q1144" s="230">
        <v>0</v>
      </c>
      <c r="R1144" s="230">
        <f>Q1144*H1144</f>
        <v>0</v>
      </c>
      <c r="S1144" s="230">
        <v>0</v>
      </c>
      <c r="T1144" s="231">
        <f>S1144*H1144</f>
        <v>0</v>
      </c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R1144" s="232" t="s">
        <v>269</v>
      </c>
      <c r="AT1144" s="232" t="s">
        <v>155</v>
      </c>
      <c r="AU1144" s="232" t="s">
        <v>88</v>
      </c>
      <c r="AY1144" s="18" t="s">
        <v>153</v>
      </c>
      <c r="BE1144" s="233">
        <f>IF(N1144="základní",J1144,0)</f>
        <v>0</v>
      </c>
      <c r="BF1144" s="233">
        <f>IF(N1144="snížená",J1144,0)</f>
        <v>0</v>
      </c>
      <c r="BG1144" s="233">
        <f>IF(N1144="zákl. přenesená",J1144,0)</f>
        <v>0</v>
      </c>
      <c r="BH1144" s="233">
        <f>IF(N1144="sníž. přenesená",J1144,0)</f>
        <v>0</v>
      </c>
      <c r="BI1144" s="233">
        <f>IF(N1144="nulová",J1144,0)</f>
        <v>0</v>
      </c>
      <c r="BJ1144" s="18" t="s">
        <v>86</v>
      </c>
      <c r="BK1144" s="233">
        <f>ROUND(I1144*H1144,2)</f>
        <v>0</v>
      </c>
      <c r="BL1144" s="18" t="s">
        <v>269</v>
      </c>
      <c r="BM1144" s="232" t="s">
        <v>1080</v>
      </c>
    </row>
    <row r="1145" s="13" customFormat="1">
      <c r="A1145" s="13"/>
      <c r="B1145" s="234"/>
      <c r="C1145" s="235"/>
      <c r="D1145" s="236" t="s">
        <v>161</v>
      </c>
      <c r="E1145" s="237" t="s">
        <v>1</v>
      </c>
      <c r="F1145" s="238" t="s">
        <v>1081</v>
      </c>
      <c r="G1145" s="235"/>
      <c r="H1145" s="237" t="s">
        <v>1</v>
      </c>
      <c r="I1145" s="239"/>
      <c r="J1145" s="235"/>
      <c r="K1145" s="235"/>
      <c r="L1145" s="240"/>
      <c r="M1145" s="241"/>
      <c r="N1145" s="242"/>
      <c r="O1145" s="242"/>
      <c r="P1145" s="242"/>
      <c r="Q1145" s="242"/>
      <c r="R1145" s="242"/>
      <c r="S1145" s="242"/>
      <c r="T1145" s="24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4" t="s">
        <v>161</v>
      </c>
      <c r="AU1145" s="244" t="s">
        <v>88</v>
      </c>
      <c r="AV1145" s="13" t="s">
        <v>86</v>
      </c>
      <c r="AW1145" s="13" t="s">
        <v>32</v>
      </c>
      <c r="AX1145" s="13" t="s">
        <v>78</v>
      </c>
      <c r="AY1145" s="244" t="s">
        <v>153</v>
      </c>
    </row>
    <row r="1146" s="13" customFormat="1">
      <c r="A1146" s="13"/>
      <c r="B1146" s="234"/>
      <c r="C1146" s="235"/>
      <c r="D1146" s="236" t="s">
        <v>161</v>
      </c>
      <c r="E1146" s="237" t="s">
        <v>1</v>
      </c>
      <c r="F1146" s="238" t="s">
        <v>1064</v>
      </c>
      <c r="G1146" s="235"/>
      <c r="H1146" s="237" t="s">
        <v>1</v>
      </c>
      <c r="I1146" s="239"/>
      <c r="J1146" s="235"/>
      <c r="K1146" s="235"/>
      <c r="L1146" s="240"/>
      <c r="M1146" s="241"/>
      <c r="N1146" s="242"/>
      <c r="O1146" s="242"/>
      <c r="P1146" s="242"/>
      <c r="Q1146" s="242"/>
      <c r="R1146" s="242"/>
      <c r="S1146" s="242"/>
      <c r="T1146" s="24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4" t="s">
        <v>161</v>
      </c>
      <c r="AU1146" s="244" t="s">
        <v>88</v>
      </c>
      <c r="AV1146" s="13" t="s">
        <v>86</v>
      </c>
      <c r="AW1146" s="13" t="s">
        <v>32</v>
      </c>
      <c r="AX1146" s="13" t="s">
        <v>78</v>
      </c>
      <c r="AY1146" s="244" t="s">
        <v>153</v>
      </c>
    </row>
    <row r="1147" s="13" customFormat="1">
      <c r="A1147" s="13"/>
      <c r="B1147" s="234"/>
      <c r="C1147" s="235"/>
      <c r="D1147" s="236" t="s">
        <v>161</v>
      </c>
      <c r="E1147" s="237" t="s">
        <v>1</v>
      </c>
      <c r="F1147" s="238" t="s">
        <v>262</v>
      </c>
      <c r="G1147" s="235"/>
      <c r="H1147" s="237" t="s">
        <v>1</v>
      </c>
      <c r="I1147" s="239"/>
      <c r="J1147" s="235"/>
      <c r="K1147" s="235"/>
      <c r="L1147" s="240"/>
      <c r="M1147" s="241"/>
      <c r="N1147" s="242"/>
      <c r="O1147" s="242"/>
      <c r="P1147" s="242"/>
      <c r="Q1147" s="242"/>
      <c r="R1147" s="242"/>
      <c r="S1147" s="242"/>
      <c r="T1147" s="24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4" t="s">
        <v>161</v>
      </c>
      <c r="AU1147" s="244" t="s">
        <v>88</v>
      </c>
      <c r="AV1147" s="13" t="s">
        <v>86</v>
      </c>
      <c r="AW1147" s="13" t="s">
        <v>32</v>
      </c>
      <c r="AX1147" s="13" t="s">
        <v>78</v>
      </c>
      <c r="AY1147" s="244" t="s">
        <v>153</v>
      </c>
    </row>
    <row r="1148" s="13" customFormat="1">
      <c r="A1148" s="13"/>
      <c r="B1148" s="234"/>
      <c r="C1148" s="235"/>
      <c r="D1148" s="236" t="s">
        <v>161</v>
      </c>
      <c r="E1148" s="237" t="s">
        <v>1</v>
      </c>
      <c r="F1148" s="238" t="s">
        <v>274</v>
      </c>
      <c r="G1148" s="235"/>
      <c r="H1148" s="237" t="s">
        <v>1</v>
      </c>
      <c r="I1148" s="239"/>
      <c r="J1148" s="235"/>
      <c r="K1148" s="235"/>
      <c r="L1148" s="240"/>
      <c r="M1148" s="241"/>
      <c r="N1148" s="242"/>
      <c r="O1148" s="242"/>
      <c r="P1148" s="242"/>
      <c r="Q1148" s="242"/>
      <c r="R1148" s="242"/>
      <c r="S1148" s="242"/>
      <c r="T1148" s="24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4" t="s">
        <v>161</v>
      </c>
      <c r="AU1148" s="244" t="s">
        <v>88</v>
      </c>
      <c r="AV1148" s="13" t="s">
        <v>86</v>
      </c>
      <c r="AW1148" s="13" t="s">
        <v>32</v>
      </c>
      <c r="AX1148" s="13" t="s">
        <v>78</v>
      </c>
      <c r="AY1148" s="244" t="s">
        <v>153</v>
      </c>
    </row>
    <row r="1149" s="14" customFormat="1">
      <c r="A1149" s="14"/>
      <c r="B1149" s="245"/>
      <c r="C1149" s="246"/>
      <c r="D1149" s="236" t="s">
        <v>161</v>
      </c>
      <c r="E1149" s="247" t="s">
        <v>1</v>
      </c>
      <c r="F1149" s="248" t="s">
        <v>1065</v>
      </c>
      <c r="G1149" s="246"/>
      <c r="H1149" s="249">
        <v>39.799999999999997</v>
      </c>
      <c r="I1149" s="250"/>
      <c r="J1149" s="246"/>
      <c r="K1149" s="246"/>
      <c r="L1149" s="251"/>
      <c r="M1149" s="252"/>
      <c r="N1149" s="253"/>
      <c r="O1149" s="253"/>
      <c r="P1149" s="253"/>
      <c r="Q1149" s="253"/>
      <c r="R1149" s="253"/>
      <c r="S1149" s="253"/>
      <c r="T1149" s="25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5" t="s">
        <v>161</v>
      </c>
      <c r="AU1149" s="255" t="s">
        <v>88</v>
      </c>
      <c r="AV1149" s="14" t="s">
        <v>88</v>
      </c>
      <c r="AW1149" s="14" t="s">
        <v>32</v>
      </c>
      <c r="AX1149" s="14" t="s">
        <v>78</v>
      </c>
      <c r="AY1149" s="255" t="s">
        <v>153</v>
      </c>
    </row>
    <row r="1150" s="13" customFormat="1">
      <c r="A1150" s="13"/>
      <c r="B1150" s="234"/>
      <c r="C1150" s="235"/>
      <c r="D1150" s="236" t="s">
        <v>161</v>
      </c>
      <c r="E1150" s="237" t="s">
        <v>1</v>
      </c>
      <c r="F1150" s="238" t="s">
        <v>510</v>
      </c>
      <c r="G1150" s="235"/>
      <c r="H1150" s="237" t="s">
        <v>1</v>
      </c>
      <c r="I1150" s="239"/>
      <c r="J1150" s="235"/>
      <c r="K1150" s="235"/>
      <c r="L1150" s="240"/>
      <c r="M1150" s="241"/>
      <c r="N1150" s="242"/>
      <c r="O1150" s="242"/>
      <c r="P1150" s="242"/>
      <c r="Q1150" s="242"/>
      <c r="R1150" s="242"/>
      <c r="S1150" s="242"/>
      <c r="T1150" s="24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4" t="s">
        <v>161</v>
      </c>
      <c r="AU1150" s="244" t="s">
        <v>88</v>
      </c>
      <c r="AV1150" s="13" t="s">
        <v>86</v>
      </c>
      <c r="AW1150" s="13" t="s">
        <v>32</v>
      </c>
      <c r="AX1150" s="13" t="s">
        <v>78</v>
      </c>
      <c r="AY1150" s="244" t="s">
        <v>153</v>
      </c>
    </row>
    <row r="1151" s="14" customFormat="1">
      <c r="A1151" s="14"/>
      <c r="B1151" s="245"/>
      <c r="C1151" s="246"/>
      <c r="D1151" s="236" t="s">
        <v>161</v>
      </c>
      <c r="E1151" s="247" t="s">
        <v>1</v>
      </c>
      <c r="F1151" s="248" t="s">
        <v>1066</v>
      </c>
      <c r="G1151" s="246"/>
      <c r="H1151" s="249">
        <v>1.7</v>
      </c>
      <c r="I1151" s="250"/>
      <c r="J1151" s="246"/>
      <c r="K1151" s="246"/>
      <c r="L1151" s="251"/>
      <c r="M1151" s="252"/>
      <c r="N1151" s="253"/>
      <c r="O1151" s="253"/>
      <c r="P1151" s="253"/>
      <c r="Q1151" s="253"/>
      <c r="R1151" s="253"/>
      <c r="S1151" s="253"/>
      <c r="T1151" s="25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5" t="s">
        <v>161</v>
      </c>
      <c r="AU1151" s="255" t="s">
        <v>88</v>
      </c>
      <c r="AV1151" s="14" t="s">
        <v>88</v>
      </c>
      <c r="AW1151" s="14" t="s">
        <v>32</v>
      </c>
      <c r="AX1151" s="14" t="s">
        <v>78</v>
      </c>
      <c r="AY1151" s="255" t="s">
        <v>153</v>
      </c>
    </row>
    <row r="1152" s="13" customFormat="1">
      <c r="A1152" s="13"/>
      <c r="B1152" s="234"/>
      <c r="C1152" s="235"/>
      <c r="D1152" s="236" t="s">
        <v>161</v>
      </c>
      <c r="E1152" s="237" t="s">
        <v>1</v>
      </c>
      <c r="F1152" s="238" t="s">
        <v>319</v>
      </c>
      <c r="G1152" s="235"/>
      <c r="H1152" s="237" t="s">
        <v>1</v>
      </c>
      <c r="I1152" s="239"/>
      <c r="J1152" s="235"/>
      <c r="K1152" s="235"/>
      <c r="L1152" s="240"/>
      <c r="M1152" s="241"/>
      <c r="N1152" s="242"/>
      <c r="O1152" s="242"/>
      <c r="P1152" s="242"/>
      <c r="Q1152" s="242"/>
      <c r="R1152" s="242"/>
      <c r="S1152" s="242"/>
      <c r="T1152" s="24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4" t="s">
        <v>161</v>
      </c>
      <c r="AU1152" s="244" t="s">
        <v>88</v>
      </c>
      <c r="AV1152" s="13" t="s">
        <v>86</v>
      </c>
      <c r="AW1152" s="13" t="s">
        <v>32</v>
      </c>
      <c r="AX1152" s="13" t="s">
        <v>78</v>
      </c>
      <c r="AY1152" s="244" t="s">
        <v>153</v>
      </c>
    </row>
    <row r="1153" s="14" customFormat="1">
      <c r="A1153" s="14"/>
      <c r="B1153" s="245"/>
      <c r="C1153" s="246"/>
      <c r="D1153" s="236" t="s">
        <v>161</v>
      </c>
      <c r="E1153" s="247" t="s">
        <v>1</v>
      </c>
      <c r="F1153" s="248" t="s">
        <v>1067</v>
      </c>
      <c r="G1153" s="246"/>
      <c r="H1153" s="249">
        <v>6.5999999999999996</v>
      </c>
      <c r="I1153" s="250"/>
      <c r="J1153" s="246"/>
      <c r="K1153" s="246"/>
      <c r="L1153" s="251"/>
      <c r="M1153" s="252"/>
      <c r="N1153" s="253"/>
      <c r="O1153" s="253"/>
      <c r="P1153" s="253"/>
      <c r="Q1153" s="253"/>
      <c r="R1153" s="253"/>
      <c r="S1153" s="253"/>
      <c r="T1153" s="25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5" t="s">
        <v>161</v>
      </c>
      <c r="AU1153" s="255" t="s">
        <v>88</v>
      </c>
      <c r="AV1153" s="14" t="s">
        <v>88</v>
      </c>
      <c r="AW1153" s="14" t="s">
        <v>32</v>
      </c>
      <c r="AX1153" s="14" t="s">
        <v>78</v>
      </c>
      <c r="AY1153" s="255" t="s">
        <v>153</v>
      </c>
    </row>
    <row r="1154" s="15" customFormat="1">
      <c r="A1154" s="15"/>
      <c r="B1154" s="256"/>
      <c r="C1154" s="257"/>
      <c r="D1154" s="236" t="s">
        <v>161</v>
      </c>
      <c r="E1154" s="258" t="s">
        <v>1</v>
      </c>
      <c r="F1154" s="259" t="s">
        <v>164</v>
      </c>
      <c r="G1154" s="257"/>
      <c r="H1154" s="260">
        <v>48.100000000000001</v>
      </c>
      <c r="I1154" s="261"/>
      <c r="J1154" s="257"/>
      <c r="K1154" s="257"/>
      <c r="L1154" s="262"/>
      <c r="M1154" s="263"/>
      <c r="N1154" s="264"/>
      <c r="O1154" s="264"/>
      <c r="P1154" s="264"/>
      <c r="Q1154" s="264"/>
      <c r="R1154" s="264"/>
      <c r="S1154" s="264"/>
      <c r="T1154" s="26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66" t="s">
        <v>161</v>
      </c>
      <c r="AU1154" s="266" t="s">
        <v>88</v>
      </c>
      <c r="AV1154" s="15" t="s">
        <v>165</v>
      </c>
      <c r="AW1154" s="15" t="s">
        <v>32</v>
      </c>
      <c r="AX1154" s="15" t="s">
        <v>78</v>
      </c>
      <c r="AY1154" s="266" t="s">
        <v>153</v>
      </c>
    </row>
    <row r="1155" s="13" customFormat="1">
      <c r="A1155" s="13"/>
      <c r="B1155" s="234"/>
      <c r="C1155" s="235"/>
      <c r="D1155" s="236" t="s">
        <v>161</v>
      </c>
      <c r="E1155" s="237" t="s">
        <v>1</v>
      </c>
      <c r="F1155" s="238" t="s">
        <v>266</v>
      </c>
      <c r="G1155" s="235"/>
      <c r="H1155" s="237" t="s">
        <v>1</v>
      </c>
      <c r="I1155" s="239"/>
      <c r="J1155" s="235"/>
      <c r="K1155" s="235"/>
      <c r="L1155" s="240"/>
      <c r="M1155" s="241"/>
      <c r="N1155" s="242"/>
      <c r="O1155" s="242"/>
      <c r="P1155" s="242"/>
      <c r="Q1155" s="242"/>
      <c r="R1155" s="242"/>
      <c r="S1155" s="242"/>
      <c r="T1155" s="24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4" t="s">
        <v>161</v>
      </c>
      <c r="AU1155" s="244" t="s">
        <v>88</v>
      </c>
      <c r="AV1155" s="13" t="s">
        <v>86</v>
      </c>
      <c r="AW1155" s="13" t="s">
        <v>32</v>
      </c>
      <c r="AX1155" s="13" t="s">
        <v>78</v>
      </c>
      <c r="AY1155" s="244" t="s">
        <v>153</v>
      </c>
    </row>
    <row r="1156" s="13" customFormat="1">
      <c r="A1156" s="13"/>
      <c r="B1156" s="234"/>
      <c r="C1156" s="235"/>
      <c r="D1156" s="236" t="s">
        <v>161</v>
      </c>
      <c r="E1156" s="237" t="s">
        <v>1</v>
      </c>
      <c r="F1156" s="238" t="s">
        <v>329</v>
      </c>
      <c r="G1156" s="235"/>
      <c r="H1156" s="237" t="s">
        <v>1</v>
      </c>
      <c r="I1156" s="239"/>
      <c r="J1156" s="235"/>
      <c r="K1156" s="235"/>
      <c r="L1156" s="240"/>
      <c r="M1156" s="241"/>
      <c r="N1156" s="242"/>
      <c r="O1156" s="242"/>
      <c r="P1156" s="242"/>
      <c r="Q1156" s="242"/>
      <c r="R1156" s="242"/>
      <c r="S1156" s="242"/>
      <c r="T1156" s="24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4" t="s">
        <v>161</v>
      </c>
      <c r="AU1156" s="244" t="s">
        <v>88</v>
      </c>
      <c r="AV1156" s="13" t="s">
        <v>86</v>
      </c>
      <c r="AW1156" s="13" t="s">
        <v>32</v>
      </c>
      <c r="AX1156" s="13" t="s">
        <v>78</v>
      </c>
      <c r="AY1156" s="244" t="s">
        <v>153</v>
      </c>
    </row>
    <row r="1157" s="14" customFormat="1">
      <c r="A1157" s="14"/>
      <c r="B1157" s="245"/>
      <c r="C1157" s="246"/>
      <c r="D1157" s="236" t="s">
        <v>161</v>
      </c>
      <c r="E1157" s="247" t="s">
        <v>1</v>
      </c>
      <c r="F1157" s="248" t="s">
        <v>1068</v>
      </c>
      <c r="G1157" s="246"/>
      <c r="H1157" s="249">
        <v>20.5</v>
      </c>
      <c r="I1157" s="250"/>
      <c r="J1157" s="246"/>
      <c r="K1157" s="246"/>
      <c r="L1157" s="251"/>
      <c r="M1157" s="252"/>
      <c r="N1157" s="253"/>
      <c r="O1157" s="253"/>
      <c r="P1157" s="253"/>
      <c r="Q1157" s="253"/>
      <c r="R1157" s="253"/>
      <c r="S1157" s="253"/>
      <c r="T1157" s="25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5" t="s">
        <v>161</v>
      </c>
      <c r="AU1157" s="255" t="s">
        <v>88</v>
      </c>
      <c r="AV1157" s="14" t="s">
        <v>88</v>
      </c>
      <c r="AW1157" s="14" t="s">
        <v>32</v>
      </c>
      <c r="AX1157" s="14" t="s">
        <v>78</v>
      </c>
      <c r="AY1157" s="255" t="s">
        <v>153</v>
      </c>
    </row>
    <row r="1158" s="15" customFormat="1">
      <c r="A1158" s="15"/>
      <c r="B1158" s="256"/>
      <c r="C1158" s="257"/>
      <c r="D1158" s="236" t="s">
        <v>161</v>
      </c>
      <c r="E1158" s="258" t="s">
        <v>1</v>
      </c>
      <c r="F1158" s="259" t="s">
        <v>164</v>
      </c>
      <c r="G1158" s="257"/>
      <c r="H1158" s="260">
        <v>20.5</v>
      </c>
      <c r="I1158" s="261"/>
      <c r="J1158" s="257"/>
      <c r="K1158" s="257"/>
      <c r="L1158" s="262"/>
      <c r="M1158" s="263"/>
      <c r="N1158" s="264"/>
      <c r="O1158" s="264"/>
      <c r="P1158" s="264"/>
      <c r="Q1158" s="264"/>
      <c r="R1158" s="264"/>
      <c r="S1158" s="264"/>
      <c r="T1158" s="26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T1158" s="266" t="s">
        <v>161</v>
      </c>
      <c r="AU1158" s="266" t="s">
        <v>88</v>
      </c>
      <c r="AV1158" s="15" t="s">
        <v>165</v>
      </c>
      <c r="AW1158" s="15" t="s">
        <v>32</v>
      </c>
      <c r="AX1158" s="15" t="s">
        <v>78</v>
      </c>
      <c r="AY1158" s="266" t="s">
        <v>153</v>
      </c>
    </row>
    <row r="1159" s="16" customFormat="1">
      <c r="A1159" s="16"/>
      <c r="B1159" s="267"/>
      <c r="C1159" s="268"/>
      <c r="D1159" s="236" t="s">
        <v>161</v>
      </c>
      <c r="E1159" s="269" t="s">
        <v>1</v>
      </c>
      <c r="F1159" s="270" t="s">
        <v>166</v>
      </c>
      <c r="G1159" s="268"/>
      <c r="H1159" s="271">
        <v>68.599999999999994</v>
      </c>
      <c r="I1159" s="272"/>
      <c r="J1159" s="268"/>
      <c r="K1159" s="268"/>
      <c r="L1159" s="273"/>
      <c r="M1159" s="274"/>
      <c r="N1159" s="275"/>
      <c r="O1159" s="275"/>
      <c r="P1159" s="275"/>
      <c r="Q1159" s="275"/>
      <c r="R1159" s="275"/>
      <c r="S1159" s="275"/>
      <c r="T1159" s="27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T1159" s="277" t="s">
        <v>161</v>
      </c>
      <c r="AU1159" s="277" t="s">
        <v>88</v>
      </c>
      <c r="AV1159" s="16" t="s">
        <v>159</v>
      </c>
      <c r="AW1159" s="16" t="s">
        <v>32</v>
      </c>
      <c r="AX1159" s="16" t="s">
        <v>86</v>
      </c>
      <c r="AY1159" s="277" t="s">
        <v>153</v>
      </c>
    </row>
    <row r="1160" s="2" customFormat="1" ht="24.15" customHeight="1">
      <c r="A1160" s="39"/>
      <c r="B1160" s="40"/>
      <c r="C1160" s="278" t="s">
        <v>1082</v>
      </c>
      <c r="D1160" s="278" t="s">
        <v>364</v>
      </c>
      <c r="E1160" s="279" t="s">
        <v>1083</v>
      </c>
      <c r="F1160" s="280" t="s">
        <v>1084</v>
      </c>
      <c r="G1160" s="281" t="s">
        <v>216</v>
      </c>
      <c r="H1160" s="282">
        <v>77.072000000000003</v>
      </c>
      <c r="I1160" s="283"/>
      <c r="J1160" s="284">
        <f>ROUND(I1160*H1160,2)</f>
        <v>0</v>
      </c>
      <c r="K1160" s="285"/>
      <c r="L1160" s="286"/>
      <c r="M1160" s="287" t="s">
        <v>1</v>
      </c>
      <c r="N1160" s="288" t="s">
        <v>43</v>
      </c>
      <c r="O1160" s="92"/>
      <c r="P1160" s="230">
        <f>O1160*H1160</f>
        <v>0</v>
      </c>
      <c r="Q1160" s="230">
        <v>0.00011</v>
      </c>
      <c r="R1160" s="230">
        <f>Q1160*H1160</f>
        <v>0.0084779199999999999</v>
      </c>
      <c r="S1160" s="230">
        <v>0</v>
      </c>
      <c r="T1160" s="231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32" t="s">
        <v>379</v>
      </c>
      <c r="AT1160" s="232" t="s">
        <v>364</v>
      </c>
      <c r="AU1160" s="232" t="s">
        <v>88</v>
      </c>
      <c r="AY1160" s="18" t="s">
        <v>153</v>
      </c>
      <c r="BE1160" s="233">
        <f>IF(N1160="základní",J1160,0)</f>
        <v>0</v>
      </c>
      <c r="BF1160" s="233">
        <f>IF(N1160="snížená",J1160,0)</f>
        <v>0</v>
      </c>
      <c r="BG1160" s="233">
        <f>IF(N1160="zákl. přenesená",J1160,0)</f>
        <v>0</v>
      </c>
      <c r="BH1160" s="233">
        <f>IF(N1160="sníž. přenesená",J1160,0)</f>
        <v>0</v>
      </c>
      <c r="BI1160" s="233">
        <f>IF(N1160="nulová",J1160,0)</f>
        <v>0</v>
      </c>
      <c r="BJ1160" s="18" t="s">
        <v>86</v>
      </c>
      <c r="BK1160" s="233">
        <f>ROUND(I1160*H1160,2)</f>
        <v>0</v>
      </c>
      <c r="BL1160" s="18" t="s">
        <v>269</v>
      </c>
      <c r="BM1160" s="232" t="s">
        <v>1085</v>
      </c>
    </row>
    <row r="1161" s="14" customFormat="1">
      <c r="A1161" s="14"/>
      <c r="B1161" s="245"/>
      <c r="C1161" s="246"/>
      <c r="D1161" s="236" t="s">
        <v>161</v>
      </c>
      <c r="E1161" s="246"/>
      <c r="F1161" s="248" t="s">
        <v>1086</v>
      </c>
      <c r="G1161" s="246"/>
      <c r="H1161" s="249">
        <v>77.072000000000003</v>
      </c>
      <c r="I1161" s="250"/>
      <c r="J1161" s="246"/>
      <c r="K1161" s="246"/>
      <c r="L1161" s="251"/>
      <c r="M1161" s="252"/>
      <c r="N1161" s="253"/>
      <c r="O1161" s="253"/>
      <c r="P1161" s="253"/>
      <c r="Q1161" s="253"/>
      <c r="R1161" s="253"/>
      <c r="S1161" s="253"/>
      <c r="T1161" s="25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5" t="s">
        <v>161</v>
      </c>
      <c r="AU1161" s="255" t="s">
        <v>88</v>
      </c>
      <c r="AV1161" s="14" t="s">
        <v>88</v>
      </c>
      <c r="AW1161" s="14" t="s">
        <v>4</v>
      </c>
      <c r="AX1161" s="14" t="s">
        <v>86</v>
      </c>
      <c r="AY1161" s="255" t="s">
        <v>153</v>
      </c>
    </row>
    <row r="1162" s="2" customFormat="1" ht="44.25" customHeight="1">
      <c r="A1162" s="39"/>
      <c r="B1162" s="40"/>
      <c r="C1162" s="220" t="s">
        <v>1087</v>
      </c>
      <c r="D1162" s="220" t="s">
        <v>155</v>
      </c>
      <c r="E1162" s="221" t="s">
        <v>1088</v>
      </c>
      <c r="F1162" s="222" t="s">
        <v>1089</v>
      </c>
      <c r="G1162" s="223" t="s">
        <v>335</v>
      </c>
      <c r="H1162" s="224">
        <v>30.199999999999999</v>
      </c>
      <c r="I1162" s="225"/>
      <c r="J1162" s="226">
        <f>ROUND(I1162*H1162,2)</f>
        <v>0</v>
      </c>
      <c r="K1162" s="227"/>
      <c r="L1162" s="45"/>
      <c r="M1162" s="228" t="s">
        <v>1</v>
      </c>
      <c r="N1162" s="229" t="s">
        <v>43</v>
      </c>
      <c r="O1162" s="92"/>
      <c r="P1162" s="230">
        <f>O1162*H1162</f>
        <v>0</v>
      </c>
      <c r="Q1162" s="230">
        <v>0.0088199999999999997</v>
      </c>
      <c r="R1162" s="230">
        <f>Q1162*H1162</f>
        <v>0.26636399999999999</v>
      </c>
      <c r="S1162" s="230">
        <v>0</v>
      </c>
      <c r="T1162" s="231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2" t="s">
        <v>269</v>
      </c>
      <c r="AT1162" s="232" t="s">
        <v>155</v>
      </c>
      <c r="AU1162" s="232" t="s">
        <v>88</v>
      </c>
      <c r="AY1162" s="18" t="s">
        <v>153</v>
      </c>
      <c r="BE1162" s="233">
        <f>IF(N1162="základní",J1162,0)</f>
        <v>0</v>
      </c>
      <c r="BF1162" s="233">
        <f>IF(N1162="snížená",J1162,0)</f>
        <v>0</v>
      </c>
      <c r="BG1162" s="233">
        <f>IF(N1162="zákl. přenesená",J1162,0)</f>
        <v>0</v>
      </c>
      <c r="BH1162" s="233">
        <f>IF(N1162="sníž. přenesená",J1162,0)</f>
        <v>0</v>
      </c>
      <c r="BI1162" s="233">
        <f>IF(N1162="nulová",J1162,0)</f>
        <v>0</v>
      </c>
      <c r="BJ1162" s="18" t="s">
        <v>86</v>
      </c>
      <c r="BK1162" s="233">
        <f>ROUND(I1162*H1162,2)</f>
        <v>0</v>
      </c>
      <c r="BL1162" s="18" t="s">
        <v>269</v>
      </c>
      <c r="BM1162" s="232" t="s">
        <v>1090</v>
      </c>
    </row>
    <row r="1163" s="13" customFormat="1">
      <c r="A1163" s="13"/>
      <c r="B1163" s="234"/>
      <c r="C1163" s="235"/>
      <c r="D1163" s="236" t="s">
        <v>161</v>
      </c>
      <c r="E1163" s="237" t="s">
        <v>1</v>
      </c>
      <c r="F1163" s="238" t="s">
        <v>1091</v>
      </c>
      <c r="G1163" s="235"/>
      <c r="H1163" s="237" t="s">
        <v>1</v>
      </c>
      <c r="I1163" s="239"/>
      <c r="J1163" s="235"/>
      <c r="K1163" s="235"/>
      <c r="L1163" s="240"/>
      <c r="M1163" s="241"/>
      <c r="N1163" s="242"/>
      <c r="O1163" s="242"/>
      <c r="P1163" s="242"/>
      <c r="Q1163" s="242"/>
      <c r="R1163" s="242"/>
      <c r="S1163" s="242"/>
      <c r="T1163" s="24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4" t="s">
        <v>161</v>
      </c>
      <c r="AU1163" s="244" t="s">
        <v>88</v>
      </c>
      <c r="AV1163" s="13" t="s">
        <v>86</v>
      </c>
      <c r="AW1163" s="13" t="s">
        <v>32</v>
      </c>
      <c r="AX1163" s="13" t="s">
        <v>78</v>
      </c>
      <c r="AY1163" s="244" t="s">
        <v>153</v>
      </c>
    </row>
    <row r="1164" s="14" customFormat="1">
      <c r="A1164" s="14"/>
      <c r="B1164" s="245"/>
      <c r="C1164" s="246"/>
      <c r="D1164" s="236" t="s">
        <v>161</v>
      </c>
      <c r="E1164" s="247" t="s">
        <v>1</v>
      </c>
      <c r="F1164" s="248" t="s">
        <v>1092</v>
      </c>
      <c r="G1164" s="246"/>
      <c r="H1164" s="249">
        <v>30.199999999999999</v>
      </c>
      <c r="I1164" s="250"/>
      <c r="J1164" s="246"/>
      <c r="K1164" s="246"/>
      <c r="L1164" s="251"/>
      <c r="M1164" s="252"/>
      <c r="N1164" s="253"/>
      <c r="O1164" s="253"/>
      <c r="P1164" s="253"/>
      <c r="Q1164" s="253"/>
      <c r="R1164" s="253"/>
      <c r="S1164" s="253"/>
      <c r="T1164" s="25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5" t="s">
        <v>161</v>
      </c>
      <c r="AU1164" s="255" t="s">
        <v>88</v>
      </c>
      <c r="AV1164" s="14" t="s">
        <v>88</v>
      </c>
      <c r="AW1164" s="14" t="s">
        <v>32</v>
      </c>
      <c r="AX1164" s="14" t="s">
        <v>78</v>
      </c>
      <c r="AY1164" s="255" t="s">
        <v>153</v>
      </c>
    </row>
    <row r="1165" s="15" customFormat="1">
      <c r="A1165" s="15"/>
      <c r="B1165" s="256"/>
      <c r="C1165" s="257"/>
      <c r="D1165" s="236" t="s">
        <v>161</v>
      </c>
      <c r="E1165" s="258" t="s">
        <v>1</v>
      </c>
      <c r="F1165" s="259" t="s">
        <v>164</v>
      </c>
      <c r="G1165" s="257"/>
      <c r="H1165" s="260">
        <v>30.199999999999999</v>
      </c>
      <c r="I1165" s="261"/>
      <c r="J1165" s="257"/>
      <c r="K1165" s="257"/>
      <c r="L1165" s="262"/>
      <c r="M1165" s="263"/>
      <c r="N1165" s="264"/>
      <c r="O1165" s="264"/>
      <c r="P1165" s="264"/>
      <c r="Q1165" s="264"/>
      <c r="R1165" s="264"/>
      <c r="S1165" s="264"/>
      <c r="T1165" s="26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66" t="s">
        <v>161</v>
      </c>
      <c r="AU1165" s="266" t="s">
        <v>88</v>
      </c>
      <c r="AV1165" s="15" t="s">
        <v>165</v>
      </c>
      <c r="AW1165" s="15" t="s">
        <v>32</v>
      </c>
      <c r="AX1165" s="15" t="s">
        <v>78</v>
      </c>
      <c r="AY1165" s="266" t="s">
        <v>153</v>
      </c>
    </row>
    <row r="1166" s="16" customFormat="1">
      <c r="A1166" s="16"/>
      <c r="B1166" s="267"/>
      <c r="C1166" s="268"/>
      <c r="D1166" s="236" t="s">
        <v>161</v>
      </c>
      <c r="E1166" s="269" t="s">
        <v>1</v>
      </c>
      <c r="F1166" s="270" t="s">
        <v>166</v>
      </c>
      <c r="G1166" s="268"/>
      <c r="H1166" s="271">
        <v>30.199999999999999</v>
      </c>
      <c r="I1166" s="272"/>
      <c r="J1166" s="268"/>
      <c r="K1166" s="268"/>
      <c r="L1166" s="273"/>
      <c r="M1166" s="274"/>
      <c r="N1166" s="275"/>
      <c r="O1166" s="275"/>
      <c r="P1166" s="275"/>
      <c r="Q1166" s="275"/>
      <c r="R1166" s="275"/>
      <c r="S1166" s="275"/>
      <c r="T1166" s="27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T1166" s="277" t="s">
        <v>161</v>
      </c>
      <c r="AU1166" s="277" t="s">
        <v>88</v>
      </c>
      <c r="AV1166" s="16" t="s">
        <v>159</v>
      </c>
      <c r="AW1166" s="16" t="s">
        <v>32</v>
      </c>
      <c r="AX1166" s="16" t="s">
        <v>86</v>
      </c>
      <c r="AY1166" s="277" t="s">
        <v>153</v>
      </c>
    </row>
    <row r="1167" s="2" customFormat="1" ht="24.15" customHeight="1">
      <c r="A1167" s="39"/>
      <c r="B1167" s="40"/>
      <c r="C1167" s="220" t="s">
        <v>1093</v>
      </c>
      <c r="D1167" s="220" t="s">
        <v>155</v>
      </c>
      <c r="E1167" s="221" t="s">
        <v>1094</v>
      </c>
      <c r="F1167" s="222" t="s">
        <v>1095</v>
      </c>
      <c r="G1167" s="223" t="s">
        <v>216</v>
      </c>
      <c r="H1167" s="224">
        <v>13.772</v>
      </c>
      <c r="I1167" s="225"/>
      <c r="J1167" s="226">
        <f>ROUND(I1167*H1167,2)</f>
        <v>0</v>
      </c>
      <c r="K1167" s="227"/>
      <c r="L1167" s="45"/>
      <c r="M1167" s="228" t="s">
        <v>1</v>
      </c>
      <c r="N1167" s="229" t="s">
        <v>43</v>
      </c>
      <c r="O1167" s="92"/>
      <c r="P1167" s="230">
        <f>O1167*H1167</f>
        <v>0</v>
      </c>
      <c r="Q1167" s="230">
        <v>0.00072000000000000005</v>
      </c>
      <c r="R1167" s="230">
        <f>Q1167*H1167</f>
        <v>0.0099158400000000004</v>
      </c>
      <c r="S1167" s="230">
        <v>0</v>
      </c>
      <c r="T1167" s="231">
        <f>S1167*H1167</f>
        <v>0</v>
      </c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R1167" s="232" t="s">
        <v>269</v>
      </c>
      <c r="AT1167" s="232" t="s">
        <v>155</v>
      </c>
      <c r="AU1167" s="232" t="s">
        <v>88</v>
      </c>
      <c r="AY1167" s="18" t="s">
        <v>153</v>
      </c>
      <c r="BE1167" s="233">
        <f>IF(N1167="základní",J1167,0)</f>
        <v>0</v>
      </c>
      <c r="BF1167" s="233">
        <f>IF(N1167="snížená",J1167,0)</f>
        <v>0</v>
      </c>
      <c r="BG1167" s="233">
        <f>IF(N1167="zákl. přenesená",J1167,0)</f>
        <v>0</v>
      </c>
      <c r="BH1167" s="233">
        <f>IF(N1167="sníž. přenesená",J1167,0)</f>
        <v>0</v>
      </c>
      <c r="BI1167" s="233">
        <f>IF(N1167="nulová",J1167,0)</f>
        <v>0</v>
      </c>
      <c r="BJ1167" s="18" t="s">
        <v>86</v>
      </c>
      <c r="BK1167" s="233">
        <f>ROUND(I1167*H1167,2)</f>
        <v>0</v>
      </c>
      <c r="BL1167" s="18" t="s">
        <v>269</v>
      </c>
      <c r="BM1167" s="232" t="s">
        <v>1096</v>
      </c>
    </row>
    <row r="1168" s="13" customFormat="1">
      <c r="A1168" s="13"/>
      <c r="B1168" s="234"/>
      <c r="C1168" s="235"/>
      <c r="D1168" s="236" t="s">
        <v>161</v>
      </c>
      <c r="E1168" s="237" t="s">
        <v>1</v>
      </c>
      <c r="F1168" s="238" t="s">
        <v>1097</v>
      </c>
      <c r="G1168" s="235"/>
      <c r="H1168" s="237" t="s">
        <v>1</v>
      </c>
      <c r="I1168" s="239"/>
      <c r="J1168" s="235"/>
      <c r="K1168" s="235"/>
      <c r="L1168" s="240"/>
      <c r="M1168" s="241"/>
      <c r="N1168" s="242"/>
      <c r="O1168" s="242"/>
      <c r="P1168" s="242"/>
      <c r="Q1168" s="242"/>
      <c r="R1168" s="242"/>
      <c r="S1168" s="242"/>
      <c r="T1168" s="24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4" t="s">
        <v>161</v>
      </c>
      <c r="AU1168" s="244" t="s">
        <v>88</v>
      </c>
      <c r="AV1168" s="13" t="s">
        <v>86</v>
      </c>
      <c r="AW1168" s="13" t="s">
        <v>32</v>
      </c>
      <c r="AX1168" s="13" t="s">
        <v>78</v>
      </c>
      <c r="AY1168" s="244" t="s">
        <v>153</v>
      </c>
    </row>
    <row r="1169" s="14" customFormat="1">
      <c r="A1169" s="14"/>
      <c r="B1169" s="245"/>
      <c r="C1169" s="246"/>
      <c r="D1169" s="236" t="s">
        <v>161</v>
      </c>
      <c r="E1169" s="247" t="s">
        <v>1</v>
      </c>
      <c r="F1169" s="248" t="s">
        <v>1098</v>
      </c>
      <c r="G1169" s="246"/>
      <c r="H1169" s="249">
        <v>13.772</v>
      </c>
      <c r="I1169" s="250"/>
      <c r="J1169" s="246"/>
      <c r="K1169" s="246"/>
      <c r="L1169" s="251"/>
      <c r="M1169" s="252"/>
      <c r="N1169" s="253"/>
      <c r="O1169" s="253"/>
      <c r="P1169" s="253"/>
      <c r="Q1169" s="253"/>
      <c r="R1169" s="253"/>
      <c r="S1169" s="253"/>
      <c r="T1169" s="25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5" t="s">
        <v>161</v>
      </c>
      <c r="AU1169" s="255" t="s">
        <v>88</v>
      </c>
      <c r="AV1169" s="14" t="s">
        <v>88</v>
      </c>
      <c r="AW1169" s="14" t="s">
        <v>32</v>
      </c>
      <c r="AX1169" s="14" t="s">
        <v>78</v>
      </c>
      <c r="AY1169" s="255" t="s">
        <v>153</v>
      </c>
    </row>
    <row r="1170" s="15" customFormat="1">
      <c r="A1170" s="15"/>
      <c r="B1170" s="256"/>
      <c r="C1170" s="257"/>
      <c r="D1170" s="236" t="s">
        <v>161</v>
      </c>
      <c r="E1170" s="258" t="s">
        <v>1</v>
      </c>
      <c r="F1170" s="259" t="s">
        <v>164</v>
      </c>
      <c r="G1170" s="257"/>
      <c r="H1170" s="260">
        <v>13.772</v>
      </c>
      <c r="I1170" s="261"/>
      <c r="J1170" s="257"/>
      <c r="K1170" s="257"/>
      <c r="L1170" s="262"/>
      <c r="M1170" s="263"/>
      <c r="N1170" s="264"/>
      <c r="O1170" s="264"/>
      <c r="P1170" s="264"/>
      <c r="Q1170" s="264"/>
      <c r="R1170" s="264"/>
      <c r="S1170" s="264"/>
      <c r="T1170" s="26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66" t="s">
        <v>161</v>
      </c>
      <c r="AU1170" s="266" t="s">
        <v>88</v>
      </c>
      <c r="AV1170" s="15" t="s">
        <v>165</v>
      </c>
      <c r="AW1170" s="15" t="s">
        <v>32</v>
      </c>
      <c r="AX1170" s="15" t="s">
        <v>78</v>
      </c>
      <c r="AY1170" s="266" t="s">
        <v>153</v>
      </c>
    </row>
    <row r="1171" s="16" customFormat="1">
      <c r="A1171" s="16"/>
      <c r="B1171" s="267"/>
      <c r="C1171" s="268"/>
      <c r="D1171" s="236" t="s">
        <v>161</v>
      </c>
      <c r="E1171" s="269" t="s">
        <v>1</v>
      </c>
      <c r="F1171" s="270" t="s">
        <v>166</v>
      </c>
      <c r="G1171" s="268"/>
      <c r="H1171" s="271">
        <v>13.772</v>
      </c>
      <c r="I1171" s="272"/>
      <c r="J1171" s="268"/>
      <c r="K1171" s="268"/>
      <c r="L1171" s="273"/>
      <c r="M1171" s="274"/>
      <c r="N1171" s="275"/>
      <c r="O1171" s="275"/>
      <c r="P1171" s="275"/>
      <c r="Q1171" s="275"/>
      <c r="R1171" s="275"/>
      <c r="S1171" s="275"/>
      <c r="T1171" s="27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T1171" s="277" t="s">
        <v>161</v>
      </c>
      <c r="AU1171" s="277" t="s">
        <v>88</v>
      </c>
      <c r="AV1171" s="16" t="s">
        <v>159</v>
      </c>
      <c r="AW1171" s="16" t="s">
        <v>32</v>
      </c>
      <c r="AX1171" s="16" t="s">
        <v>86</v>
      </c>
      <c r="AY1171" s="277" t="s">
        <v>153</v>
      </c>
    </row>
    <row r="1172" s="2" customFormat="1" ht="16.5" customHeight="1">
      <c r="A1172" s="39"/>
      <c r="B1172" s="40"/>
      <c r="C1172" s="278" t="s">
        <v>1099</v>
      </c>
      <c r="D1172" s="278" t="s">
        <v>364</v>
      </c>
      <c r="E1172" s="279" t="s">
        <v>1100</v>
      </c>
      <c r="F1172" s="280" t="s">
        <v>1101</v>
      </c>
      <c r="G1172" s="281" t="s">
        <v>216</v>
      </c>
      <c r="H1172" s="282">
        <v>14.461</v>
      </c>
      <c r="I1172" s="283"/>
      <c r="J1172" s="284">
        <f>ROUND(I1172*H1172,2)</f>
        <v>0</v>
      </c>
      <c r="K1172" s="285"/>
      <c r="L1172" s="286"/>
      <c r="M1172" s="287" t="s">
        <v>1</v>
      </c>
      <c r="N1172" s="288" t="s">
        <v>43</v>
      </c>
      <c r="O1172" s="92"/>
      <c r="P1172" s="230">
        <f>O1172*H1172</f>
        <v>0</v>
      </c>
      <c r="Q1172" s="230">
        <v>0.0089999999999999993</v>
      </c>
      <c r="R1172" s="230">
        <f>Q1172*H1172</f>
        <v>0.13014899999999999</v>
      </c>
      <c r="S1172" s="230">
        <v>0</v>
      </c>
      <c r="T1172" s="231">
        <f>S1172*H1172</f>
        <v>0</v>
      </c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R1172" s="232" t="s">
        <v>379</v>
      </c>
      <c r="AT1172" s="232" t="s">
        <v>364</v>
      </c>
      <c r="AU1172" s="232" t="s">
        <v>88</v>
      </c>
      <c r="AY1172" s="18" t="s">
        <v>153</v>
      </c>
      <c r="BE1172" s="233">
        <f>IF(N1172="základní",J1172,0)</f>
        <v>0</v>
      </c>
      <c r="BF1172" s="233">
        <f>IF(N1172="snížená",J1172,0)</f>
        <v>0</v>
      </c>
      <c r="BG1172" s="233">
        <f>IF(N1172="zákl. přenesená",J1172,0)</f>
        <v>0</v>
      </c>
      <c r="BH1172" s="233">
        <f>IF(N1172="sníž. přenesená",J1172,0)</f>
        <v>0</v>
      </c>
      <c r="BI1172" s="233">
        <f>IF(N1172="nulová",J1172,0)</f>
        <v>0</v>
      </c>
      <c r="BJ1172" s="18" t="s">
        <v>86</v>
      </c>
      <c r="BK1172" s="233">
        <f>ROUND(I1172*H1172,2)</f>
        <v>0</v>
      </c>
      <c r="BL1172" s="18" t="s">
        <v>269</v>
      </c>
      <c r="BM1172" s="232" t="s">
        <v>1102</v>
      </c>
    </row>
    <row r="1173" s="14" customFormat="1">
      <c r="A1173" s="14"/>
      <c r="B1173" s="245"/>
      <c r="C1173" s="246"/>
      <c r="D1173" s="236" t="s">
        <v>161</v>
      </c>
      <c r="E1173" s="246"/>
      <c r="F1173" s="248" t="s">
        <v>1103</v>
      </c>
      <c r="G1173" s="246"/>
      <c r="H1173" s="249">
        <v>14.461</v>
      </c>
      <c r="I1173" s="250"/>
      <c r="J1173" s="246"/>
      <c r="K1173" s="246"/>
      <c r="L1173" s="251"/>
      <c r="M1173" s="252"/>
      <c r="N1173" s="253"/>
      <c r="O1173" s="253"/>
      <c r="P1173" s="253"/>
      <c r="Q1173" s="253"/>
      <c r="R1173" s="253"/>
      <c r="S1173" s="253"/>
      <c r="T1173" s="25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5" t="s">
        <v>161</v>
      </c>
      <c r="AU1173" s="255" t="s">
        <v>88</v>
      </c>
      <c r="AV1173" s="14" t="s">
        <v>88</v>
      </c>
      <c r="AW1173" s="14" t="s">
        <v>4</v>
      </c>
      <c r="AX1173" s="14" t="s">
        <v>86</v>
      </c>
      <c r="AY1173" s="255" t="s">
        <v>153</v>
      </c>
    </row>
    <row r="1174" s="2" customFormat="1" ht="33" customHeight="1">
      <c r="A1174" s="39"/>
      <c r="B1174" s="40"/>
      <c r="C1174" s="220" t="s">
        <v>1104</v>
      </c>
      <c r="D1174" s="220" t="s">
        <v>155</v>
      </c>
      <c r="E1174" s="221" t="s">
        <v>1105</v>
      </c>
      <c r="F1174" s="222" t="s">
        <v>1106</v>
      </c>
      <c r="G1174" s="223" t="s">
        <v>216</v>
      </c>
      <c r="H1174" s="224">
        <v>10.08</v>
      </c>
      <c r="I1174" s="225"/>
      <c r="J1174" s="226">
        <f>ROUND(I1174*H1174,2)</f>
        <v>0</v>
      </c>
      <c r="K1174" s="227"/>
      <c r="L1174" s="45"/>
      <c r="M1174" s="228" t="s">
        <v>1</v>
      </c>
      <c r="N1174" s="229" t="s">
        <v>43</v>
      </c>
      <c r="O1174" s="92"/>
      <c r="P1174" s="230">
        <f>O1174*H1174</f>
        <v>0</v>
      </c>
      <c r="Q1174" s="230">
        <v>0.017100000000000001</v>
      </c>
      <c r="R1174" s="230">
        <f>Q1174*H1174</f>
        <v>0.17236800000000002</v>
      </c>
      <c r="S1174" s="230">
        <v>0</v>
      </c>
      <c r="T1174" s="231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2" t="s">
        <v>269</v>
      </c>
      <c r="AT1174" s="232" t="s">
        <v>155</v>
      </c>
      <c r="AU1174" s="232" t="s">
        <v>88</v>
      </c>
      <c r="AY1174" s="18" t="s">
        <v>153</v>
      </c>
      <c r="BE1174" s="233">
        <f>IF(N1174="základní",J1174,0)</f>
        <v>0</v>
      </c>
      <c r="BF1174" s="233">
        <f>IF(N1174="snížená",J1174,0)</f>
        <v>0</v>
      </c>
      <c r="BG1174" s="233">
        <f>IF(N1174="zákl. přenesená",J1174,0)</f>
        <v>0</v>
      </c>
      <c r="BH1174" s="233">
        <f>IF(N1174="sníž. přenesená",J1174,0)</f>
        <v>0</v>
      </c>
      <c r="BI1174" s="233">
        <f>IF(N1174="nulová",J1174,0)</f>
        <v>0</v>
      </c>
      <c r="BJ1174" s="18" t="s">
        <v>86</v>
      </c>
      <c r="BK1174" s="233">
        <f>ROUND(I1174*H1174,2)</f>
        <v>0</v>
      </c>
      <c r="BL1174" s="18" t="s">
        <v>269</v>
      </c>
      <c r="BM1174" s="232" t="s">
        <v>1107</v>
      </c>
    </row>
    <row r="1175" s="13" customFormat="1">
      <c r="A1175" s="13"/>
      <c r="B1175" s="234"/>
      <c r="C1175" s="235"/>
      <c r="D1175" s="236" t="s">
        <v>161</v>
      </c>
      <c r="E1175" s="237" t="s">
        <v>1</v>
      </c>
      <c r="F1175" s="238" t="s">
        <v>1108</v>
      </c>
      <c r="G1175" s="235"/>
      <c r="H1175" s="237" t="s">
        <v>1</v>
      </c>
      <c r="I1175" s="239"/>
      <c r="J1175" s="235"/>
      <c r="K1175" s="235"/>
      <c r="L1175" s="240"/>
      <c r="M1175" s="241"/>
      <c r="N1175" s="242"/>
      <c r="O1175" s="242"/>
      <c r="P1175" s="242"/>
      <c r="Q1175" s="242"/>
      <c r="R1175" s="242"/>
      <c r="S1175" s="242"/>
      <c r="T1175" s="24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4" t="s">
        <v>161</v>
      </c>
      <c r="AU1175" s="244" t="s">
        <v>88</v>
      </c>
      <c r="AV1175" s="13" t="s">
        <v>86</v>
      </c>
      <c r="AW1175" s="13" t="s">
        <v>32</v>
      </c>
      <c r="AX1175" s="13" t="s">
        <v>78</v>
      </c>
      <c r="AY1175" s="244" t="s">
        <v>153</v>
      </c>
    </row>
    <row r="1176" s="14" customFormat="1">
      <c r="A1176" s="14"/>
      <c r="B1176" s="245"/>
      <c r="C1176" s="246"/>
      <c r="D1176" s="236" t="s">
        <v>161</v>
      </c>
      <c r="E1176" s="247" t="s">
        <v>1</v>
      </c>
      <c r="F1176" s="248" t="s">
        <v>1109</v>
      </c>
      <c r="G1176" s="246"/>
      <c r="H1176" s="249">
        <v>10.08</v>
      </c>
      <c r="I1176" s="250"/>
      <c r="J1176" s="246"/>
      <c r="K1176" s="246"/>
      <c r="L1176" s="251"/>
      <c r="M1176" s="252"/>
      <c r="N1176" s="253"/>
      <c r="O1176" s="253"/>
      <c r="P1176" s="253"/>
      <c r="Q1176" s="253"/>
      <c r="R1176" s="253"/>
      <c r="S1176" s="253"/>
      <c r="T1176" s="25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5" t="s">
        <v>161</v>
      </c>
      <c r="AU1176" s="255" t="s">
        <v>88</v>
      </c>
      <c r="AV1176" s="14" t="s">
        <v>88</v>
      </c>
      <c r="AW1176" s="14" t="s">
        <v>32</v>
      </c>
      <c r="AX1176" s="14" t="s">
        <v>78</v>
      </c>
      <c r="AY1176" s="255" t="s">
        <v>153</v>
      </c>
    </row>
    <row r="1177" s="15" customFormat="1">
      <c r="A1177" s="15"/>
      <c r="B1177" s="256"/>
      <c r="C1177" s="257"/>
      <c r="D1177" s="236" t="s">
        <v>161</v>
      </c>
      <c r="E1177" s="258" t="s">
        <v>1</v>
      </c>
      <c r="F1177" s="259" t="s">
        <v>164</v>
      </c>
      <c r="G1177" s="257"/>
      <c r="H1177" s="260">
        <v>10.08</v>
      </c>
      <c r="I1177" s="261"/>
      <c r="J1177" s="257"/>
      <c r="K1177" s="257"/>
      <c r="L1177" s="262"/>
      <c r="M1177" s="263"/>
      <c r="N1177" s="264"/>
      <c r="O1177" s="264"/>
      <c r="P1177" s="264"/>
      <c r="Q1177" s="264"/>
      <c r="R1177" s="264"/>
      <c r="S1177" s="264"/>
      <c r="T1177" s="26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T1177" s="266" t="s">
        <v>161</v>
      </c>
      <c r="AU1177" s="266" t="s">
        <v>88</v>
      </c>
      <c r="AV1177" s="15" t="s">
        <v>165</v>
      </c>
      <c r="AW1177" s="15" t="s">
        <v>32</v>
      </c>
      <c r="AX1177" s="15" t="s">
        <v>78</v>
      </c>
      <c r="AY1177" s="266" t="s">
        <v>153</v>
      </c>
    </row>
    <row r="1178" s="16" customFormat="1">
      <c r="A1178" s="16"/>
      <c r="B1178" s="267"/>
      <c r="C1178" s="268"/>
      <c r="D1178" s="236" t="s">
        <v>161</v>
      </c>
      <c r="E1178" s="269" t="s">
        <v>1</v>
      </c>
      <c r="F1178" s="270" t="s">
        <v>166</v>
      </c>
      <c r="G1178" s="268"/>
      <c r="H1178" s="271">
        <v>10.08</v>
      </c>
      <c r="I1178" s="272"/>
      <c r="J1178" s="268"/>
      <c r="K1178" s="268"/>
      <c r="L1178" s="273"/>
      <c r="M1178" s="274"/>
      <c r="N1178" s="275"/>
      <c r="O1178" s="275"/>
      <c r="P1178" s="275"/>
      <c r="Q1178" s="275"/>
      <c r="R1178" s="275"/>
      <c r="S1178" s="275"/>
      <c r="T1178" s="27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T1178" s="277" t="s">
        <v>161</v>
      </c>
      <c r="AU1178" s="277" t="s">
        <v>88</v>
      </c>
      <c r="AV1178" s="16" t="s">
        <v>159</v>
      </c>
      <c r="AW1178" s="16" t="s">
        <v>32</v>
      </c>
      <c r="AX1178" s="16" t="s">
        <v>86</v>
      </c>
      <c r="AY1178" s="277" t="s">
        <v>153</v>
      </c>
    </row>
    <row r="1179" s="2" customFormat="1" ht="49.05" customHeight="1">
      <c r="A1179" s="39"/>
      <c r="B1179" s="40"/>
      <c r="C1179" s="220" t="s">
        <v>1110</v>
      </c>
      <c r="D1179" s="220" t="s">
        <v>155</v>
      </c>
      <c r="E1179" s="221" t="s">
        <v>1111</v>
      </c>
      <c r="F1179" s="222" t="s">
        <v>1112</v>
      </c>
      <c r="G1179" s="223" t="s">
        <v>878</v>
      </c>
      <c r="H1179" s="289"/>
      <c r="I1179" s="225"/>
      <c r="J1179" s="226">
        <f>ROUND(I1179*H1179,2)</f>
        <v>0</v>
      </c>
      <c r="K1179" s="227"/>
      <c r="L1179" s="45"/>
      <c r="M1179" s="228" t="s">
        <v>1</v>
      </c>
      <c r="N1179" s="229" t="s">
        <v>43</v>
      </c>
      <c r="O1179" s="92"/>
      <c r="P1179" s="230">
        <f>O1179*H1179</f>
        <v>0</v>
      </c>
      <c r="Q1179" s="230">
        <v>0</v>
      </c>
      <c r="R1179" s="230">
        <f>Q1179*H1179</f>
        <v>0</v>
      </c>
      <c r="S1179" s="230">
        <v>0</v>
      </c>
      <c r="T1179" s="231">
        <f>S1179*H1179</f>
        <v>0</v>
      </c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R1179" s="232" t="s">
        <v>269</v>
      </c>
      <c r="AT1179" s="232" t="s">
        <v>155</v>
      </c>
      <c r="AU1179" s="232" t="s">
        <v>88</v>
      </c>
      <c r="AY1179" s="18" t="s">
        <v>153</v>
      </c>
      <c r="BE1179" s="233">
        <f>IF(N1179="základní",J1179,0)</f>
        <v>0</v>
      </c>
      <c r="BF1179" s="233">
        <f>IF(N1179="snížená",J1179,0)</f>
        <v>0</v>
      </c>
      <c r="BG1179" s="233">
        <f>IF(N1179="zákl. přenesená",J1179,0)</f>
        <v>0</v>
      </c>
      <c r="BH1179" s="233">
        <f>IF(N1179="sníž. přenesená",J1179,0)</f>
        <v>0</v>
      </c>
      <c r="BI1179" s="233">
        <f>IF(N1179="nulová",J1179,0)</f>
        <v>0</v>
      </c>
      <c r="BJ1179" s="18" t="s">
        <v>86</v>
      </c>
      <c r="BK1179" s="233">
        <f>ROUND(I1179*H1179,2)</f>
        <v>0</v>
      </c>
      <c r="BL1179" s="18" t="s">
        <v>269</v>
      </c>
      <c r="BM1179" s="232" t="s">
        <v>1113</v>
      </c>
    </row>
    <row r="1180" s="12" customFormat="1" ht="22.8" customHeight="1">
      <c r="A1180" s="12"/>
      <c r="B1180" s="204"/>
      <c r="C1180" s="205"/>
      <c r="D1180" s="206" t="s">
        <v>77</v>
      </c>
      <c r="E1180" s="218" t="s">
        <v>1114</v>
      </c>
      <c r="F1180" s="218" t="s">
        <v>1115</v>
      </c>
      <c r="G1180" s="205"/>
      <c r="H1180" s="205"/>
      <c r="I1180" s="208"/>
      <c r="J1180" s="219">
        <f>BK1180</f>
        <v>0</v>
      </c>
      <c r="K1180" s="205"/>
      <c r="L1180" s="210"/>
      <c r="M1180" s="211"/>
      <c r="N1180" s="212"/>
      <c r="O1180" s="212"/>
      <c r="P1180" s="213">
        <f>SUM(P1181:P1197)</f>
        <v>0</v>
      </c>
      <c r="Q1180" s="212"/>
      <c r="R1180" s="213">
        <f>SUM(R1181:R1197)</f>
        <v>0.1029794</v>
      </c>
      <c r="S1180" s="212"/>
      <c r="T1180" s="214">
        <f>SUM(T1181:T1197)</f>
        <v>0.020040000000000002</v>
      </c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R1180" s="215" t="s">
        <v>88</v>
      </c>
      <c r="AT1180" s="216" t="s">
        <v>77</v>
      </c>
      <c r="AU1180" s="216" t="s">
        <v>86</v>
      </c>
      <c r="AY1180" s="215" t="s">
        <v>153</v>
      </c>
      <c r="BK1180" s="217">
        <f>SUM(BK1181:BK1197)</f>
        <v>0</v>
      </c>
    </row>
    <row r="1181" s="2" customFormat="1" ht="24.15" customHeight="1">
      <c r="A1181" s="39"/>
      <c r="B1181" s="40"/>
      <c r="C1181" s="220" t="s">
        <v>1116</v>
      </c>
      <c r="D1181" s="220" t="s">
        <v>155</v>
      </c>
      <c r="E1181" s="221" t="s">
        <v>1117</v>
      </c>
      <c r="F1181" s="222" t="s">
        <v>1118</v>
      </c>
      <c r="G1181" s="223" t="s">
        <v>335</v>
      </c>
      <c r="H1181" s="224">
        <v>12</v>
      </c>
      <c r="I1181" s="225"/>
      <c r="J1181" s="226">
        <f>ROUND(I1181*H1181,2)</f>
        <v>0</v>
      </c>
      <c r="K1181" s="227"/>
      <c r="L1181" s="45"/>
      <c r="M1181" s="228" t="s">
        <v>1</v>
      </c>
      <c r="N1181" s="229" t="s">
        <v>43</v>
      </c>
      <c r="O1181" s="92"/>
      <c r="P1181" s="230">
        <f>O1181*H1181</f>
        <v>0</v>
      </c>
      <c r="Q1181" s="230">
        <v>0</v>
      </c>
      <c r="R1181" s="230">
        <f>Q1181*H1181</f>
        <v>0</v>
      </c>
      <c r="S1181" s="230">
        <v>0.00167</v>
      </c>
      <c r="T1181" s="231">
        <f>S1181*H1181</f>
        <v>0.020040000000000002</v>
      </c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R1181" s="232" t="s">
        <v>269</v>
      </c>
      <c r="AT1181" s="232" t="s">
        <v>155</v>
      </c>
      <c r="AU1181" s="232" t="s">
        <v>88</v>
      </c>
      <c r="AY1181" s="18" t="s">
        <v>153</v>
      </c>
      <c r="BE1181" s="233">
        <f>IF(N1181="základní",J1181,0)</f>
        <v>0</v>
      </c>
      <c r="BF1181" s="233">
        <f>IF(N1181="snížená",J1181,0)</f>
        <v>0</v>
      </c>
      <c r="BG1181" s="233">
        <f>IF(N1181="zákl. přenesená",J1181,0)</f>
        <v>0</v>
      </c>
      <c r="BH1181" s="233">
        <f>IF(N1181="sníž. přenesená",J1181,0)</f>
        <v>0</v>
      </c>
      <c r="BI1181" s="233">
        <f>IF(N1181="nulová",J1181,0)</f>
        <v>0</v>
      </c>
      <c r="BJ1181" s="18" t="s">
        <v>86</v>
      </c>
      <c r="BK1181" s="233">
        <f>ROUND(I1181*H1181,2)</f>
        <v>0</v>
      </c>
      <c r="BL1181" s="18" t="s">
        <v>269</v>
      </c>
      <c r="BM1181" s="232" t="s">
        <v>1119</v>
      </c>
    </row>
    <row r="1182" s="13" customFormat="1">
      <c r="A1182" s="13"/>
      <c r="B1182" s="234"/>
      <c r="C1182" s="235"/>
      <c r="D1182" s="236" t="s">
        <v>161</v>
      </c>
      <c r="E1182" s="237" t="s">
        <v>1</v>
      </c>
      <c r="F1182" s="238" t="s">
        <v>1120</v>
      </c>
      <c r="G1182" s="235"/>
      <c r="H1182" s="237" t="s">
        <v>1</v>
      </c>
      <c r="I1182" s="239"/>
      <c r="J1182" s="235"/>
      <c r="K1182" s="235"/>
      <c r="L1182" s="240"/>
      <c r="M1182" s="241"/>
      <c r="N1182" s="242"/>
      <c r="O1182" s="242"/>
      <c r="P1182" s="242"/>
      <c r="Q1182" s="242"/>
      <c r="R1182" s="242"/>
      <c r="S1182" s="242"/>
      <c r="T1182" s="24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4" t="s">
        <v>161</v>
      </c>
      <c r="AU1182" s="244" t="s">
        <v>88</v>
      </c>
      <c r="AV1182" s="13" t="s">
        <v>86</v>
      </c>
      <c r="AW1182" s="13" t="s">
        <v>32</v>
      </c>
      <c r="AX1182" s="13" t="s">
        <v>78</v>
      </c>
      <c r="AY1182" s="244" t="s">
        <v>153</v>
      </c>
    </row>
    <row r="1183" s="14" customFormat="1">
      <c r="A1183" s="14"/>
      <c r="B1183" s="245"/>
      <c r="C1183" s="246"/>
      <c r="D1183" s="236" t="s">
        <v>161</v>
      </c>
      <c r="E1183" s="247" t="s">
        <v>1</v>
      </c>
      <c r="F1183" s="248" t="s">
        <v>1121</v>
      </c>
      <c r="G1183" s="246"/>
      <c r="H1183" s="249">
        <v>12</v>
      </c>
      <c r="I1183" s="250"/>
      <c r="J1183" s="246"/>
      <c r="K1183" s="246"/>
      <c r="L1183" s="251"/>
      <c r="M1183" s="252"/>
      <c r="N1183" s="253"/>
      <c r="O1183" s="253"/>
      <c r="P1183" s="253"/>
      <c r="Q1183" s="253"/>
      <c r="R1183" s="253"/>
      <c r="S1183" s="253"/>
      <c r="T1183" s="25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5" t="s">
        <v>161</v>
      </c>
      <c r="AU1183" s="255" t="s">
        <v>88</v>
      </c>
      <c r="AV1183" s="14" t="s">
        <v>88</v>
      </c>
      <c r="AW1183" s="14" t="s">
        <v>32</v>
      </c>
      <c r="AX1183" s="14" t="s">
        <v>78</v>
      </c>
      <c r="AY1183" s="255" t="s">
        <v>153</v>
      </c>
    </row>
    <row r="1184" s="15" customFormat="1">
      <c r="A1184" s="15"/>
      <c r="B1184" s="256"/>
      <c r="C1184" s="257"/>
      <c r="D1184" s="236" t="s">
        <v>161</v>
      </c>
      <c r="E1184" s="258" t="s">
        <v>1</v>
      </c>
      <c r="F1184" s="259" t="s">
        <v>164</v>
      </c>
      <c r="G1184" s="257"/>
      <c r="H1184" s="260">
        <v>12</v>
      </c>
      <c r="I1184" s="261"/>
      <c r="J1184" s="257"/>
      <c r="K1184" s="257"/>
      <c r="L1184" s="262"/>
      <c r="M1184" s="263"/>
      <c r="N1184" s="264"/>
      <c r="O1184" s="264"/>
      <c r="P1184" s="264"/>
      <c r="Q1184" s="264"/>
      <c r="R1184" s="264"/>
      <c r="S1184" s="264"/>
      <c r="T1184" s="26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66" t="s">
        <v>161</v>
      </c>
      <c r="AU1184" s="266" t="s">
        <v>88</v>
      </c>
      <c r="AV1184" s="15" t="s">
        <v>165</v>
      </c>
      <c r="AW1184" s="15" t="s">
        <v>32</v>
      </c>
      <c r="AX1184" s="15" t="s">
        <v>78</v>
      </c>
      <c r="AY1184" s="266" t="s">
        <v>153</v>
      </c>
    </row>
    <row r="1185" s="16" customFormat="1">
      <c r="A1185" s="16"/>
      <c r="B1185" s="267"/>
      <c r="C1185" s="268"/>
      <c r="D1185" s="236" t="s">
        <v>161</v>
      </c>
      <c r="E1185" s="269" t="s">
        <v>1</v>
      </c>
      <c r="F1185" s="270" t="s">
        <v>166</v>
      </c>
      <c r="G1185" s="268"/>
      <c r="H1185" s="271">
        <v>12</v>
      </c>
      <c r="I1185" s="272"/>
      <c r="J1185" s="268"/>
      <c r="K1185" s="268"/>
      <c r="L1185" s="273"/>
      <c r="M1185" s="274"/>
      <c r="N1185" s="275"/>
      <c r="O1185" s="275"/>
      <c r="P1185" s="275"/>
      <c r="Q1185" s="275"/>
      <c r="R1185" s="275"/>
      <c r="S1185" s="275"/>
      <c r="T1185" s="27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T1185" s="277" t="s">
        <v>161</v>
      </c>
      <c r="AU1185" s="277" t="s">
        <v>88</v>
      </c>
      <c r="AV1185" s="16" t="s">
        <v>159</v>
      </c>
      <c r="AW1185" s="16" t="s">
        <v>32</v>
      </c>
      <c r="AX1185" s="16" t="s">
        <v>86</v>
      </c>
      <c r="AY1185" s="277" t="s">
        <v>153</v>
      </c>
    </row>
    <row r="1186" s="2" customFormat="1" ht="37.8" customHeight="1">
      <c r="A1186" s="39"/>
      <c r="B1186" s="40"/>
      <c r="C1186" s="220" t="s">
        <v>1122</v>
      </c>
      <c r="D1186" s="220" t="s">
        <v>155</v>
      </c>
      <c r="E1186" s="221" t="s">
        <v>1123</v>
      </c>
      <c r="F1186" s="222" t="s">
        <v>1124</v>
      </c>
      <c r="G1186" s="223" t="s">
        <v>335</v>
      </c>
      <c r="H1186" s="224">
        <v>12.16</v>
      </c>
      <c r="I1186" s="225"/>
      <c r="J1186" s="226">
        <f>ROUND(I1186*H1186,2)</f>
        <v>0</v>
      </c>
      <c r="K1186" s="227"/>
      <c r="L1186" s="45"/>
      <c r="M1186" s="228" t="s">
        <v>1</v>
      </c>
      <c r="N1186" s="229" t="s">
        <v>43</v>
      </c>
      <c r="O1186" s="92"/>
      <c r="P1186" s="230">
        <f>O1186*H1186</f>
        <v>0</v>
      </c>
      <c r="Q1186" s="230">
        <v>0.0058399999999999997</v>
      </c>
      <c r="R1186" s="230">
        <f>Q1186*H1186</f>
        <v>0.071014399999999991</v>
      </c>
      <c r="S1186" s="230">
        <v>0</v>
      </c>
      <c r="T1186" s="231">
        <f>S1186*H1186</f>
        <v>0</v>
      </c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R1186" s="232" t="s">
        <v>269</v>
      </c>
      <c r="AT1186" s="232" t="s">
        <v>155</v>
      </c>
      <c r="AU1186" s="232" t="s">
        <v>88</v>
      </c>
      <c r="AY1186" s="18" t="s">
        <v>153</v>
      </c>
      <c r="BE1186" s="233">
        <f>IF(N1186="základní",J1186,0)</f>
        <v>0</v>
      </c>
      <c r="BF1186" s="233">
        <f>IF(N1186="snížená",J1186,0)</f>
        <v>0</v>
      </c>
      <c r="BG1186" s="233">
        <f>IF(N1186="zákl. přenesená",J1186,0)</f>
        <v>0</v>
      </c>
      <c r="BH1186" s="233">
        <f>IF(N1186="sníž. přenesená",J1186,0)</f>
        <v>0</v>
      </c>
      <c r="BI1186" s="233">
        <f>IF(N1186="nulová",J1186,0)</f>
        <v>0</v>
      </c>
      <c r="BJ1186" s="18" t="s">
        <v>86</v>
      </c>
      <c r="BK1186" s="233">
        <f>ROUND(I1186*H1186,2)</f>
        <v>0</v>
      </c>
      <c r="BL1186" s="18" t="s">
        <v>269</v>
      </c>
      <c r="BM1186" s="232" t="s">
        <v>1125</v>
      </c>
    </row>
    <row r="1187" s="13" customFormat="1">
      <c r="A1187" s="13"/>
      <c r="B1187" s="234"/>
      <c r="C1187" s="235"/>
      <c r="D1187" s="236" t="s">
        <v>161</v>
      </c>
      <c r="E1187" s="237" t="s">
        <v>1</v>
      </c>
      <c r="F1187" s="238" t="s">
        <v>1126</v>
      </c>
      <c r="G1187" s="235"/>
      <c r="H1187" s="237" t="s">
        <v>1</v>
      </c>
      <c r="I1187" s="239"/>
      <c r="J1187" s="235"/>
      <c r="K1187" s="235"/>
      <c r="L1187" s="240"/>
      <c r="M1187" s="241"/>
      <c r="N1187" s="242"/>
      <c r="O1187" s="242"/>
      <c r="P1187" s="242"/>
      <c r="Q1187" s="242"/>
      <c r="R1187" s="242"/>
      <c r="S1187" s="242"/>
      <c r="T1187" s="24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4" t="s">
        <v>161</v>
      </c>
      <c r="AU1187" s="244" t="s">
        <v>88</v>
      </c>
      <c r="AV1187" s="13" t="s">
        <v>86</v>
      </c>
      <c r="AW1187" s="13" t="s">
        <v>32</v>
      </c>
      <c r="AX1187" s="13" t="s">
        <v>78</v>
      </c>
      <c r="AY1187" s="244" t="s">
        <v>153</v>
      </c>
    </row>
    <row r="1188" s="14" customFormat="1">
      <c r="A1188" s="14"/>
      <c r="B1188" s="245"/>
      <c r="C1188" s="246"/>
      <c r="D1188" s="236" t="s">
        <v>161</v>
      </c>
      <c r="E1188" s="247" t="s">
        <v>1</v>
      </c>
      <c r="F1188" s="248" t="s">
        <v>1127</v>
      </c>
      <c r="G1188" s="246"/>
      <c r="H1188" s="249">
        <v>12.16</v>
      </c>
      <c r="I1188" s="250"/>
      <c r="J1188" s="246"/>
      <c r="K1188" s="246"/>
      <c r="L1188" s="251"/>
      <c r="M1188" s="252"/>
      <c r="N1188" s="253"/>
      <c r="O1188" s="253"/>
      <c r="P1188" s="253"/>
      <c r="Q1188" s="253"/>
      <c r="R1188" s="253"/>
      <c r="S1188" s="253"/>
      <c r="T1188" s="25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5" t="s">
        <v>161</v>
      </c>
      <c r="AU1188" s="255" t="s">
        <v>88</v>
      </c>
      <c r="AV1188" s="14" t="s">
        <v>88</v>
      </c>
      <c r="AW1188" s="14" t="s">
        <v>32</v>
      </c>
      <c r="AX1188" s="14" t="s">
        <v>78</v>
      </c>
      <c r="AY1188" s="255" t="s">
        <v>153</v>
      </c>
    </row>
    <row r="1189" s="15" customFormat="1">
      <c r="A1189" s="15"/>
      <c r="B1189" s="256"/>
      <c r="C1189" s="257"/>
      <c r="D1189" s="236" t="s">
        <v>161</v>
      </c>
      <c r="E1189" s="258" t="s">
        <v>1</v>
      </c>
      <c r="F1189" s="259" t="s">
        <v>164</v>
      </c>
      <c r="G1189" s="257"/>
      <c r="H1189" s="260">
        <v>12.16</v>
      </c>
      <c r="I1189" s="261"/>
      <c r="J1189" s="257"/>
      <c r="K1189" s="257"/>
      <c r="L1189" s="262"/>
      <c r="M1189" s="263"/>
      <c r="N1189" s="264"/>
      <c r="O1189" s="264"/>
      <c r="P1189" s="264"/>
      <c r="Q1189" s="264"/>
      <c r="R1189" s="264"/>
      <c r="S1189" s="264"/>
      <c r="T1189" s="26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T1189" s="266" t="s">
        <v>161</v>
      </c>
      <c r="AU1189" s="266" t="s">
        <v>88</v>
      </c>
      <c r="AV1189" s="15" t="s">
        <v>165</v>
      </c>
      <c r="AW1189" s="15" t="s">
        <v>32</v>
      </c>
      <c r="AX1189" s="15" t="s">
        <v>78</v>
      </c>
      <c r="AY1189" s="266" t="s">
        <v>153</v>
      </c>
    </row>
    <row r="1190" s="16" customFormat="1">
      <c r="A1190" s="16"/>
      <c r="B1190" s="267"/>
      <c r="C1190" s="268"/>
      <c r="D1190" s="236" t="s">
        <v>161</v>
      </c>
      <c r="E1190" s="269" t="s">
        <v>1</v>
      </c>
      <c r="F1190" s="270" t="s">
        <v>166</v>
      </c>
      <c r="G1190" s="268"/>
      <c r="H1190" s="271">
        <v>12.16</v>
      </c>
      <c r="I1190" s="272"/>
      <c r="J1190" s="268"/>
      <c r="K1190" s="268"/>
      <c r="L1190" s="273"/>
      <c r="M1190" s="274"/>
      <c r="N1190" s="275"/>
      <c r="O1190" s="275"/>
      <c r="P1190" s="275"/>
      <c r="Q1190" s="275"/>
      <c r="R1190" s="275"/>
      <c r="S1190" s="275"/>
      <c r="T1190" s="27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T1190" s="277" t="s">
        <v>161</v>
      </c>
      <c r="AU1190" s="277" t="s">
        <v>88</v>
      </c>
      <c r="AV1190" s="16" t="s">
        <v>159</v>
      </c>
      <c r="AW1190" s="16" t="s">
        <v>32</v>
      </c>
      <c r="AX1190" s="16" t="s">
        <v>86</v>
      </c>
      <c r="AY1190" s="277" t="s">
        <v>153</v>
      </c>
    </row>
    <row r="1191" s="2" customFormat="1" ht="37.8" customHeight="1">
      <c r="A1191" s="39"/>
      <c r="B1191" s="40"/>
      <c r="C1191" s="220" t="s">
        <v>1128</v>
      </c>
      <c r="D1191" s="220" t="s">
        <v>155</v>
      </c>
      <c r="E1191" s="221" t="s">
        <v>1129</v>
      </c>
      <c r="F1191" s="222" t="s">
        <v>1130</v>
      </c>
      <c r="G1191" s="223" t="s">
        <v>288</v>
      </c>
      <c r="H1191" s="224">
        <v>2</v>
      </c>
      <c r="I1191" s="225"/>
      <c r="J1191" s="226">
        <f>ROUND(I1191*H1191,2)</f>
        <v>0</v>
      </c>
      <c r="K1191" s="227"/>
      <c r="L1191" s="45"/>
      <c r="M1191" s="228" t="s">
        <v>1</v>
      </c>
      <c r="N1191" s="229" t="s">
        <v>43</v>
      </c>
      <c r="O1191" s="92"/>
      <c r="P1191" s="230">
        <f>O1191*H1191</f>
        <v>0</v>
      </c>
      <c r="Q1191" s="230">
        <v>0.00025000000000000001</v>
      </c>
      <c r="R1191" s="230">
        <f>Q1191*H1191</f>
        <v>0.00050000000000000001</v>
      </c>
      <c r="S1191" s="230">
        <v>0</v>
      </c>
      <c r="T1191" s="231">
        <f>S1191*H1191</f>
        <v>0</v>
      </c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R1191" s="232" t="s">
        <v>269</v>
      </c>
      <c r="AT1191" s="232" t="s">
        <v>155</v>
      </c>
      <c r="AU1191" s="232" t="s">
        <v>88</v>
      </c>
      <c r="AY1191" s="18" t="s">
        <v>153</v>
      </c>
      <c r="BE1191" s="233">
        <f>IF(N1191="základní",J1191,0)</f>
        <v>0</v>
      </c>
      <c r="BF1191" s="233">
        <f>IF(N1191="snížená",J1191,0)</f>
        <v>0</v>
      </c>
      <c r="BG1191" s="233">
        <f>IF(N1191="zákl. přenesená",J1191,0)</f>
        <v>0</v>
      </c>
      <c r="BH1191" s="233">
        <f>IF(N1191="sníž. přenesená",J1191,0)</f>
        <v>0</v>
      </c>
      <c r="BI1191" s="233">
        <f>IF(N1191="nulová",J1191,0)</f>
        <v>0</v>
      </c>
      <c r="BJ1191" s="18" t="s">
        <v>86</v>
      </c>
      <c r="BK1191" s="233">
        <f>ROUND(I1191*H1191,2)</f>
        <v>0</v>
      </c>
      <c r="BL1191" s="18" t="s">
        <v>269</v>
      </c>
      <c r="BM1191" s="232" t="s">
        <v>1131</v>
      </c>
    </row>
    <row r="1192" s="2" customFormat="1" ht="37.8" customHeight="1">
      <c r="A1192" s="39"/>
      <c r="B1192" s="40"/>
      <c r="C1192" s="220" t="s">
        <v>1132</v>
      </c>
      <c r="D1192" s="220" t="s">
        <v>155</v>
      </c>
      <c r="E1192" s="221" t="s">
        <v>1133</v>
      </c>
      <c r="F1192" s="222" t="s">
        <v>1134</v>
      </c>
      <c r="G1192" s="223" t="s">
        <v>335</v>
      </c>
      <c r="H1192" s="224">
        <v>14.5</v>
      </c>
      <c r="I1192" s="225"/>
      <c r="J1192" s="226">
        <f>ROUND(I1192*H1192,2)</f>
        <v>0</v>
      </c>
      <c r="K1192" s="227"/>
      <c r="L1192" s="45"/>
      <c r="M1192" s="228" t="s">
        <v>1</v>
      </c>
      <c r="N1192" s="229" t="s">
        <v>43</v>
      </c>
      <c r="O1192" s="92"/>
      <c r="P1192" s="230">
        <f>O1192*H1192</f>
        <v>0</v>
      </c>
      <c r="Q1192" s="230">
        <v>0.0021700000000000001</v>
      </c>
      <c r="R1192" s="230">
        <f>Q1192*H1192</f>
        <v>0.031465</v>
      </c>
      <c r="S1192" s="230">
        <v>0</v>
      </c>
      <c r="T1192" s="231">
        <f>S1192*H1192</f>
        <v>0</v>
      </c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R1192" s="232" t="s">
        <v>269</v>
      </c>
      <c r="AT1192" s="232" t="s">
        <v>155</v>
      </c>
      <c r="AU1192" s="232" t="s">
        <v>88</v>
      </c>
      <c r="AY1192" s="18" t="s">
        <v>153</v>
      </c>
      <c r="BE1192" s="233">
        <f>IF(N1192="základní",J1192,0)</f>
        <v>0</v>
      </c>
      <c r="BF1192" s="233">
        <f>IF(N1192="snížená",J1192,0)</f>
        <v>0</v>
      </c>
      <c r="BG1192" s="233">
        <f>IF(N1192="zákl. přenesená",J1192,0)</f>
        <v>0</v>
      </c>
      <c r="BH1192" s="233">
        <f>IF(N1192="sníž. přenesená",J1192,0)</f>
        <v>0</v>
      </c>
      <c r="BI1192" s="233">
        <f>IF(N1192="nulová",J1192,0)</f>
        <v>0</v>
      </c>
      <c r="BJ1192" s="18" t="s">
        <v>86</v>
      </c>
      <c r="BK1192" s="233">
        <f>ROUND(I1192*H1192,2)</f>
        <v>0</v>
      </c>
      <c r="BL1192" s="18" t="s">
        <v>269</v>
      </c>
      <c r="BM1192" s="232" t="s">
        <v>1135</v>
      </c>
    </row>
    <row r="1193" s="13" customFormat="1">
      <c r="A1193" s="13"/>
      <c r="B1193" s="234"/>
      <c r="C1193" s="235"/>
      <c r="D1193" s="236" t="s">
        <v>161</v>
      </c>
      <c r="E1193" s="237" t="s">
        <v>1</v>
      </c>
      <c r="F1193" s="238" t="s">
        <v>1136</v>
      </c>
      <c r="G1193" s="235"/>
      <c r="H1193" s="237" t="s">
        <v>1</v>
      </c>
      <c r="I1193" s="239"/>
      <c r="J1193" s="235"/>
      <c r="K1193" s="235"/>
      <c r="L1193" s="240"/>
      <c r="M1193" s="241"/>
      <c r="N1193" s="242"/>
      <c r="O1193" s="242"/>
      <c r="P1193" s="242"/>
      <c r="Q1193" s="242"/>
      <c r="R1193" s="242"/>
      <c r="S1193" s="242"/>
      <c r="T1193" s="24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44" t="s">
        <v>161</v>
      </c>
      <c r="AU1193" s="244" t="s">
        <v>88</v>
      </c>
      <c r="AV1193" s="13" t="s">
        <v>86</v>
      </c>
      <c r="AW1193" s="13" t="s">
        <v>32</v>
      </c>
      <c r="AX1193" s="13" t="s">
        <v>78</v>
      </c>
      <c r="AY1193" s="244" t="s">
        <v>153</v>
      </c>
    </row>
    <row r="1194" s="14" customFormat="1">
      <c r="A1194" s="14"/>
      <c r="B1194" s="245"/>
      <c r="C1194" s="246"/>
      <c r="D1194" s="236" t="s">
        <v>161</v>
      </c>
      <c r="E1194" s="247" t="s">
        <v>1</v>
      </c>
      <c r="F1194" s="248" t="s">
        <v>1137</v>
      </c>
      <c r="G1194" s="246"/>
      <c r="H1194" s="249">
        <v>14.5</v>
      </c>
      <c r="I1194" s="250"/>
      <c r="J1194" s="246"/>
      <c r="K1194" s="246"/>
      <c r="L1194" s="251"/>
      <c r="M1194" s="252"/>
      <c r="N1194" s="253"/>
      <c r="O1194" s="253"/>
      <c r="P1194" s="253"/>
      <c r="Q1194" s="253"/>
      <c r="R1194" s="253"/>
      <c r="S1194" s="253"/>
      <c r="T1194" s="25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55" t="s">
        <v>161</v>
      </c>
      <c r="AU1194" s="255" t="s">
        <v>88</v>
      </c>
      <c r="AV1194" s="14" t="s">
        <v>88</v>
      </c>
      <c r="AW1194" s="14" t="s">
        <v>32</v>
      </c>
      <c r="AX1194" s="14" t="s">
        <v>78</v>
      </c>
      <c r="AY1194" s="255" t="s">
        <v>153</v>
      </c>
    </row>
    <row r="1195" s="15" customFormat="1">
      <c r="A1195" s="15"/>
      <c r="B1195" s="256"/>
      <c r="C1195" s="257"/>
      <c r="D1195" s="236" t="s">
        <v>161</v>
      </c>
      <c r="E1195" s="258" t="s">
        <v>1</v>
      </c>
      <c r="F1195" s="259" t="s">
        <v>164</v>
      </c>
      <c r="G1195" s="257"/>
      <c r="H1195" s="260">
        <v>14.5</v>
      </c>
      <c r="I1195" s="261"/>
      <c r="J1195" s="257"/>
      <c r="K1195" s="257"/>
      <c r="L1195" s="262"/>
      <c r="M1195" s="263"/>
      <c r="N1195" s="264"/>
      <c r="O1195" s="264"/>
      <c r="P1195" s="264"/>
      <c r="Q1195" s="264"/>
      <c r="R1195" s="264"/>
      <c r="S1195" s="264"/>
      <c r="T1195" s="26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T1195" s="266" t="s">
        <v>161</v>
      </c>
      <c r="AU1195" s="266" t="s">
        <v>88</v>
      </c>
      <c r="AV1195" s="15" t="s">
        <v>165</v>
      </c>
      <c r="AW1195" s="15" t="s">
        <v>32</v>
      </c>
      <c r="AX1195" s="15" t="s">
        <v>78</v>
      </c>
      <c r="AY1195" s="266" t="s">
        <v>153</v>
      </c>
    </row>
    <row r="1196" s="16" customFormat="1">
      <c r="A1196" s="16"/>
      <c r="B1196" s="267"/>
      <c r="C1196" s="268"/>
      <c r="D1196" s="236" t="s">
        <v>161</v>
      </c>
      <c r="E1196" s="269" t="s">
        <v>1</v>
      </c>
      <c r="F1196" s="270" t="s">
        <v>166</v>
      </c>
      <c r="G1196" s="268"/>
      <c r="H1196" s="271">
        <v>14.5</v>
      </c>
      <c r="I1196" s="272"/>
      <c r="J1196" s="268"/>
      <c r="K1196" s="268"/>
      <c r="L1196" s="273"/>
      <c r="M1196" s="274"/>
      <c r="N1196" s="275"/>
      <c r="O1196" s="275"/>
      <c r="P1196" s="275"/>
      <c r="Q1196" s="275"/>
      <c r="R1196" s="275"/>
      <c r="S1196" s="275"/>
      <c r="T1196" s="27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T1196" s="277" t="s">
        <v>161</v>
      </c>
      <c r="AU1196" s="277" t="s">
        <v>88</v>
      </c>
      <c r="AV1196" s="16" t="s">
        <v>159</v>
      </c>
      <c r="AW1196" s="16" t="s">
        <v>32</v>
      </c>
      <c r="AX1196" s="16" t="s">
        <v>86</v>
      </c>
      <c r="AY1196" s="277" t="s">
        <v>153</v>
      </c>
    </row>
    <row r="1197" s="2" customFormat="1" ht="44.25" customHeight="1">
      <c r="A1197" s="39"/>
      <c r="B1197" s="40"/>
      <c r="C1197" s="220" t="s">
        <v>1138</v>
      </c>
      <c r="D1197" s="220" t="s">
        <v>155</v>
      </c>
      <c r="E1197" s="221" t="s">
        <v>1139</v>
      </c>
      <c r="F1197" s="222" t="s">
        <v>1140</v>
      </c>
      <c r="G1197" s="223" t="s">
        <v>878</v>
      </c>
      <c r="H1197" s="289"/>
      <c r="I1197" s="225"/>
      <c r="J1197" s="226">
        <f>ROUND(I1197*H1197,2)</f>
        <v>0</v>
      </c>
      <c r="K1197" s="227"/>
      <c r="L1197" s="45"/>
      <c r="M1197" s="228" t="s">
        <v>1</v>
      </c>
      <c r="N1197" s="229" t="s">
        <v>43</v>
      </c>
      <c r="O1197" s="92"/>
      <c r="P1197" s="230">
        <f>O1197*H1197</f>
        <v>0</v>
      </c>
      <c r="Q1197" s="230">
        <v>0</v>
      </c>
      <c r="R1197" s="230">
        <f>Q1197*H1197</f>
        <v>0</v>
      </c>
      <c r="S1197" s="230">
        <v>0</v>
      </c>
      <c r="T1197" s="231">
        <f>S1197*H1197</f>
        <v>0</v>
      </c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R1197" s="232" t="s">
        <v>269</v>
      </c>
      <c r="AT1197" s="232" t="s">
        <v>155</v>
      </c>
      <c r="AU1197" s="232" t="s">
        <v>88</v>
      </c>
      <c r="AY1197" s="18" t="s">
        <v>153</v>
      </c>
      <c r="BE1197" s="233">
        <f>IF(N1197="základní",J1197,0)</f>
        <v>0</v>
      </c>
      <c r="BF1197" s="233">
        <f>IF(N1197="snížená",J1197,0)</f>
        <v>0</v>
      </c>
      <c r="BG1197" s="233">
        <f>IF(N1197="zákl. přenesená",J1197,0)</f>
        <v>0</v>
      </c>
      <c r="BH1197" s="233">
        <f>IF(N1197="sníž. přenesená",J1197,0)</f>
        <v>0</v>
      </c>
      <c r="BI1197" s="233">
        <f>IF(N1197="nulová",J1197,0)</f>
        <v>0</v>
      </c>
      <c r="BJ1197" s="18" t="s">
        <v>86</v>
      </c>
      <c r="BK1197" s="233">
        <f>ROUND(I1197*H1197,2)</f>
        <v>0</v>
      </c>
      <c r="BL1197" s="18" t="s">
        <v>269</v>
      </c>
      <c r="BM1197" s="232" t="s">
        <v>1141</v>
      </c>
    </row>
    <row r="1198" s="12" customFormat="1" ht="22.8" customHeight="1">
      <c r="A1198" s="12"/>
      <c r="B1198" s="204"/>
      <c r="C1198" s="205"/>
      <c r="D1198" s="206" t="s">
        <v>77</v>
      </c>
      <c r="E1198" s="218" t="s">
        <v>1142</v>
      </c>
      <c r="F1198" s="218" t="s">
        <v>1143</v>
      </c>
      <c r="G1198" s="205"/>
      <c r="H1198" s="205"/>
      <c r="I1198" s="208"/>
      <c r="J1198" s="219">
        <f>BK1198</f>
        <v>0</v>
      </c>
      <c r="K1198" s="205"/>
      <c r="L1198" s="210"/>
      <c r="M1198" s="211"/>
      <c r="N1198" s="212"/>
      <c r="O1198" s="212"/>
      <c r="P1198" s="213">
        <f>SUM(P1199:P1242)</f>
        <v>0</v>
      </c>
      <c r="Q1198" s="212"/>
      <c r="R1198" s="213">
        <f>SUM(R1199:R1242)</f>
        <v>0.67260999999999993</v>
      </c>
      <c r="S1198" s="212"/>
      <c r="T1198" s="214">
        <f>SUM(T1199:T1242)</f>
        <v>0.084000000000000005</v>
      </c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R1198" s="215" t="s">
        <v>88</v>
      </c>
      <c r="AT1198" s="216" t="s">
        <v>77</v>
      </c>
      <c r="AU1198" s="216" t="s">
        <v>86</v>
      </c>
      <c r="AY1198" s="215" t="s">
        <v>153</v>
      </c>
      <c r="BK1198" s="217">
        <f>SUM(BK1199:BK1242)</f>
        <v>0</v>
      </c>
    </row>
    <row r="1199" s="2" customFormat="1" ht="37.8" customHeight="1">
      <c r="A1199" s="39"/>
      <c r="B1199" s="40"/>
      <c r="C1199" s="220" t="s">
        <v>1144</v>
      </c>
      <c r="D1199" s="220" t="s">
        <v>155</v>
      </c>
      <c r="E1199" s="221" t="s">
        <v>1145</v>
      </c>
      <c r="F1199" s="222" t="s">
        <v>1146</v>
      </c>
      <c r="G1199" s="223" t="s">
        <v>335</v>
      </c>
      <c r="H1199" s="224">
        <v>21</v>
      </c>
      <c r="I1199" s="225"/>
      <c r="J1199" s="226">
        <f>ROUND(I1199*H1199,2)</f>
        <v>0</v>
      </c>
      <c r="K1199" s="227"/>
      <c r="L1199" s="45"/>
      <c r="M1199" s="228" t="s">
        <v>1</v>
      </c>
      <c r="N1199" s="229" t="s">
        <v>43</v>
      </c>
      <c r="O1199" s="92"/>
      <c r="P1199" s="230">
        <f>O1199*H1199</f>
        <v>0</v>
      </c>
      <c r="Q1199" s="230">
        <v>0</v>
      </c>
      <c r="R1199" s="230">
        <f>Q1199*H1199</f>
        <v>0</v>
      </c>
      <c r="S1199" s="230">
        <v>0</v>
      </c>
      <c r="T1199" s="231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32" t="s">
        <v>269</v>
      </c>
      <c r="AT1199" s="232" t="s">
        <v>155</v>
      </c>
      <c r="AU1199" s="232" t="s">
        <v>88</v>
      </c>
      <c r="AY1199" s="18" t="s">
        <v>153</v>
      </c>
      <c r="BE1199" s="233">
        <f>IF(N1199="základní",J1199,0)</f>
        <v>0</v>
      </c>
      <c r="BF1199" s="233">
        <f>IF(N1199="snížená",J1199,0)</f>
        <v>0</v>
      </c>
      <c r="BG1199" s="233">
        <f>IF(N1199="zákl. přenesená",J1199,0)</f>
        <v>0</v>
      </c>
      <c r="BH1199" s="233">
        <f>IF(N1199="sníž. přenesená",J1199,0)</f>
        <v>0</v>
      </c>
      <c r="BI1199" s="233">
        <f>IF(N1199="nulová",J1199,0)</f>
        <v>0</v>
      </c>
      <c r="BJ1199" s="18" t="s">
        <v>86</v>
      </c>
      <c r="BK1199" s="233">
        <f>ROUND(I1199*H1199,2)</f>
        <v>0</v>
      </c>
      <c r="BL1199" s="18" t="s">
        <v>269</v>
      </c>
      <c r="BM1199" s="232" t="s">
        <v>1147</v>
      </c>
    </row>
    <row r="1200" s="13" customFormat="1">
      <c r="A1200" s="13"/>
      <c r="B1200" s="234"/>
      <c r="C1200" s="235"/>
      <c r="D1200" s="236" t="s">
        <v>161</v>
      </c>
      <c r="E1200" s="237" t="s">
        <v>1</v>
      </c>
      <c r="F1200" s="238" t="s">
        <v>1148</v>
      </c>
      <c r="G1200" s="235"/>
      <c r="H1200" s="237" t="s">
        <v>1</v>
      </c>
      <c r="I1200" s="239"/>
      <c r="J1200" s="235"/>
      <c r="K1200" s="235"/>
      <c r="L1200" s="240"/>
      <c r="M1200" s="241"/>
      <c r="N1200" s="242"/>
      <c r="O1200" s="242"/>
      <c r="P1200" s="242"/>
      <c r="Q1200" s="242"/>
      <c r="R1200" s="242"/>
      <c r="S1200" s="242"/>
      <c r="T1200" s="24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4" t="s">
        <v>161</v>
      </c>
      <c r="AU1200" s="244" t="s">
        <v>88</v>
      </c>
      <c r="AV1200" s="13" t="s">
        <v>86</v>
      </c>
      <c r="AW1200" s="13" t="s">
        <v>32</v>
      </c>
      <c r="AX1200" s="13" t="s">
        <v>78</v>
      </c>
      <c r="AY1200" s="244" t="s">
        <v>153</v>
      </c>
    </row>
    <row r="1201" s="14" customFormat="1">
      <c r="A1201" s="14"/>
      <c r="B1201" s="245"/>
      <c r="C1201" s="246"/>
      <c r="D1201" s="236" t="s">
        <v>161</v>
      </c>
      <c r="E1201" s="247" t="s">
        <v>1</v>
      </c>
      <c r="F1201" s="248" t="s">
        <v>1149</v>
      </c>
      <c r="G1201" s="246"/>
      <c r="H1201" s="249">
        <v>21</v>
      </c>
      <c r="I1201" s="250"/>
      <c r="J1201" s="246"/>
      <c r="K1201" s="246"/>
      <c r="L1201" s="251"/>
      <c r="M1201" s="252"/>
      <c r="N1201" s="253"/>
      <c r="O1201" s="253"/>
      <c r="P1201" s="253"/>
      <c r="Q1201" s="253"/>
      <c r="R1201" s="253"/>
      <c r="S1201" s="253"/>
      <c r="T1201" s="25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5" t="s">
        <v>161</v>
      </c>
      <c r="AU1201" s="255" t="s">
        <v>88</v>
      </c>
      <c r="AV1201" s="14" t="s">
        <v>88</v>
      </c>
      <c r="AW1201" s="14" t="s">
        <v>32</v>
      </c>
      <c r="AX1201" s="14" t="s">
        <v>78</v>
      </c>
      <c r="AY1201" s="255" t="s">
        <v>153</v>
      </c>
    </row>
    <row r="1202" s="15" customFormat="1">
      <c r="A1202" s="15"/>
      <c r="B1202" s="256"/>
      <c r="C1202" s="257"/>
      <c r="D1202" s="236" t="s">
        <v>161</v>
      </c>
      <c r="E1202" s="258" t="s">
        <v>1</v>
      </c>
      <c r="F1202" s="259" t="s">
        <v>164</v>
      </c>
      <c r="G1202" s="257"/>
      <c r="H1202" s="260">
        <v>21</v>
      </c>
      <c r="I1202" s="261"/>
      <c r="J1202" s="257"/>
      <c r="K1202" s="257"/>
      <c r="L1202" s="262"/>
      <c r="M1202" s="263"/>
      <c r="N1202" s="264"/>
      <c r="O1202" s="264"/>
      <c r="P1202" s="264"/>
      <c r="Q1202" s="264"/>
      <c r="R1202" s="264"/>
      <c r="S1202" s="264"/>
      <c r="T1202" s="26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T1202" s="266" t="s">
        <v>161</v>
      </c>
      <c r="AU1202" s="266" t="s">
        <v>88</v>
      </c>
      <c r="AV1202" s="15" t="s">
        <v>165</v>
      </c>
      <c r="AW1202" s="15" t="s">
        <v>32</v>
      </c>
      <c r="AX1202" s="15" t="s">
        <v>78</v>
      </c>
      <c r="AY1202" s="266" t="s">
        <v>153</v>
      </c>
    </row>
    <row r="1203" s="16" customFormat="1">
      <c r="A1203" s="16"/>
      <c r="B1203" s="267"/>
      <c r="C1203" s="268"/>
      <c r="D1203" s="236" t="s">
        <v>161</v>
      </c>
      <c r="E1203" s="269" t="s">
        <v>1</v>
      </c>
      <c r="F1203" s="270" t="s">
        <v>166</v>
      </c>
      <c r="G1203" s="268"/>
      <c r="H1203" s="271">
        <v>21</v>
      </c>
      <c r="I1203" s="272"/>
      <c r="J1203" s="268"/>
      <c r="K1203" s="268"/>
      <c r="L1203" s="273"/>
      <c r="M1203" s="274"/>
      <c r="N1203" s="275"/>
      <c r="O1203" s="275"/>
      <c r="P1203" s="275"/>
      <c r="Q1203" s="275"/>
      <c r="R1203" s="275"/>
      <c r="S1203" s="275"/>
      <c r="T1203" s="27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T1203" s="277" t="s">
        <v>161</v>
      </c>
      <c r="AU1203" s="277" t="s">
        <v>88</v>
      </c>
      <c r="AV1203" s="16" t="s">
        <v>159</v>
      </c>
      <c r="AW1203" s="16" t="s">
        <v>32</v>
      </c>
      <c r="AX1203" s="16" t="s">
        <v>86</v>
      </c>
      <c r="AY1203" s="277" t="s">
        <v>153</v>
      </c>
    </row>
    <row r="1204" s="2" customFormat="1" ht="16.5" customHeight="1">
      <c r="A1204" s="39"/>
      <c r="B1204" s="40"/>
      <c r="C1204" s="278" t="s">
        <v>1150</v>
      </c>
      <c r="D1204" s="278" t="s">
        <v>364</v>
      </c>
      <c r="E1204" s="279" t="s">
        <v>1151</v>
      </c>
      <c r="F1204" s="280" t="s">
        <v>1152</v>
      </c>
      <c r="G1204" s="281" t="s">
        <v>335</v>
      </c>
      <c r="H1204" s="282">
        <v>23.100000000000001</v>
      </c>
      <c r="I1204" s="283"/>
      <c r="J1204" s="284">
        <f>ROUND(I1204*H1204,2)</f>
        <v>0</v>
      </c>
      <c r="K1204" s="285"/>
      <c r="L1204" s="286"/>
      <c r="M1204" s="287" t="s">
        <v>1</v>
      </c>
      <c r="N1204" s="288" t="s">
        <v>43</v>
      </c>
      <c r="O1204" s="92"/>
      <c r="P1204" s="230">
        <f>O1204*H1204</f>
        <v>0</v>
      </c>
      <c r="Q1204" s="230">
        <v>0</v>
      </c>
      <c r="R1204" s="230">
        <f>Q1204*H1204</f>
        <v>0</v>
      </c>
      <c r="S1204" s="230">
        <v>0</v>
      </c>
      <c r="T1204" s="231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32" t="s">
        <v>379</v>
      </c>
      <c r="AT1204" s="232" t="s">
        <v>364</v>
      </c>
      <c r="AU1204" s="232" t="s">
        <v>88</v>
      </c>
      <c r="AY1204" s="18" t="s">
        <v>153</v>
      </c>
      <c r="BE1204" s="233">
        <f>IF(N1204="základní",J1204,0)</f>
        <v>0</v>
      </c>
      <c r="BF1204" s="233">
        <f>IF(N1204="snížená",J1204,0)</f>
        <v>0</v>
      </c>
      <c r="BG1204" s="233">
        <f>IF(N1204="zákl. přenesená",J1204,0)</f>
        <v>0</v>
      </c>
      <c r="BH1204" s="233">
        <f>IF(N1204="sníž. přenesená",J1204,0)</f>
        <v>0</v>
      </c>
      <c r="BI1204" s="233">
        <f>IF(N1204="nulová",J1204,0)</f>
        <v>0</v>
      </c>
      <c r="BJ1204" s="18" t="s">
        <v>86</v>
      </c>
      <c r="BK1204" s="233">
        <f>ROUND(I1204*H1204,2)</f>
        <v>0</v>
      </c>
      <c r="BL1204" s="18" t="s">
        <v>269</v>
      </c>
      <c r="BM1204" s="232" t="s">
        <v>1153</v>
      </c>
    </row>
    <row r="1205" s="14" customFormat="1">
      <c r="A1205" s="14"/>
      <c r="B1205" s="245"/>
      <c r="C1205" s="246"/>
      <c r="D1205" s="236" t="s">
        <v>161</v>
      </c>
      <c r="E1205" s="246"/>
      <c r="F1205" s="248" t="s">
        <v>1154</v>
      </c>
      <c r="G1205" s="246"/>
      <c r="H1205" s="249">
        <v>23.100000000000001</v>
      </c>
      <c r="I1205" s="250"/>
      <c r="J1205" s="246"/>
      <c r="K1205" s="246"/>
      <c r="L1205" s="251"/>
      <c r="M1205" s="252"/>
      <c r="N1205" s="253"/>
      <c r="O1205" s="253"/>
      <c r="P1205" s="253"/>
      <c r="Q1205" s="253"/>
      <c r="R1205" s="253"/>
      <c r="S1205" s="253"/>
      <c r="T1205" s="25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5" t="s">
        <v>161</v>
      </c>
      <c r="AU1205" s="255" t="s">
        <v>88</v>
      </c>
      <c r="AV1205" s="14" t="s">
        <v>88</v>
      </c>
      <c r="AW1205" s="14" t="s">
        <v>4</v>
      </c>
      <c r="AX1205" s="14" t="s">
        <v>86</v>
      </c>
      <c r="AY1205" s="255" t="s">
        <v>153</v>
      </c>
    </row>
    <row r="1206" s="2" customFormat="1" ht="33" customHeight="1">
      <c r="A1206" s="39"/>
      <c r="B1206" s="40"/>
      <c r="C1206" s="220" t="s">
        <v>1155</v>
      </c>
      <c r="D1206" s="220" t="s">
        <v>155</v>
      </c>
      <c r="E1206" s="221" t="s">
        <v>1156</v>
      </c>
      <c r="F1206" s="222" t="s">
        <v>1157</v>
      </c>
      <c r="G1206" s="223" t="s">
        <v>288</v>
      </c>
      <c r="H1206" s="224">
        <v>12</v>
      </c>
      <c r="I1206" s="225"/>
      <c r="J1206" s="226">
        <f>ROUND(I1206*H1206,2)</f>
        <v>0</v>
      </c>
      <c r="K1206" s="227"/>
      <c r="L1206" s="45"/>
      <c r="M1206" s="228" t="s">
        <v>1</v>
      </c>
      <c r="N1206" s="229" t="s">
        <v>43</v>
      </c>
      <c r="O1206" s="92"/>
      <c r="P1206" s="230">
        <f>O1206*H1206</f>
        <v>0</v>
      </c>
      <c r="Q1206" s="230">
        <v>0</v>
      </c>
      <c r="R1206" s="230">
        <f>Q1206*H1206</f>
        <v>0</v>
      </c>
      <c r="S1206" s="230">
        <v>0.0070000000000000001</v>
      </c>
      <c r="T1206" s="231">
        <f>S1206*H1206</f>
        <v>0.084000000000000005</v>
      </c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R1206" s="232" t="s">
        <v>269</v>
      </c>
      <c r="AT1206" s="232" t="s">
        <v>155</v>
      </c>
      <c r="AU1206" s="232" t="s">
        <v>88</v>
      </c>
      <c r="AY1206" s="18" t="s">
        <v>153</v>
      </c>
      <c r="BE1206" s="233">
        <f>IF(N1206="základní",J1206,0)</f>
        <v>0</v>
      </c>
      <c r="BF1206" s="233">
        <f>IF(N1206="snížená",J1206,0)</f>
        <v>0</v>
      </c>
      <c r="BG1206" s="233">
        <f>IF(N1206="zákl. přenesená",J1206,0)</f>
        <v>0</v>
      </c>
      <c r="BH1206" s="233">
        <f>IF(N1206="sníž. přenesená",J1206,0)</f>
        <v>0</v>
      </c>
      <c r="BI1206" s="233">
        <f>IF(N1206="nulová",J1206,0)</f>
        <v>0</v>
      </c>
      <c r="BJ1206" s="18" t="s">
        <v>86</v>
      </c>
      <c r="BK1206" s="233">
        <f>ROUND(I1206*H1206,2)</f>
        <v>0</v>
      </c>
      <c r="BL1206" s="18" t="s">
        <v>269</v>
      </c>
      <c r="BM1206" s="232" t="s">
        <v>1158</v>
      </c>
    </row>
    <row r="1207" s="13" customFormat="1">
      <c r="A1207" s="13"/>
      <c r="B1207" s="234"/>
      <c r="C1207" s="235"/>
      <c r="D1207" s="236" t="s">
        <v>161</v>
      </c>
      <c r="E1207" s="237" t="s">
        <v>1</v>
      </c>
      <c r="F1207" s="238" t="s">
        <v>1120</v>
      </c>
      <c r="G1207" s="235"/>
      <c r="H1207" s="237" t="s">
        <v>1</v>
      </c>
      <c r="I1207" s="239"/>
      <c r="J1207" s="235"/>
      <c r="K1207" s="235"/>
      <c r="L1207" s="240"/>
      <c r="M1207" s="241"/>
      <c r="N1207" s="242"/>
      <c r="O1207" s="242"/>
      <c r="P1207" s="242"/>
      <c r="Q1207" s="242"/>
      <c r="R1207" s="242"/>
      <c r="S1207" s="242"/>
      <c r="T1207" s="24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4" t="s">
        <v>161</v>
      </c>
      <c r="AU1207" s="244" t="s">
        <v>88</v>
      </c>
      <c r="AV1207" s="13" t="s">
        <v>86</v>
      </c>
      <c r="AW1207" s="13" t="s">
        <v>32</v>
      </c>
      <c r="AX1207" s="13" t="s">
        <v>78</v>
      </c>
      <c r="AY1207" s="244" t="s">
        <v>153</v>
      </c>
    </row>
    <row r="1208" s="14" customFormat="1">
      <c r="A1208" s="14"/>
      <c r="B1208" s="245"/>
      <c r="C1208" s="246"/>
      <c r="D1208" s="236" t="s">
        <v>161</v>
      </c>
      <c r="E1208" s="247" t="s">
        <v>1</v>
      </c>
      <c r="F1208" s="248" t="s">
        <v>1121</v>
      </c>
      <c r="G1208" s="246"/>
      <c r="H1208" s="249">
        <v>12</v>
      </c>
      <c r="I1208" s="250"/>
      <c r="J1208" s="246"/>
      <c r="K1208" s="246"/>
      <c r="L1208" s="251"/>
      <c r="M1208" s="252"/>
      <c r="N1208" s="253"/>
      <c r="O1208" s="253"/>
      <c r="P1208" s="253"/>
      <c r="Q1208" s="253"/>
      <c r="R1208" s="253"/>
      <c r="S1208" s="253"/>
      <c r="T1208" s="25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55" t="s">
        <v>161</v>
      </c>
      <c r="AU1208" s="255" t="s">
        <v>88</v>
      </c>
      <c r="AV1208" s="14" t="s">
        <v>88</v>
      </c>
      <c r="AW1208" s="14" t="s">
        <v>32</v>
      </c>
      <c r="AX1208" s="14" t="s">
        <v>78</v>
      </c>
      <c r="AY1208" s="255" t="s">
        <v>153</v>
      </c>
    </row>
    <row r="1209" s="15" customFormat="1">
      <c r="A1209" s="15"/>
      <c r="B1209" s="256"/>
      <c r="C1209" s="257"/>
      <c r="D1209" s="236" t="s">
        <v>161</v>
      </c>
      <c r="E1209" s="258" t="s">
        <v>1</v>
      </c>
      <c r="F1209" s="259" t="s">
        <v>164</v>
      </c>
      <c r="G1209" s="257"/>
      <c r="H1209" s="260">
        <v>12</v>
      </c>
      <c r="I1209" s="261"/>
      <c r="J1209" s="257"/>
      <c r="K1209" s="257"/>
      <c r="L1209" s="262"/>
      <c r="M1209" s="263"/>
      <c r="N1209" s="264"/>
      <c r="O1209" s="264"/>
      <c r="P1209" s="264"/>
      <c r="Q1209" s="264"/>
      <c r="R1209" s="264"/>
      <c r="S1209" s="264"/>
      <c r="T1209" s="26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T1209" s="266" t="s">
        <v>161</v>
      </c>
      <c r="AU1209" s="266" t="s">
        <v>88</v>
      </c>
      <c r="AV1209" s="15" t="s">
        <v>165</v>
      </c>
      <c r="AW1209" s="15" t="s">
        <v>32</v>
      </c>
      <c r="AX1209" s="15" t="s">
        <v>78</v>
      </c>
      <c r="AY1209" s="266" t="s">
        <v>153</v>
      </c>
    </row>
    <row r="1210" s="16" customFormat="1">
      <c r="A1210" s="16"/>
      <c r="B1210" s="267"/>
      <c r="C1210" s="268"/>
      <c r="D1210" s="236" t="s">
        <v>161</v>
      </c>
      <c r="E1210" s="269" t="s">
        <v>1</v>
      </c>
      <c r="F1210" s="270" t="s">
        <v>166</v>
      </c>
      <c r="G1210" s="268"/>
      <c r="H1210" s="271">
        <v>12</v>
      </c>
      <c r="I1210" s="272"/>
      <c r="J1210" s="268"/>
      <c r="K1210" s="268"/>
      <c r="L1210" s="273"/>
      <c r="M1210" s="274"/>
      <c r="N1210" s="275"/>
      <c r="O1210" s="275"/>
      <c r="P1210" s="275"/>
      <c r="Q1210" s="275"/>
      <c r="R1210" s="275"/>
      <c r="S1210" s="275"/>
      <c r="T1210" s="27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T1210" s="277" t="s">
        <v>161</v>
      </c>
      <c r="AU1210" s="277" t="s">
        <v>88</v>
      </c>
      <c r="AV1210" s="16" t="s">
        <v>159</v>
      </c>
      <c r="AW1210" s="16" t="s">
        <v>32</v>
      </c>
      <c r="AX1210" s="16" t="s">
        <v>86</v>
      </c>
      <c r="AY1210" s="277" t="s">
        <v>153</v>
      </c>
    </row>
    <row r="1211" s="2" customFormat="1" ht="24.15" customHeight="1">
      <c r="A1211" s="39"/>
      <c r="B1211" s="40"/>
      <c r="C1211" s="220" t="s">
        <v>1159</v>
      </c>
      <c r="D1211" s="220" t="s">
        <v>155</v>
      </c>
      <c r="E1211" s="221" t="s">
        <v>1160</v>
      </c>
      <c r="F1211" s="222" t="s">
        <v>1161</v>
      </c>
      <c r="G1211" s="223" t="s">
        <v>1162</v>
      </c>
      <c r="H1211" s="224">
        <v>1</v>
      </c>
      <c r="I1211" s="225"/>
      <c r="J1211" s="226">
        <f>ROUND(I1211*H1211,2)</f>
        <v>0</v>
      </c>
      <c r="K1211" s="227"/>
      <c r="L1211" s="45"/>
      <c r="M1211" s="228" t="s">
        <v>1</v>
      </c>
      <c r="N1211" s="229" t="s">
        <v>43</v>
      </c>
      <c r="O1211" s="92"/>
      <c r="P1211" s="230">
        <f>O1211*H1211</f>
        <v>0</v>
      </c>
      <c r="Q1211" s="230">
        <v>0.00027</v>
      </c>
      <c r="R1211" s="230">
        <f>Q1211*H1211</f>
        <v>0.00027</v>
      </c>
      <c r="S1211" s="230">
        <v>0</v>
      </c>
      <c r="T1211" s="231">
        <f>S1211*H1211</f>
        <v>0</v>
      </c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R1211" s="232" t="s">
        <v>269</v>
      </c>
      <c r="AT1211" s="232" t="s">
        <v>155</v>
      </c>
      <c r="AU1211" s="232" t="s">
        <v>88</v>
      </c>
      <c r="AY1211" s="18" t="s">
        <v>153</v>
      </c>
      <c r="BE1211" s="233">
        <f>IF(N1211="základní",J1211,0)</f>
        <v>0</v>
      </c>
      <c r="BF1211" s="233">
        <f>IF(N1211="snížená",J1211,0)</f>
        <v>0</v>
      </c>
      <c r="BG1211" s="233">
        <f>IF(N1211="zákl. přenesená",J1211,0)</f>
        <v>0</v>
      </c>
      <c r="BH1211" s="233">
        <f>IF(N1211="sníž. přenesená",J1211,0)</f>
        <v>0</v>
      </c>
      <c r="BI1211" s="233">
        <f>IF(N1211="nulová",J1211,0)</f>
        <v>0</v>
      </c>
      <c r="BJ1211" s="18" t="s">
        <v>86</v>
      </c>
      <c r="BK1211" s="233">
        <f>ROUND(I1211*H1211,2)</f>
        <v>0</v>
      </c>
      <c r="BL1211" s="18" t="s">
        <v>269</v>
      </c>
      <c r="BM1211" s="232" t="s">
        <v>1163</v>
      </c>
    </row>
    <row r="1212" s="13" customFormat="1">
      <c r="A1212" s="13"/>
      <c r="B1212" s="234"/>
      <c r="C1212" s="235"/>
      <c r="D1212" s="236" t="s">
        <v>161</v>
      </c>
      <c r="E1212" s="237" t="s">
        <v>1</v>
      </c>
      <c r="F1212" s="238" t="s">
        <v>1164</v>
      </c>
      <c r="G1212" s="235"/>
      <c r="H1212" s="237" t="s">
        <v>1</v>
      </c>
      <c r="I1212" s="239"/>
      <c r="J1212" s="235"/>
      <c r="K1212" s="235"/>
      <c r="L1212" s="240"/>
      <c r="M1212" s="241"/>
      <c r="N1212" s="242"/>
      <c r="O1212" s="242"/>
      <c r="P1212" s="242"/>
      <c r="Q1212" s="242"/>
      <c r="R1212" s="242"/>
      <c r="S1212" s="242"/>
      <c r="T1212" s="24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4" t="s">
        <v>161</v>
      </c>
      <c r="AU1212" s="244" t="s">
        <v>88</v>
      </c>
      <c r="AV1212" s="13" t="s">
        <v>86</v>
      </c>
      <c r="AW1212" s="13" t="s">
        <v>32</v>
      </c>
      <c r="AX1212" s="13" t="s">
        <v>78</v>
      </c>
      <c r="AY1212" s="244" t="s">
        <v>153</v>
      </c>
    </row>
    <row r="1213" s="13" customFormat="1">
      <c r="A1213" s="13"/>
      <c r="B1213" s="234"/>
      <c r="C1213" s="235"/>
      <c r="D1213" s="236" t="s">
        <v>161</v>
      </c>
      <c r="E1213" s="237" t="s">
        <v>1</v>
      </c>
      <c r="F1213" s="238" t="s">
        <v>1165</v>
      </c>
      <c r="G1213" s="235"/>
      <c r="H1213" s="237" t="s">
        <v>1</v>
      </c>
      <c r="I1213" s="239"/>
      <c r="J1213" s="235"/>
      <c r="K1213" s="235"/>
      <c r="L1213" s="240"/>
      <c r="M1213" s="241"/>
      <c r="N1213" s="242"/>
      <c r="O1213" s="242"/>
      <c r="P1213" s="242"/>
      <c r="Q1213" s="242"/>
      <c r="R1213" s="242"/>
      <c r="S1213" s="242"/>
      <c r="T1213" s="24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4" t="s">
        <v>161</v>
      </c>
      <c r="AU1213" s="244" t="s">
        <v>88</v>
      </c>
      <c r="AV1213" s="13" t="s">
        <v>86</v>
      </c>
      <c r="AW1213" s="13" t="s">
        <v>32</v>
      </c>
      <c r="AX1213" s="13" t="s">
        <v>78</v>
      </c>
      <c r="AY1213" s="244" t="s">
        <v>153</v>
      </c>
    </row>
    <row r="1214" s="14" customFormat="1">
      <c r="A1214" s="14"/>
      <c r="B1214" s="245"/>
      <c r="C1214" s="246"/>
      <c r="D1214" s="236" t="s">
        <v>161</v>
      </c>
      <c r="E1214" s="247" t="s">
        <v>1</v>
      </c>
      <c r="F1214" s="248" t="s">
        <v>1042</v>
      </c>
      <c r="G1214" s="246"/>
      <c r="H1214" s="249">
        <v>1</v>
      </c>
      <c r="I1214" s="250"/>
      <c r="J1214" s="246"/>
      <c r="K1214" s="246"/>
      <c r="L1214" s="251"/>
      <c r="M1214" s="252"/>
      <c r="N1214" s="253"/>
      <c r="O1214" s="253"/>
      <c r="P1214" s="253"/>
      <c r="Q1214" s="253"/>
      <c r="R1214" s="253"/>
      <c r="S1214" s="253"/>
      <c r="T1214" s="25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5" t="s">
        <v>161</v>
      </c>
      <c r="AU1214" s="255" t="s">
        <v>88</v>
      </c>
      <c r="AV1214" s="14" t="s">
        <v>88</v>
      </c>
      <c r="AW1214" s="14" t="s">
        <v>32</v>
      </c>
      <c r="AX1214" s="14" t="s">
        <v>78</v>
      </c>
      <c r="AY1214" s="255" t="s">
        <v>153</v>
      </c>
    </row>
    <row r="1215" s="15" customFormat="1">
      <c r="A1215" s="15"/>
      <c r="B1215" s="256"/>
      <c r="C1215" s="257"/>
      <c r="D1215" s="236" t="s">
        <v>161</v>
      </c>
      <c r="E1215" s="258" t="s">
        <v>1</v>
      </c>
      <c r="F1215" s="259" t="s">
        <v>164</v>
      </c>
      <c r="G1215" s="257"/>
      <c r="H1215" s="260">
        <v>1</v>
      </c>
      <c r="I1215" s="261"/>
      <c r="J1215" s="257"/>
      <c r="K1215" s="257"/>
      <c r="L1215" s="262"/>
      <c r="M1215" s="263"/>
      <c r="N1215" s="264"/>
      <c r="O1215" s="264"/>
      <c r="P1215" s="264"/>
      <c r="Q1215" s="264"/>
      <c r="R1215" s="264"/>
      <c r="S1215" s="264"/>
      <c r="T1215" s="26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66" t="s">
        <v>161</v>
      </c>
      <c r="AU1215" s="266" t="s">
        <v>88</v>
      </c>
      <c r="AV1215" s="15" t="s">
        <v>165</v>
      </c>
      <c r="AW1215" s="15" t="s">
        <v>32</v>
      </c>
      <c r="AX1215" s="15" t="s">
        <v>78</v>
      </c>
      <c r="AY1215" s="266" t="s">
        <v>153</v>
      </c>
    </row>
    <row r="1216" s="16" customFormat="1">
      <c r="A1216" s="16"/>
      <c r="B1216" s="267"/>
      <c r="C1216" s="268"/>
      <c r="D1216" s="236" t="s">
        <v>161</v>
      </c>
      <c r="E1216" s="269" t="s">
        <v>1</v>
      </c>
      <c r="F1216" s="270" t="s">
        <v>166</v>
      </c>
      <c r="G1216" s="268"/>
      <c r="H1216" s="271">
        <v>1</v>
      </c>
      <c r="I1216" s="272"/>
      <c r="J1216" s="268"/>
      <c r="K1216" s="268"/>
      <c r="L1216" s="273"/>
      <c r="M1216" s="274"/>
      <c r="N1216" s="275"/>
      <c r="O1216" s="275"/>
      <c r="P1216" s="275"/>
      <c r="Q1216" s="275"/>
      <c r="R1216" s="275"/>
      <c r="S1216" s="275"/>
      <c r="T1216" s="27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T1216" s="277" t="s">
        <v>161</v>
      </c>
      <c r="AU1216" s="277" t="s">
        <v>88</v>
      </c>
      <c r="AV1216" s="16" t="s">
        <v>159</v>
      </c>
      <c r="AW1216" s="16" t="s">
        <v>32</v>
      </c>
      <c r="AX1216" s="16" t="s">
        <v>86</v>
      </c>
      <c r="AY1216" s="277" t="s">
        <v>153</v>
      </c>
    </row>
    <row r="1217" s="2" customFormat="1" ht="33" customHeight="1">
      <c r="A1217" s="39"/>
      <c r="B1217" s="40"/>
      <c r="C1217" s="220" t="s">
        <v>1166</v>
      </c>
      <c r="D1217" s="220" t="s">
        <v>155</v>
      </c>
      <c r="E1217" s="221" t="s">
        <v>1167</v>
      </c>
      <c r="F1217" s="222" t="s">
        <v>1168</v>
      </c>
      <c r="G1217" s="223" t="s">
        <v>1162</v>
      </c>
      <c r="H1217" s="224">
        <v>4</v>
      </c>
      <c r="I1217" s="225"/>
      <c r="J1217" s="226">
        <f>ROUND(I1217*H1217,2)</f>
        <v>0</v>
      </c>
      <c r="K1217" s="227"/>
      <c r="L1217" s="45"/>
      <c r="M1217" s="228" t="s">
        <v>1</v>
      </c>
      <c r="N1217" s="229" t="s">
        <v>43</v>
      </c>
      <c r="O1217" s="92"/>
      <c r="P1217" s="230">
        <f>O1217*H1217</f>
        <v>0</v>
      </c>
      <c r="Q1217" s="230">
        <v>0.00027</v>
      </c>
      <c r="R1217" s="230">
        <f>Q1217*H1217</f>
        <v>0.00108</v>
      </c>
      <c r="S1217" s="230">
        <v>0</v>
      </c>
      <c r="T1217" s="231">
        <f>S1217*H1217</f>
        <v>0</v>
      </c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R1217" s="232" t="s">
        <v>269</v>
      </c>
      <c r="AT1217" s="232" t="s">
        <v>155</v>
      </c>
      <c r="AU1217" s="232" t="s">
        <v>88</v>
      </c>
      <c r="AY1217" s="18" t="s">
        <v>153</v>
      </c>
      <c r="BE1217" s="233">
        <f>IF(N1217="základní",J1217,0)</f>
        <v>0</v>
      </c>
      <c r="BF1217" s="233">
        <f>IF(N1217="snížená",J1217,0)</f>
        <v>0</v>
      </c>
      <c r="BG1217" s="233">
        <f>IF(N1217="zákl. přenesená",J1217,0)</f>
        <v>0</v>
      </c>
      <c r="BH1217" s="233">
        <f>IF(N1217="sníž. přenesená",J1217,0)</f>
        <v>0</v>
      </c>
      <c r="BI1217" s="233">
        <f>IF(N1217="nulová",J1217,0)</f>
        <v>0</v>
      </c>
      <c r="BJ1217" s="18" t="s">
        <v>86</v>
      </c>
      <c r="BK1217" s="233">
        <f>ROUND(I1217*H1217,2)</f>
        <v>0</v>
      </c>
      <c r="BL1217" s="18" t="s">
        <v>269</v>
      </c>
      <c r="BM1217" s="232" t="s">
        <v>1169</v>
      </c>
    </row>
    <row r="1218" s="2" customFormat="1" ht="37.8" customHeight="1">
      <c r="A1218" s="39"/>
      <c r="B1218" s="40"/>
      <c r="C1218" s="220" t="s">
        <v>1170</v>
      </c>
      <c r="D1218" s="220" t="s">
        <v>155</v>
      </c>
      <c r="E1218" s="221" t="s">
        <v>1171</v>
      </c>
      <c r="F1218" s="222" t="s">
        <v>1172</v>
      </c>
      <c r="G1218" s="223" t="s">
        <v>288</v>
      </c>
      <c r="H1218" s="224">
        <v>16</v>
      </c>
      <c r="I1218" s="225"/>
      <c r="J1218" s="226">
        <f>ROUND(I1218*H1218,2)</f>
        <v>0</v>
      </c>
      <c r="K1218" s="227"/>
      <c r="L1218" s="45"/>
      <c r="M1218" s="228" t="s">
        <v>1</v>
      </c>
      <c r="N1218" s="229" t="s">
        <v>43</v>
      </c>
      <c r="O1218" s="92"/>
      <c r="P1218" s="230">
        <f>O1218*H1218</f>
        <v>0</v>
      </c>
      <c r="Q1218" s="230">
        <v>0</v>
      </c>
      <c r="R1218" s="230">
        <f>Q1218*H1218</f>
        <v>0</v>
      </c>
      <c r="S1218" s="230">
        <v>0</v>
      </c>
      <c r="T1218" s="231">
        <f>S1218*H1218</f>
        <v>0</v>
      </c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R1218" s="232" t="s">
        <v>269</v>
      </c>
      <c r="AT1218" s="232" t="s">
        <v>155</v>
      </c>
      <c r="AU1218" s="232" t="s">
        <v>88</v>
      </c>
      <c r="AY1218" s="18" t="s">
        <v>153</v>
      </c>
      <c r="BE1218" s="233">
        <f>IF(N1218="základní",J1218,0)</f>
        <v>0</v>
      </c>
      <c r="BF1218" s="233">
        <f>IF(N1218="snížená",J1218,0)</f>
        <v>0</v>
      </c>
      <c r="BG1218" s="233">
        <f>IF(N1218="zákl. přenesená",J1218,0)</f>
        <v>0</v>
      </c>
      <c r="BH1218" s="233">
        <f>IF(N1218="sníž. přenesená",J1218,0)</f>
        <v>0</v>
      </c>
      <c r="BI1218" s="233">
        <f>IF(N1218="nulová",J1218,0)</f>
        <v>0</v>
      </c>
      <c r="BJ1218" s="18" t="s">
        <v>86</v>
      </c>
      <c r="BK1218" s="233">
        <f>ROUND(I1218*H1218,2)</f>
        <v>0</v>
      </c>
      <c r="BL1218" s="18" t="s">
        <v>269</v>
      </c>
      <c r="BM1218" s="232" t="s">
        <v>1173</v>
      </c>
    </row>
    <row r="1219" s="13" customFormat="1">
      <c r="A1219" s="13"/>
      <c r="B1219" s="234"/>
      <c r="C1219" s="235"/>
      <c r="D1219" s="236" t="s">
        <v>161</v>
      </c>
      <c r="E1219" s="237" t="s">
        <v>1</v>
      </c>
      <c r="F1219" s="238" t="s">
        <v>1174</v>
      </c>
      <c r="G1219" s="235"/>
      <c r="H1219" s="237" t="s">
        <v>1</v>
      </c>
      <c r="I1219" s="239"/>
      <c r="J1219" s="235"/>
      <c r="K1219" s="235"/>
      <c r="L1219" s="240"/>
      <c r="M1219" s="241"/>
      <c r="N1219" s="242"/>
      <c r="O1219" s="242"/>
      <c r="P1219" s="242"/>
      <c r="Q1219" s="242"/>
      <c r="R1219" s="242"/>
      <c r="S1219" s="242"/>
      <c r="T1219" s="24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4" t="s">
        <v>161</v>
      </c>
      <c r="AU1219" s="244" t="s">
        <v>88</v>
      </c>
      <c r="AV1219" s="13" t="s">
        <v>86</v>
      </c>
      <c r="AW1219" s="13" t="s">
        <v>32</v>
      </c>
      <c r="AX1219" s="13" t="s">
        <v>78</v>
      </c>
      <c r="AY1219" s="244" t="s">
        <v>153</v>
      </c>
    </row>
    <row r="1220" s="13" customFormat="1">
      <c r="A1220" s="13"/>
      <c r="B1220" s="234"/>
      <c r="C1220" s="235"/>
      <c r="D1220" s="236" t="s">
        <v>161</v>
      </c>
      <c r="E1220" s="237" t="s">
        <v>1</v>
      </c>
      <c r="F1220" s="238" t="s">
        <v>1175</v>
      </c>
      <c r="G1220" s="235"/>
      <c r="H1220" s="237" t="s">
        <v>1</v>
      </c>
      <c r="I1220" s="239"/>
      <c r="J1220" s="235"/>
      <c r="K1220" s="235"/>
      <c r="L1220" s="240"/>
      <c r="M1220" s="241"/>
      <c r="N1220" s="242"/>
      <c r="O1220" s="242"/>
      <c r="P1220" s="242"/>
      <c r="Q1220" s="242"/>
      <c r="R1220" s="242"/>
      <c r="S1220" s="242"/>
      <c r="T1220" s="24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4" t="s">
        <v>161</v>
      </c>
      <c r="AU1220" s="244" t="s">
        <v>88</v>
      </c>
      <c r="AV1220" s="13" t="s">
        <v>86</v>
      </c>
      <c r="AW1220" s="13" t="s">
        <v>32</v>
      </c>
      <c r="AX1220" s="13" t="s">
        <v>78</v>
      </c>
      <c r="AY1220" s="244" t="s">
        <v>153</v>
      </c>
    </row>
    <row r="1221" s="14" customFormat="1">
      <c r="A1221" s="14"/>
      <c r="B1221" s="245"/>
      <c r="C1221" s="246"/>
      <c r="D1221" s="236" t="s">
        <v>161</v>
      </c>
      <c r="E1221" s="247" t="s">
        <v>1</v>
      </c>
      <c r="F1221" s="248" t="s">
        <v>1176</v>
      </c>
      <c r="G1221" s="246"/>
      <c r="H1221" s="249">
        <v>2</v>
      </c>
      <c r="I1221" s="250"/>
      <c r="J1221" s="246"/>
      <c r="K1221" s="246"/>
      <c r="L1221" s="251"/>
      <c r="M1221" s="252"/>
      <c r="N1221" s="253"/>
      <c r="O1221" s="253"/>
      <c r="P1221" s="253"/>
      <c r="Q1221" s="253"/>
      <c r="R1221" s="253"/>
      <c r="S1221" s="253"/>
      <c r="T1221" s="25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55" t="s">
        <v>161</v>
      </c>
      <c r="AU1221" s="255" t="s">
        <v>88</v>
      </c>
      <c r="AV1221" s="14" t="s">
        <v>88</v>
      </c>
      <c r="AW1221" s="14" t="s">
        <v>32</v>
      </c>
      <c r="AX1221" s="14" t="s">
        <v>78</v>
      </c>
      <c r="AY1221" s="255" t="s">
        <v>153</v>
      </c>
    </row>
    <row r="1222" s="13" customFormat="1">
      <c r="A1222" s="13"/>
      <c r="B1222" s="234"/>
      <c r="C1222" s="235"/>
      <c r="D1222" s="236" t="s">
        <v>161</v>
      </c>
      <c r="E1222" s="237" t="s">
        <v>1</v>
      </c>
      <c r="F1222" s="238" t="s">
        <v>1177</v>
      </c>
      <c r="G1222" s="235"/>
      <c r="H1222" s="237" t="s">
        <v>1</v>
      </c>
      <c r="I1222" s="239"/>
      <c r="J1222" s="235"/>
      <c r="K1222" s="235"/>
      <c r="L1222" s="240"/>
      <c r="M1222" s="241"/>
      <c r="N1222" s="242"/>
      <c r="O1222" s="242"/>
      <c r="P1222" s="242"/>
      <c r="Q1222" s="242"/>
      <c r="R1222" s="242"/>
      <c r="S1222" s="242"/>
      <c r="T1222" s="24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4" t="s">
        <v>161</v>
      </c>
      <c r="AU1222" s="244" t="s">
        <v>88</v>
      </c>
      <c r="AV1222" s="13" t="s">
        <v>86</v>
      </c>
      <c r="AW1222" s="13" t="s">
        <v>32</v>
      </c>
      <c r="AX1222" s="13" t="s">
        <v>78</v>
      </c>
      <c r="AY1222" s="244" t="s">
        <v>153</v>
      </c>
    </row>
    <row r="1223" s="14" customFormat="1">
      <c r="A1223" s="14"/>
      <c r="B1223" s="245"/>
      <c r="C1223" s="246"/>
      <c r="D1223" s="236" t="s">
        <v>161</v>
      </c>
      <c r="E1223" s="247" t="s">
        <v>1</v>
      </c>
      <c r="F1223" s="248" t="s">
        <v>1178</v>
      </c>
      <c r="G1223" s="246"/>
      <c r="H1223" s="249">
        <v>14</v>
      </c>
      <c r="I1223" s="250"/>
      <c r="J1223" s="246"/>
      <c r="K1223" s="246"/>
      <c r="L1223" s="251"/>
      <c r="M1223" s="252"/>
      <c r="N1223" s="253"/>
      <c r="O1223" s="253"/>
      <c r="P1223" s="253"/>
      <c r="Q1223" s="253"/>
      <c r="R1223" s="253"/>
      <c r="S1223" s="253"/>
      <c r="T1223" s="25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5" t="s">
        <v>161</v>
      </c>
      <c r="AU1223" s="255" t="s">
        <v>88</v>
      </c>
      <c r="AV1223" s="14" t="s">
        <v>88</v>
      </c>
      <c r="AW1223" s="14" t="s">
        <v>32</v>
      </c>
      <c r="AX1223" s="14" t="s">
        <v>78</v>
      </c>
      <c r="AY1223" s="255" t="s">
        <v>153</v>
      </c>
    </row>
    <row r="1224" s="15" customFormat="1">
      <c r="A1224" s="15"/>
      <c r="B1224" s="256"/>
      <c r="C1224" s="257"/>
      <c r="D1224" s="236" t="s">
        <v>161</v>
      </c>
      <c r="E1224" s="258" t="s">
        <v>1</v>
      </c>
      <c r="F1224" s="259" t="s">
        <v>164</v>
      </c>
      <c r="G1224" s="257"/>
      <c r="H1224" s="260">
        <v>16</v>
      </c>
      <c r="I1224" s="261"/>
      <c r="J1224" s="257"/>
      <c r="K1224" s="257"/>
      <c r="L1224" s="262"/>
      <c r="M1224" s="263"/>
      <c r="N1224" s="264"/>
      <c r="O1224" s="264"/>
      <c r="P1224" s="264"/>
      <c r="Q1224" s="264"/>
      <c r="R1224" s="264"/>
      <c r="S1224" s="264"/>
      <c r="T1224" s="26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66" t="s">
        <v>161</v>
      </c>
      <c r="AU1224" s="266" t="s">
        <v>88</v>
      </c>
      <c r="AV1224" s="15" t="s">
        <v>165</v>
      </c>
      <c r="AW1224" s="15" t="s">
        <v>32</v>
      </c>
      <c r="AX1224" s="15" t="s">
        <v>78</v>
      </c>
      <c r="AY1224" s="266" t="s">
        <v>153</v>
      </c>
    </row>
    <row r="1225" s="16" customFormat="1">
      <c r="A1225" s="16"/>
      <c r="B1225" s="267"/>
      <c r="C1225" s="268"/>
      <c r="D1225" s="236" t="s">
        <v>161</v>
      </c>
      <c r="E1225" s="269" t="s">
        <v>1</v>
      </c>
      <c r="F1225" s="270" t="s">
        <v>166</v>
      </c>
      <c r="G1225" s="268"/>
      <c r="H1225" s="271">
        <v>16</v>
      </c>
      <c r="I1225" s="272"/>
      <c r="J1225" s="268"/>
      <c r="K1225" s="268"/>
      <c r="L1225" s="273"/>
      <c r="M1225" s="274"/>
      <c r="N1225" s="275"/>
      <c r="O1225" s="275"/>
      <c r="P1225" s="275"/>
      <c r="Q1225" s="275"/>
      <c r="R1225" s="275"/>
      <c r="S1225" s="275"/>
      <c r="T1225" s="27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T1225" s="277" t="s">
        <v>161</v>
      </c>
      <c r="AU1225" s="277" t="s">
        <v>88</v>
      </c>
      <c r="AV1225" s="16" t="s">
        <v>159</v>
      </c>
      <c r="AW1225" s="16" t="s">
        <v>32</v>
      </c>
      <c r="AX1225" s="16" t="s">
        <v>86</v>
      </c>
      <c r="AY1225" s="277" t="s">
        <v>153</v>
      </c>
    </row>
    <row r="1226" s="2" customFormat="1" ht="24.15" customHeight="1">
      <c r="A1226" s="39"/>
      <c r="B1226" s="40"/>
      <c r="C1226" s="278" t="s">
        <v>1179</v>
      </c>
      <c r="D1226" s="278" t="s">
        <v>364</v>
      </c>
      <c r="E1226" s="279" t="s">
        <v>1180</v>
      </c>
      <c r="F1226" s="280" t="s">
        <v>1181</v>
      </c>
      <c r="G1226" s="281" t="s">
        <v>288</v>
      </c>
      <c r="H1226" s="282">
        <v>2</v>
      </c>
      <c r="I1226" s="283"/>
      <c r="J1226" s="284">
        <f>ROUND(I1226*H1226,2)</f>
        <v>0</v>
      </c>
      <c r="K1226" s="285"/>
      <c r="L1226" s="286"/>
      <c r="M1226" s="287" t="s">
        <v>1</v>
      </c>
      <c r="N1226" s="288" t="s">
        <v>43</v>
      </c>
      <c r="O1226" s="92"/>
      <c r="P1226" s="230">
        <f>O1226*H1226</f>
        <v>0</v>
      </c>
      <c r="Q1226" s="230">
        <v>0.014500000000000001</v>
      </c>
      <c r="R1226" s="230">
        <f>Q1226*H1226</f>
        <v>0.029000000000000001</v>
      </c>
      <c r="S1226" s="230">
        <v>0</v>
      </c>
      <c r="T1226" s="231">
        <f>S1226*H1226</f>
        <v>0</v>
      </c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R1226" s="232" t="s">
        <v>379</v>
      </c>
      <c r="AT1226" s="232" t="s">
        <v>364</v>
      </c>
      <c r="AU1226" s="232" t="s">
        <v>88</v>
      </c>
      <c r="AY1226" s="18" t="s">
        <v>153</v>
      </c>
      <c r="BE1226" s="233">
        <f>IF(N1226="základní",J1226,0)</f>
        <v>0</v>
      </c>
      <c r="BF1226" s="233">
        <f>IF(N1226="snížená",J1226,0)</f>
        <v>0</v>
      </c>
      <c r="BG1226" s="233">
        <f>IF(N1226="zákl. přenesená",J1226,0)</f>
        <v>0</v>
      </c>
      <c r="BH1226" s="233">
        <f>IF(N1226="sníž. přenesená",J1226,0)</f>
        <v>0</v>
      </c>
      <c r="BI1226" s="233">
        <f>IF(N1226="nulová",J1226,0)</f>
        <v>0</v>
      </c>
      <c r="BJ1226" s="18" t="s">
        <v>86</v>
      </c>
      <c r="BK1226" s="233">
        <f>ROUND(I1226*H1226,2)</f>
        <v>0</v>
      </c>
      <c r="BL1226" s="18" t="s">
        <v>269</v>
      </c>
      <c r="BM1226" s="232" t="s">
        <v>1182</v>
      </c>
    </row>
    <row r="1227" s="2" customFormat="1" ht="24.15" customHeight="1">
      <c r="A1227" s="39"/>
      <c r="B1227" s="40"/>
      <c r="C1227" s="278" t="s">
        <v>1183</v>
      </c>
      <c r="D1227" s="278" t="s">
        <v>364</v>
      </c>
      <c r="E1227" s="279" t="s">
        <v>1184</v>
      </c>
      <c r="F1227" s="280" t="s">
        <v>1185</v>
      </c>
      <c r="G1227" s="281" t="s">
        <v>288</v>
      </c>
      <c r="H1227" s="282">
        <v>14</v>
      </c>
      <c r="I1227" s="283"/>
      <c r="J1227" s="284">
        <f>ROUND(I1227*H1227,2)</f>
        <v>0</v>
      </c>
      <c r="K1227" s="285"/>
      <c r="L1227" s="286"/>
      <c r="M1227" s="287" t="s">
        <v>1</v>
      </c>
      <c r="N1227" s="288" t="s">
        <v>43</v>
      </c>
      <c r="O1227" s="92"/>
      <c r="P1227" s="230">
        <f>O1227*H1227</f>
        <v>0</v>
      </c>
      <c r="Q1227" s="230">
        <v>0.016</v>
      </c>
      <c r="R1227" s="230">
        <f>Q1227*H1227</f>
        <v>0.22400000000000001</v>
      </c>
      <c r="S1227" s="230">
        <v>0</v>
      </c>
      <c r="T1227" s="231">
        <f>S1227*H1227</f>
        <v>0</v>
      </c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R1227" s="232" t="s">
        <v>1004</v>
      </c>
      <c r="AT1227" s="232" t="s">
        <v>364</v>
      </c>
      <c r="AU1227" s="232" t="s">
        <v>88</v>
      </c>
      <c r="AY1227" s="18" t="s">
        <v>153</v>
      </c>
      <c r="BE1227" s="233">
        <f>IF(N1227="základní",J1227,0)</f>
        <v>0</v>
      </c>
      <c r="BF1227" s="233">
        <f>IF(N1227="snížená",J1227,0)</f>
        <v>0</v>
      </c>
      <c r="BG1227" s="233">
        <f>IF(N1227="zákl. přenesená",J1227,0)</f>
        <v>0</v>
      </c>
      <c r="BH1227" s="233">
        <f>IF(N1227="sníž. přenesená",J1227,0)</f>
        <v>0</v>
      </c>
      <c r="BI1227" s="233">
        <f>IF(N1227="nulová",J1227,0)</f>
        <v>0</v>
      </c>
      <c r="BJ1227" s="18" t="s">
        <v>86</v>
      </c>
      <c r="BK1227" s="233">
        <f>ROUND(I1227*H1227,2)</f>
        <v>0</v>
      </c>
      <c r="BL1227" s="18" t="s">
        <v>1004</v>
      </c>
      <c r="BM1227" s="232" t="s">
        <v>1186</v>
      </c>
    </row>
    <row r="1228" s="2" customFormat="1" ht="37.8" customHeight="1">
      <c r="A1228" s="39"/>
      <c r="B1228" s="40"/>
      <c r="C1228" s="220" t="s">
        <v>1187</v>
      </c>
      <c r="D1228" s="220" t="s">
        <v>155</v>
      </c>
      <c r="E1228" s="221" t="s">
        <v>1188</v>
      </c>
      <c r="F1228" s="222" t="s">
        <v>1189</v>
      </c>
      <c r="G1228" s="223" t="s">
        <v>288</v>
      </c>
      <c r="H1228" s="224">
        <v>2</v>
      </c>
      <c r="I1228" s="225"/>
      <c r="J1228" s="226">
        <f>ROUND(I1228*H1228,2)</f>
        <v>0</v>
      </c>
      <c r="K1228" s="227"/>
      <c r="L1228" s="45"/>
      <c r="M1228" s="228" t="s">
        <v>1</v>
      </c>
      <c r="N1228" s="229" t="s">
        <v>43</v>
      </c>
      <c r="O1228" s="92"/>
      <c r="P1228" s="230">
        <f>O1228*H1228</f>
        <v>0</v>
      </c>
      <c r="Q1228" s="230">
        <v>0</v>
      </c>
      <c r="R1228" s="230">
        <f>Q1228*H1228</f>
        <v>0</v>
      </c>
      <c r="S1228" s="230">
        <v>0</v>
      </c>
      <c r="T1228" s="231">
        <f>S1228*H1228</f>
        <v>0</v>
      </c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R1228" s="232" t="s">
        <v>269</v>
      </c>
      <c r="AT1228" s="232" t="s">
        <v>155</v>
      </c>
      <c r="AU1228" s="232" t="s">
        <v>88</v>
      </c>
      <c r="AY1228" s="18" t="s">
        <v>153</v>
      </c>
      <c r="BE1228" s="233">
        <f>IF(N1228="základní",J1228,0)</f>
        <v>0</v>
      </c>
      <c r="BF1228" s="233">
        <f>IF(N1228="snížená",J1228,0)</f>
        <v>0</v>
      </c>
      <c r="BG1228" s="233">
        <f>IF(N1228="zákl. přenesená",J1228,0)</f>
        <v>0</v>
      </c>
      <c r="BH1228" s="233">
        <f>IF(N1228="sníž. přenesená",J1228,0)</f>
        <v>0</v>
      </c>
      <c r="BI1228" s="233">
        <f>IF(N1228="nulová",J1228,0)</f>
        <v>0</v>
      </c>
      <c r="BJ1228" s="18" t="s">
        <v>86</v>
      </c>
      <c r="BK1228" s="233">
        <f>ROUND(I1228*H1228,2)</f>
        <v>0</v>
      </c>
      <c r="BL1228" s="18" t="s">
        <v>269</v>
      </c>
      <c r="BM1228" s="232" t="s">
        <v>1190</v>
      </c>
    </row>
    <row r="1229" s="2" customFormat="1" ht="24.15" customHeight="1">
      <c r="A1229" s="39"/>
      <c r="B1229" s="40"/>
      <c r="C1229" s="278" t="s">
        <v>1191</v>
      </c>
      <c r="D1229" s="278" t="s">
        <v>364</v>
      </c>
      <c r="E1229" s="279" t="s">
        <v>1192</v>
      </c>
      <c r="F1229" s="280" t="s">
        <v>1193</v>
      </c>
      <c r="G1229" s="281" t="s">
        <v>288</v>
      </c>
      <c r="H1229" s="282">
        <v>2</v>
      </c>
      <c r="I1229" s="283"/>
      <c r="J1229" s="284">
        <f>ROUND(I1229*H1229,2)</f>
        <v>0</v>
      </c>
      <c r="K1229" s="285"/>
      <c r="L1229" s="286"/>
      <c r="M1229" s="287" t="s">
        <v>1</v>
      </c>
      <c r="N1229" s="288" t="s">
        <v>43</v>
      </c>
      <c r="O1229" s="92"/>
      <c r="P1229" s="230">
        <f>O1229*H1229</f>
        <v>0</v>
      </c>
      <c r="Q1229" s="230">
        <v>0.017000000000000001</v>
      </c>
      <c r="R1229" s="230">
        <f>Q1229*H1229</f>
        <v>0.034000000000000002</v>
      </c>
      <c r="S1229" s="230">
        <v>0</v>
      </c>
      <c r="T1229" s="231">
        <f>S1229*H1229</f>
        <v>0</v>
      </c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R1229" s="232" t="s">
        <v>379</v>
      </c>
      <c r="AT1229" s="232" t="s">
        <v>364</v>
      </c>
      <c r="AU1229" s="232" t="s">
        <v>88</v>
      </c>
      <c r="AY1229" s="18" t="s">
        <v>153</v>
      </c>
      <c r="BE1229" s="233">
        <f>IF(N1229="základní",J1229,0)</f>
        <v>0</v>
      </c>
      <c r="BF1229" s="233">
        <f>IF(N1229="snížená",J1229,0)</f>
        <v>0</v>
      </c>
      <c r="BG1229" s="233">
        <f>IF(N1229="zákl. přenesená",J1229,0)</f>
        <v>0</v>
      </c>
      <c r="BH1229" s="233">
        <f>IF(N1229="sníž. přenesená",J1229,0)</f>
        <v>0</v>
      </c>
      <c r="BI1229" s="233">
        <f>IF(N1229="nulová",J1229,0)</f>
        <v>0</v>
      </c>
      <c r="BJ1229" s="18" t="s">
        <v>86</v>
      </c>
      <c r="BK1229" s="233">
        <f>ROUND(I1229*H1229,2)</f>
        <v>0</v>
      </c>
      <c r="BL1229" s="18" t="s">
        <v>269</v>
      </c>
      <c r="BM1229" s="232" t="s">
        <v>1194</v>
      </c>
    </row>
    <row r="1230" s="2" customFormat="1" ht="24.15" customHeight="1">
      <c r="A1230" s="39"/>
      <c r="B1230" s="40"/>
      <c r="C1230" s="220" t="s">
        <v>1195</v>
      </c>
      <c r="D1230" s="220" t="s">
        <v>155</v>
      </c>
      <c r="E1230" s="221" t="s">
        <v>1196</v>
      </c>
      <c r="F1230" s="222" t="s">
        <v>1197</v>
      </c>
      <c r="G1230" s="223" t="s">
        <v>288</v>
      </c>
      <c r="H1230" s="224">
        <v>18</v>
      </c>
      <c r="I1230" s="225"/>
      <c r="J1230" s="226">
        <f>ROUND(I1230*H1230,2)</f>
        <v>0</v>
      </c>
      <c r="K1230" s="227"/>
      <c r="L1230" s="45"/>
      <c r="M1230" s="228" t="s">
        <v>1</v>
      </c>
      <c r="N1230" s="229" t="s">
        <v>43</v>
      </c>
      <c r="O1230" s="92"/>
      <c r="P1230" s="230">
        <f>O1230*H1230</f>
        <v>0</v>
      </c>
      <c r="Q1230" s="230">
        <v>0</v>
      </c>
      <c r="R1230" s="230">
        <f>Q1230*H1230</f>
        <v>0</v>
      </c>
      <c r="S1230" s="230">
        <v>0</v>
      </c>
      <c r="T1230" s="231">
        <f>S1230*H1230</f>
        <v>0</v>
      </c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R1230" s="232" t="s">
        <v>269</v>
      </c>
      <c r="AT1230" s="232" t="s">
        <v>155</v>
      </c>
      <c r="AU1230" s="232" t="s">
        <v>88</v>
      </c>
      <c r="AY1230" s="18" t="s">
        <v>153</v>
      </c>
      <c r="BE1230" s="233">
        <f>IF(N1230="základní",J1230,0)</f>
        <v>0</v>
      </c>
      <c r="BF1230" s="233">
        <f>IF(N1230="snížená",J1230,0)</f>
        <v>0</v>
      </c>
      <c r="BG1230" s="233">
        <f>IF(N1230="zákl. přenesená",J1230,0)</f>
        <v>0</v>
      </c>
      <c r="BH1230" s="233">
        <f>IF(N1230="sníž. přenesená",J1230,0)</f>
        <v>0</v>
      </c>
      <c r="BI1230" s="233">
        <f>IF(N1230="nulová",J1230,0)</f>
        <v>0</v>
      </c>
      <c r="BJ1230" s="18" t="s">
        <v>86</v>
      </c>
      <c r="BK1230" s="233">
        <f>ROUND(I1230*H1230,2)</f>
        <v>0</v>
      </c>
      <c r="BL1230" s="18" t="s">
        <v>269</v>
      </c>
      <c r="BM1230" s="232" t="s">
        <v>1198</v>
      </c>
    </row>
    <row r="1231" s="2" customFormat="1" ht="24.15" customHeight="1">
      <c r="A1231" s="39"/>
      <c r="B1231" s="40"/>
      <c r="C1231" s="278" t="s">
        <v>1199</v>
      </c>
      <c r="D1231" s="278" t="s">
        <v>364</v>
      </c>
      <c r="E1231" s="279" t="s">
        <v>1200</v>
      </c>
      <c r="F1231" s="280" t="s">
        <v>1201</v>
      </c>
      <c r="G1231" s="281" t="s">
        <v>288</v>
      </c>
      <c r="H1231" s="282">
        <v>18</v>
      </c>
      <c r="I1231" s="283"/>
      <c r="J1231" s="284">
        <f>ROUND(I1231*H1231,2)</f>
        <v>0</v>
      </c>
      <c r="K1231" s="285"/>
      <c r="L1231" s="286"/>
      <c r="M1231" s="287" t="s">
        <v>1</v>
      </c>
      <c r="N1231" s="288" t="s">
        <v>43</v>
      </c>
      <c r="O1231" s="92"/>
      <c r="P1231" s="230">
        <f>O1231*H1231</f>
        <v>0</v>
      </c>
      <c r="Q1231" s="230">
        <v>0.00014999999999999999</v>
      </c>
      <c r="R1231" s="230">
        <f>Q1231*H1231</f>
        <v>0.0026999999999999997</v>
      </c>
      <c r="S1231" s="230">
        <v>0</v>
      </c>
      <c r="T1231" s="231">
        <f>S1231*H1231</f>
        <v>0</v>
      </c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R1231" s="232" t="s">
        <v>379</v>
      </c>
      <c r="AT1231" s="232" t="s">
        <v>364</v>
      </c>
      <c r="AU1231" s="232" t="s">
        <v>88</v>
      </c>
      <c r="AY1231" s="18" t="s">
        <v>153</v>
      </c>
      <c r="BE1231" s="233">
        <f>IF(N1231="základní",J1231,0)</f>
        <v>0</v>
      </c>
      <c r="BF1231" s="233">
        <f>IF(N1231="snížená",J1231,0)</f>
        <v>0</v>
      </c>
      <c r="BG1231" s="233">
        <f>IF(N1231="zákl. přenesená",J1231,0)</f>
        <v>0</v>
      </c>
      <c r="BH1231" s="233">
        <f>IF(N1231="sníž. přenesená",J1231,0)</f>
        <v>0</v>
      </c>
      <c r="BI1231" s="233">
        <f>IF(N1231="nulová",J1231,0)</f>
        <v>0</v>
      </c>
      <c r="BJ1231" s="18" t="s">
        <v>86</v>
      </c>
      <c r="BK1231" s="233">
        <f>ROUND(I1231*H1231,2)</f>
        <v>0</v>
      </c>
      <c r="BL1231" s="18" t="s">
        <v>269</v>
      </c>
      <c r="BM1231" s="232" t="s">
        <v>1202</v>
      </c>
    </row>
    <row r="1232" s="2" customFormat="1" ht="24.15" customHeight="1">
      <c r="A1232" s="39"/>
      <c r="B1232" s="40"/>
      <c r="C1232" s="278" t="s">
        <v>1203</v>
      </c>
      <c r="D1232" s="278" t="s">
        <v>364</v>
      </c>
      <c r="E1232" s="279" t="s">
        <v>1204</v>
      </c>
      <c r="F1232" s="280" t="s">
        <v>1205</v>
      </c>
      <c r="G1232" s="281" t="s">
        <v>288</v>
      </c>
      <c r="H1232" s="282">
        <v>18</v>
      </c>
      <c r="I1232" s="283"/>
      <c r="J1232" s="284">
        <f>ROUND(I1232*H1232,2)</f>
        <v>0</v>
      </c>
      <c r="K1232" s="285"/>
      <c r="L1232" s="286"/>
      <c r="M1232" s="287" t="s">
        <v>1</v>
      </c>
      <c r="N1232" s="288" t="s">
        <v>43</v>
      </c>
      <c r="O1232" s="92"/>
      <c r="P1232" s="230">
        <f>O1232*H1232</f>
        <v>0</v>
      </c>
      <c r="Q1232" s="230">
        <v>0.00014999999999999999</v>
      </c>
      <c r="R1232" s="230">
        <f>Q1232*H1232</f>
        <v>0.0026999999999999997</v>
      </c>
      <c r="S1232" s="230">
        <v>0</v>
      </c>
      <c r="T1232" s="231">
        <f>S1232*H1232</f>
        <v>0</v>
      </c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R1232" s="232" t="s">
        <v>1004</v>
      </c>
      <c r="AT1232" s="232" t="s">
        <v>364</v>
      </c>
      <c r="AU1232" s="232" t="s">
        <v>88</v>
      </c>
      <c r="AY1232" s="18" t="s">
        <v>153</v>
      </c>
      <c r="BE1232" s="233">
        <f>IF(N1232="základní",J1232,0)</f>
        <v>0</v>
      </c>
      <c r="BF1232" s="233">
        <f>IF(N1232="snížená",J1232,0)</f>
        <v>0</v>
      </c>
      <c r="BG1232" s="233">
        <f>IF(N1232="zákl. přenesená",J1232,0)</f>
        <v>0</v>
      </c>
      <c r="BH1232" s="233">
        <f>IF(N1232="sníž. přenesená",J1232,0)</f>
        <v>0</v>
      </c>
      <c r="BI1232" s="233">
        <f>IF(N1232="nulová",J1232,0)</f>
        <v>0</v>
      </c>
      <c r="BJ1232" s="18" t="s">
        <v>86</v>
      </c>
      <c r="BK1232" s="233">
        <f>ROUND(I1232*H1232,2)</f>
        <v>0</v>
      </c>
      <c r="BL1232" s="18" t="s">
        <v>1004</v>
      </c>
      <c r="BM1232" s="232" t="s">
        <v>1206</v>
      </c>
    </row>
    <row r="1233" s="2" customFormat="1" ht="16.5" customHeight="1">
      <c r="A1233" s="39"/>
      <c r="B1233" s="40"/>
      <c r="C1233" s="278" t="s">
        <v>1207</v>
      </c>
      <c r="D1233" s="278" t="s">
        <v>364</v>
      </c>
      <c r="E1233" s="279" t="s">
        <v>1208</v>
      </c>
      <c r="F1233" s="280" t="s">
        <v>1209</v>
      </c>
      <c r="G1233" s="281" t="s">
        <v>288</v>
      </c>
      <c r="H1233" s="282">
        <v>18</v>
      </c>
      <c r="I1233" s="283"/>
      <c r="J1233" s="284">
        <f>ROUND(I1233*H1233,2)</f>
        <v>0</v>
      </c>
      <c r="K1233" s="285"/>
      <c r="L1233" s="286"/>
      <c r="M1233" s="287" t="s">
        <v>1</v>
      </c>
      <c r="N1233" s="288" t="s">
        <v>43</v>
      </c>
      <c r="O1233" s="92"/>
      <c r="P1233" s="230">
        <f>O1233*H1233</f>
        <v>0</v>
      </c>
      <c r="Q1233" s="230">
        <v>0.0022000000000000001</v>
      </c>
      <c r="R1233" s="230">
        <f>Q1233*H1233</f>
        <v>0.039600000000000003</v>
      </c>
      <c r="S1233" s="230">
        <v>0</v>
      </c>
      <c r="T1233" s="231">
        <f>S1233*H1233</f>
        <v>0</v>
      </c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R1233" s="232" t="s">
        <v>1004</v>
      </c>
      <c r="AT1233" s="232" t="s">
        <v>364</v>
      </c>
      <c r="AU1233" s="232" t="s">
        <v>88</v>
      </c>
      <c r="AY1233" s="18" t="s">
        <v>153</v>
      </c>
      <c r="BE1233" s="233">
        <f>IF(N1233="základní",J1233,0)</f>
        <v>0</v>
      </c>
      <c r="BF1233" s="233">
        <f>IF(N1233="snížená",J1233,0)</f>
        <v>0</v>
      </c>
      <c r="BG1233" s="233">
        <f>IF(N1233="zákl. přenesená",J1233,0)</f>
        <v>0</v>
      </c>
      <c r="BH1233" s="233">
        <f>IF(N1233="sníž. přenesená",J1233,0)</f>
        <v>0</v>
      </c>
      <c r="BI1233" s="233">
        <f>IF(N1233="nulová",J1233,0)</f>
        <v>0</v>
      </c>
      <c r="BJ1233" s="18" t="s">
        <v>86</v>
      </c>
      <c r="BK1233" s="233">
        <f>ROUND(I1233*H1233,2)</f>
        <v>0</v>
      </c>
      <c r="BL1233" s="18" t="s">
        <v>1004</v>
      </c>
      <c r="BM1233" s="232" t="s">
        <v>1210</v>
      </c>
    </row>
    <row r="1234" s="2" customFormat="1" ht="37.8" customHeight="1">
      <c r="A1234" s="39"/>
      <c r="B1234" s="40"/>
      <c r="C1234" s="220" t="s">
        <v>1211</v>
      </c>
      <c r="D1234" s="220" t="s">
        <v>155</v>
      </c>
      <c r="E1234" s="221" t="s">
        <v>1212</v>
      </c>
      <c r="F1234" s="222" t="s">
        <v>1213</v>
      </c>
      <c r="G1234" s="223" t="s">
        <v>288</v>
      </c>
      <c r="H1234" s="224">
        <v>18</v>
      </c>
      <c r="I1234" s="225"/>
      <c r="J1234" s="226">
        <f>ROUND(I1234*H1234,2)</f>
        <v>0</v>
      </c>
      <c r="K1234" s="227"/>
      <c r="L1234" s="45"/>
      <c r="M1234" s="228" t="s">
        <v>1</v>
      </c>
      <c r="N1234" s="229" t="s">
        <v>43</v>
      </c>
      <c r="O1234" s="92"/>
      <c r="P1234" s="230">
        <f>O1234*H1234</f>
        <v>0</v>
      </c>
      <c r="Q1234" s="230">
        <v>0.00046999999999999999</v>
      </c>
      <c r="R1234" s="230">
        <f>Q1234*H1234</f>
        <v>0.0084600000000000005</v>
      </c>
      <c r="S1234" s="230">
        <v>0</v>
      </c>
      <c r="T1234" s="231">
        <f>S1234*H1234</f>
        <v>0</v>
      </c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R1234" s="232" t="s">
        <v>269</v>
      </c>
      <c r="AT1234" s="232" t="s">
        <v>155</v>
      </c>
      <c r="AU1234" s="232" t="s">
        <v>88</v>
      </c>
      <c r="AY1234" s="18" t="s">
        <v>153</v>
      </c>
      <c r="BE1234" s="233">
        <f>IF(N1234="základní",J1234,0)</f>
        <v>0</v>
      </c>
      <c r="BF1234" s="233">
        <f>IF(N1234="snížená",J1234,0)</f>
        <v>0</v>
      </c>
      <c r="BG1234" s="233">
        <f>IF(N1234="zákl. přenesená",J1234,0)</f>
        <v>0</v>
      </c>
      <c r="BH1234" s="233">
        <f>IF(N1234="sníž. přenesená",J1234,0)</f>
        <v>0</v>
      </c>
      <c r="BI1234" s="233">
        <f>IF(N1234="nulová",J1234,0)</f>
        <v>0</v>
      </c>
      <c r="BJ1234" s="18" t="s">
        <v>86</v>
      </c>
      <c r="BK1234" s="233">
        <f>ROUND(I1234*H1234,2)</f>
        <v>0</v>
      </c>
      <c r="BL1234" s="18" t="s">
        <v>269</v>
      </c>
      <c r="BM1234" s="232" t="s">
        <v>1214</v>
      </c>
    </row>
    <row r="1235" s="2" customFormat="1" ht="37.8" customHeight="1">
      <c r="A1235" s="39"/>
      <c r="B1235" s="40"/>
      <c r="C1235" s="278" t="s">
        <v>1215</v>
      </c>
      <c r="D1235" s="278" t="s">
        <v>364</v>
      </c>
      <c r="E1235" s="279" t="s">
        <v>1216</v>
      </c>
      <c r="F1235" s="280" t="s">
        <v>1217</v>
      </c>
      <c r="G1235" s="281" t="s">
        <v>288</v>
      </c>
      <c r="H1235" s="282">
        <v>18</v>
      </c>
      <c r="I1235" s="283"/>
      <c r="J1235" s="284">
        <f>ROUND(I1235*H1235,2)</f>
        <v>0</v>
      </c>
      <c r="K1235" s="285"/>
      <c r="L1235" s="286"/>
      <c r="M1235" s="287" t="s">
        <v>1</v>
      </c>
      <c r="N1235" s="288" t="s">
        <v>43</v>
      </c>
      <c r="O1235" s="92"/>
      <c r="P1235" s="230">
        <f>O1235*H1235</f>
        <v>0</v>
      </c>
      <c r="Q1235" s="230">
        <v>0.016</v>
      </c>
      <c r="R1235" s="230">
        <f>Q1235*H1235</f>
        <v>0.28800000000000003</v>
      </c>
      <c r="S1235" s="230">
        <v>0</v>
      </c>
      <c r="T1235" s="231">
        <f>S1235*H1235</f>
        <v>0</v>
      </c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R1235" s="232" t="s">
        <v>379</v>
      </c>
      <c r="AT1235" s="232" t="s">
        <v>364</v>
      </c>
      <c r="AU1235" s="232" t="s">
        <v>88</v>
      </c>
      <c r="AY1235" s="18" t="s">
        <v>153</v>
      </c>
      <c r="BE1235" s="233">
        <f>IF(N1235="základní",J1235,0)</f>
        <v>0</v>
      </c>
      <c r="BF1235" s="233">
        <f>IF(N1235="snížená",J1235,0)</f>
        <v>0</v>
      </c>
      <c r="BG1235" s="233">
        <f>IF(N1235="zákl. přenesená",J1235,0)</f>
        <v>0</v>
      </c>
      <c r="BH1235" s="233">
        <f>IF(N1235="sníž. přenesená",J1235,0)</f>
        <v>0</v>
      </c>
      <c r="BI1235" s="233">
        <f>IF(N1235="nulová",J1235,0)</f>
        <v>0</v>
      </c>
      <c r="BJ1235" s="18" t="s">
        <v>86</v>
      </c>
      <c r="BK1235" s="233">
        <f>ROUND(I1235*H1235,2)</f>
        <v>0</v>
      </c>
      <c r="BL1235" s="18" t="s">
        <v>269</v>
      </c>
      <c r="BM1235" s="232" t="s">
        <v>1218</v>
      </c>
    </row>
    <row r="1236" s="2" customFormat="1" ht="33" customHeight="1">
      <c r="A1236" s="39"/>
      <c r="B1236" s="40"/>
      <c r="C1236" s="220" t="s">
        <v>1219</v>
      </c>
      <c r="D1236" s="220" t="s">
        <v>155</v>
      </c>
      <c r="E1236" s="221" t="s">
        <v>1220</v>
      </c>
      <c r="F1236" s="222" t="s">
        <v>1221</v>
      </c>
      <c r="G1236" s="223" t="s">
        <v>335</v>
      </c>
      <c r="H1236" s="224">
        <v>10.699999999999999</v>
      </c>
      <c r="I1236" s="225"/>
      <c r="J1236" s="226">
        <f>ROUND(I1236*H1236,2)</f>
        <v>0</v>
      </c>
      <c r="K1236" s="227"/>
      <c r="L1236" s="45"/>
      <c r="M1236" s="228" t="s">
        <v>1</v>
      </c>
      <c r="N1236" s="229" t="s">
        <v>43</v>
      </c>
      <c r="O1236" s="92"/>
      <c r="P1236" s="230">
        <f>O1236*H1236</f>
        <v>0</v>
      </c>
      <c r="Q1236" s="230">
        <v>0</v>
      </c>
      <c r="R1236" s="230">
        <f>Q1236*H1236</f>
        <v>0</v>
      </c>
      <c r="S1236" s="230">
        <v>0</v>
      </c>
      <c r="T1236" s="231">
        <f>S1236*H1236</f>
        <v>0</v>
      </c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R1236" s="232" t="s">
        <v>269</v>
      </c>
      <c r="AT1236" s="232" t="s">
        <v>155</v>
      </c>
      <c r="AU1236" s="232" t="s">
        <v>88</v>
      </c>
      <c r="AY1236" s="18" t="s">
        <v>153</v>
      </c>
      <c r="BE1236" s="233">
        <f>IF(N1236="základní",J1236,0)</f>
        <v>0</v>
      </c>
      <c r="BF1236" s="233">
        <f>IF(N1236="snížená",J1236,0)</f>
        <v>0</v>
      </c>
      <c r="BG1236" s="233">
        <f>IF(N1236="zákl. přenesená",J1236,0)</f>
        <v>0</v>
      </c>
      <c r="BH1236" s="233">
        <f>IF(N1236="sníž. přenesená",J1236,0)</f>
        <v>0</v>
      </c>
      <c r="BI1236" s="233">
        <f>IF(N1236="nulová",J1236,0)</f>
        <v>0</v>
      </c>
      <c r="BJ1236" s="18" t="s">
        <v>86</v>
      </c>
      <c r="BK1236" s="233">
        <f>ROUND(I1236*H1236,2)</f>
        <v>0</v>
      </c>
      <c r="BL1236" s="18" t="s">
        <v>269</v>
      </c>
      <c r="BM1236" s="232" t="s">
        <v>1222</v>
      </c>
    </row>
    <row r="1237" s="13" customFormat="1">
      <c r="A1237" s="13"/>
      <c r="B1237" s="234"/>
      <c r="C1237" s="235"/>
      <c r="D1237" s="236" t="s">
        <v>161</v>
      </c>
      <c r="E1237" s="237" t="s">
        <v>1</v>
      </c>
      <c r="F1237" s="238" t="s">
        <v>1223</v>
      </c>
      <c r="G1237" s="235"/>
      <c r="H1237" s="237" t="s">
        <v>1</v>
      </c>
      <c r="I1237" s="239"/>
      <c r="J1237" s="235"/>
      <c r="K1237" s="235"/>
      <c r="L1237" s="240"/>
      <c r="M1237" s="241"/>
      <c r="N1237" s="242"/>
      <c r="O1237" s="242"/>
      <c r="P1237" s="242"/>
      <c r="Q1237" s="242"/>
      <c r="R1237" s="242"/>
      <c r="S1237" s="242"/>
      <c r="T1237" s="24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4" t="s">
        <v>161</v>
      </c>
      <c r="AU1237" s="244" t="s">
        <v>88</v>
      </c>
      <c r="AV1237" s="13" t="s">
        <v>86</v>
      </c>
      <c r="AW1237" s="13" t="s">
        <v>32</v>
      </c>
      <c r="AX1237" s="13" t="s">
        <v>78</v>
      </c>
      <c r="AY1237" s="244" t="s">
        <v>153</v>
      </c>
    </row>
    <row r="1238" s="14" customFormat="1">
      <c r="A1238" s="14"/>
      <c r="B1238" s="245"/>
      <c r="C1238" s="246"/>
      <c r="D1238" s="236" t="s">
        <v>161</v>
      </c>
      <c r="E1238" s="247" t="s">
        <v>1</v>
      </c>
      <c r="F1238" s="248" t="s">
        <v>1224</v>
      </c>
      <c r="G1238" s="246"/>
      <c r="H1238" s="249">
        <v>10.699999999999999</v>
      </c>
      <c r="I1238" s="250"/>
      <c r="J1238" s="246"/>
      <c r="K1238" s="246"/>
      <c r="L1238" s="251"/>
      <c r="M1238" s="252"/>
      <c r="N1238" s="253"/>
      <c r="O1238" s="253"/>
      <c r="P1238" s="253"/>
      <c r="Q1238" s="253"/>
      <c r="R1238" s="253"/>
      <c r="S1238" s="253"/>
      <c r="T1238" s="25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5" t="s">
        <v>161</v>
      </c>
      <c r="AU1238" s="255" t="s">
        <v>88</v>
      </c>
      <c r="AV1238" s="14" t="s">
        <v>88</v>
      </c>
      <c r="AW1238" s="14" t="s">
        <v>32</v>
      </c>
      <c r="AX1238" s="14" t="s">
        <v>78</v>
      </c>
      <c r="AY1238" s="255" t="s">
        <v>153</v>
      </c>
    </row>
    <row r="1239" s="15" customFormat="1">
      <c r="A1239" s="15"/>
      <c r="B1239" s="256"/>
      <c r="C1239" s="257"/>
      <c r="D1239" s="236" t="s">
        <v>161</v>
      </c>
      <c r="E1239" s="258" t="s">
        <v>1</v>
      </c>
      <c r="F1239" s="259" t="s">
        <v>164</v>
      </c>
      <c r="G1239" s="257"/>
      <c r="H1239" s="260">
        <v>10.699999999999999</v>
      </c>
      <c r="I1239" s="261"/>
      <c r="J1239" s="257"/>
      <c r="K1239" s="257"/>
      <c r="L1239" s="262"/>
      <c r="M1239" s="263"/>
      <c r="N1239" s="264"/>
      <c r="O1239" s="264"/>
      <c r="P1239" s="264"/>
      <c r="Q1239" s="264"/>
      <c r="R1239" s="264"/>
      <c r="S1239" s="264"/>
      <c r="T1239" s="26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66" t="s">
        <v>161</v>
      </c>
      <c r="AU1239" s="266" t="s">
        <v>88</v>
      </c>
      <c r="AV1239" s="15" t="s">
        <v>165</v>
      </c>
      <c r="AW1239" s="15" t="s">
        <v>32</v>
      </c>
      <c r="AX1239" s="15" t="s">
        <v>78</v>
      </c>
      <c r="AY1239" s="266" t="s">
        <v>153</v>
      </c>
    </row>
    <row r="1240" s="16" customFormat="1">
      <c r="A1240" s="16"/>
      <c r="B1240" s="267"/>
      <c r="C1240" s="268"/>
      <c r="D1240" s="236" t="s">
        <v>161</v>
      </c>
      <c r="E1240" s="269" t="s">
        <v>1</v>
      </c>
      <c r="F1240" s="270" t="s">
        <v>166</v>
      </c>
      <c r="G1240" s="268"/>
      <c r="H1240" s="271">
        <v>10.699999999999999</v>
      </c>
      <c r="I1240" s="272"/>
      <c r="J1240" s="268"/>
      <c r="K1240" s="268"/>
      <c r="L1240" s="273"/>
      <c r="M1240" s="274"/>
      <c r="N1240" s="275"/>
      <c r="O1240" s="275"/>
      <c r="P1240" s="275"/>
      <c r="Q1240" s="275"/>
      <c r="R1240" s="275"/>
      <c r="S1240" s="275"/>
      <c r="T1240" s="27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T1240" s="277" t="s">
        <v>161</v>
      </c>
      <c r="AU1240" s="277" t="s">
        <v>88</v>
      </c>
      <c r="AV1240" s="16" t="s">
        <v>159</v>
      </c>
      <c r="AW1240" s="16" t="s">
        <v>32</v>
      </c>
      <c r="AX1240" s="16" t="s">
        <v>86</v>
      </c>
      <c r="AY1240" s="277" t="s">
        <v>153</v>
      </c>
    </row>
    <row r="1241" s="2" customFormat="1" ht="24.15" customHeight="1">
      <c r="A1241" s="39"/>
      <c r="B1241" s="40"/>
      <c r="C1241" s="278" t="s">
        <v>1225</v>
      </c>
      <c r="D1241" s="278" t="s">
        <v>364</v>
      </c>
      <c r="E1241" s="279" t="s">
        <v>1226</v>
      </c>
      <c r="F1241" s="280" t="s">
        <v>1227</v>
      </c>
      <c r="G1241" s="281" t="s">
        <v>335</v>
      </c>
      <c r="H1241" s="282">
        <v>10.699999999999999</v>
      </c>
      <c r="I1241" s="283"/>
      <c r="J1241" s="284">
        <f>ROUND(I1241*H1241,2)</f>
        <v>0</v>
      </c>
      <c r="K1241" s="285"/>
      <c r="L1241" s="286"/>
      <c r="M1241" s="287" t="s">
        <v>1</v>
      </c>
      <c r="N1241" s="288" t="s">
        <v>43</v>
      </c>
      <c r="O1241" s="92"/>
      <c r="P1241" s="230">
        <f>O1241*H1241</f>
        <v>0</v>
      </c>
      <c r="Q1241" s="230">
        <v>0.0040000000000000001</v>
      </c>
      <c r="R1241" s="230">
        <f>Q1241*H1241</f>
        <v>0.042799999999999998</v>
      </c>
      <c r="S1241" s="230">
        <v>0</v>
      </c>
      <c r="T1241" s="231">
        <f>S1241*H1241</f>
        <v>0</v>
      </c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R1241" s="232" t="s">
        <v>379</v>
      </c>
      <c r="AT1241" s="232" t="s">
        <v>364</v>
      </c>
      <c r="AU1241" s="232" t="s">
        <v>88</v>
      </c>
      <c r="AY1241" s="18" t="s">
        <v>153</v>
      </c>
      <c r="BE1241" s="233">
        <f>IF(N1241="základní",J1241,0)</f>
        <v>0</v>
      </c>
      <c r="BF1241" s="233">
        <f>IF(N1241="snížená",J1241,0)</f>
        <v>0</v>
      </c>
      <c r="BG1241" s="233">
        <f>IF(N1241="zákl. přenesená",J1241,0)</f>
        <v>0</v>
      </c>
      <c r="BH1241" s="233">
        <f>IF(N1241="sníž. přenesená",J1241,0)</f>
        <v>0</v>
      </c>
      <c r="BI1241" s="233">
        <f>IF(N1241="nulová",J1241,0)</f>
        <v>0</v>
      </c>
      <c r="BJ1241" s="18" t="s">
        <v>86</v>
      </c>
      <c r="BK1241" s="233">
        <f>ROUND(I1241*H1241,2)</f>
        <v>0</v>
      </c>
      <c r="BL1241" s="18" t="s">
        <v>269</v>
      </c>
      <c r="BM1241" s="232" t="s">
        <v>1228</v>
      </c>
    </row>
    <row r="1242" s="2" customFormat="1" ht="44.25" customHeight="1">
      <c r="A1242" s="39"/>
      <c r="B1242" s="40"/>
      <c r="C1242" s="220" t="s">
        <v>1229</v>
      </c>
      <c r="D1242" s="220" t="s">
        <v>155</v>
      </c>
      <c r="E1242" s="221" t="s">
        <v>1230</v>
      </c>
      <c r="F1242" s="222" t="s">
        <v>1231</v>
      </c>
      <c r="G1242" s="223" t="s">
        <v>878</v>
      </c>
      <c r="H1242" s="289"/>
      <c r="I1242" s="225"/>
      <c r="J1242" s="226">
        <f>ROUND(I1242*H1242,2)</f>
        <v>0</v>
      </c>
      <c r="K1242" s="227"/>
      <c r="L1242" s="45"/>
      <c r="M1242" s="228" t="s">
        <v>1</v>
      </c>
      <c r="N1242" s="229" t="s">
        <v>43</v>
      </c>
      <c r="O1242" s="92"/>
      <c r="P1242" s="230">
        <f>O1242*H1242</f>
        <v>0</v>
      </c>
      <c r="Q1242" s="230">
        <v>0</v>
      </c>
      <c r="R1242" s="230">
        <f>Q1242*H1242</f>
        <v>0</v>
      </c>
      <c r="S1242" s="230">
        <v>0</v>
      </c>
      <c r="T1242" s="231">
        <f>S1242*H1242</f>
        <v>0</v>
      </c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R1242" s="232" t="s">
        <v>269</v>
      </c>
      <c r="AT1242" s="232" t="s">
        <v>155</v>
      </c>
      <c r="AU1242" s="232" t="s">
        <v>88</v>
      </c>
      <c r="AY1242" s="18" t="s">
        <v>153</v>
      </c>
      <c r="BE1242" s="233">
        <f>IF(N1242="základní",J1242,0)</f>
        <v>0</v>
      </c>
      <c r="BF1242" s="233">
        <f>IF(N1242="snížená",J1242,0)</f>
        <v>0</v>
      </c>
      <c r="BG1242" s="233">
        <f>IF(N1242="zákl. přenesená",J1242,0)</f>
        <v>0</v>
      </c>
      <c r="BH1242" s="233">
        <f>IF(N1242="sníž. přenesená",J1242,0)</f>
        <v>0</v>
      </c>
      <c r="BI1242" s="233">
        <f>IF(N1242="nulová",J1242,0)</f>
        <v>0</v>
      </c>
      <c r="BJ1242" s="18" t="s">
        <v>86</v>
      </c>
      <c r="BK1242" s="233">
        <f>ROUND(I1242*H1242,2)</f>
        <v>0</v>
      </c>
      <c r="BL1242" s="18" t="s">
        <v>269</v>
      </c>
      <c r="BM1242" s="232" t="s">
        <v>1232</v>
      </c>
    </row>
    <row r="1243" s="12" customFormat="1" ht="22.8" customHeight="1">
      <c r="A1243" s="12"/>
      <c r="B1243" s="204"/>
      <c r="C1243" s="205"/>
      <c r="D1243" s="206" t="s">
        <v>77</v>
      </c>
      <c r="E1243" s="218" t="s">
        <v>1233</v>
      </c>
      <c r="F1243" s="218" t="s">
        <v>1234</v>
      </c>
      <c r="G1243" s="205"/>
      <c r="H1243" s="205"/>
      <c r="I1243" s="208"/>
      <c r="J1243" s="219">
        <f>BK1243</f>
        <v>0</v>
      </c>
      <c r="K1243" s="205"/>
      <c r="L1243" s="210"/>
      <c r="M1243" s="211"/>
      <c r="N1243" s="212"/>
      <c r="O1243" s="212"/>
      <c r="P1243" s="213">
        <f>SUM(P1244:P1262)</f>
        <v>0</v>
      </c>
      <c r="Q1243" s="212"/>
      <c r="R1243" s="213">
        <f>SUM(R1244:R1262)</f>
        <v>0.54378499999999996</v>
      </c>
      <c r="S1243" s="212"/>
      <c r="T1243" s="214">
        <f>SUM(T1244:T1262)</f>
        <v>0</v>
      </c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R1243" s="215" t="s">
        <v>88</v>
      </c>
      <c r="AT1243" s="216" t="s">
        <v>77</v>
      </c>
      <c r="AU1243" s="216" t="s">
        <v>86</v>
      </c>
      <c r="AY1243" s="215" t="s">
        <v>153</v>
      </c>
      <c r="BK1243" s="217">
        <f>SUM(BK1244:BK1262)</f>
        <v>0</v>
      </c>
    </row>
    <row r="1244" s="2" customFormat="1" ht="37.8" customHeight="1">
      <c r="A1244" s="39"/>
      <c r="B1244" s="40"/>
      <c r="C1244" s="220" t="s">
        <v>1235</v>
      </c>
      <c r="D1244" s="220" t="s">
        <v>155</v>
      </c>
      <c r="E1244" s="221" t="s">
        <v>1236</v>
      </c>
      <c r="F1244" s="222" t="s">
        <v>1237</v>
      </c>
      <c r="G1244" s="223" t="s">
        <v>335</v>
      </c>
      <c r="H1244" s="224">
        <v>10.5</v>
      </c>
      <c r="I1244" s="225"/>
      <c r="J1244" s="226">
        <f>ROUND(I1244*H1244,2)</f>
        <v>0</v>
      </c>
      <c r="K1244" s="227"/>
      <c r="L1244" s="45"/>
      <c r="M1244" s="228" t="s">
        <v>1</v>
      </c>
      <c r="N1244" s="229" t="s">
        <v>43</v>
      </c>
      <c r="O1244" s="92"/>
      <c r="P1244" s="230">
        <f>O1244*H1244</f>
        <v>0</v>
      </c>
      <c r="Q1244" s="230">
        <v>6.0000000000000002E-05</v>
      </c>
      <c r="R1244" s="230">
        <f>Q1244*H1244</f>
        <v>0.00063000000000000003</v>
      </c>
      <c r="S1244" s="230">
        <v>0</v>
      </c>
      <c r="T1244" s="231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232" t="s">
        <v>269</v>
      </c>
      <c r="AT1244" s="232" t="s">
        <v>155</v>
      </c>
      <c r="AU1244" s="232" t="s">
        <v>88</v>
      </c>
      <c r="AY1244" s="18" t="s">
        <v>153</v>
      </c>
      <c r="BE1244" s="233">
        <f>IF(N1244="základní",J1244,0)</f>
        <v>0</v>
      </c>
      <c r="BF1244" s="233">
        <f>IF(N1244="snížená",J1244,0)</f>
        <v>0</v>
      </c>
      <c r="BG1244" s="233">
        <f>IF(N1244="zákl. přenesená",J1244,0)</f>
        <v>0</v>
      </c>
      <c r="BH1244" s="233">
        <f>IF(N1244="sníž. přenesená",J1244,0)</f>
        <v>0</v>
      </c>
      <c r="BI1244" s="233">
        <f>IF(N1244="nulová",J1244,0)</f>
        <v>0</v>
      </c>
      <c r="BJ1244" s="18" t="s">
        <v>86</v>
      </c>
      <c r="BK1244" s="233">
        <f>ROUND(I1244*H1244,2)</f>
        <v>0</v>
      </c>
      <c r="BL1244" s="18" t="s">
        <v>269</v>
      </c>
      <c r="BM1244" s="232" t="s">
        <v>1238</v>
      </c>
    </row>
    <row r="1245" s="13" customFormat="1">
      <c r="A1245" s="13"/>
      <c r="B1245" s="234"/>
      <c r="C1245" s="235"/>
      <c r="D1245" s="236" t="s">
        <v>161</v>
      </c>
      <c r="E1245" s="237" t="s">
        <v>1</v>
      </c>
      <c r="F1245" s="238" t="s">
        <v>1239</v>
      </c>
      <c r="G1245" s="235"/>
      <c r="H1245" s="237" t="s">
        <v>1</v>
      </c>
      <c r="I1245" s="239"/>
      <c r="J1245" s="235"/>
      <c r="K1245" s="235"/>
      <c r="L1245" s="240"/>
      <c r="M1245" s="241"/>
      <c r="N1245" s="242"/>
      <c r="O1245" s="242"/>
      <c r="P1245" s="242"/>
      <c r="Q1245" s="242"/>
      <c r="R1245" s="242"/>
      <c r="S1245" s="242"/>
      <c r="T1245" s="24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4" t="s">
        <v>161</v>
      </c>
      <c r="AU1245" s="244" t="s">
        <v>88</v>
      </c>
      <c r="AV1245" s="13" t="s">
        <v>86</v>
      </c>
      <c r="AW1245" s="13" t="s">
        <v>32</v>
      </c>
      <c r="AX1245" s="13" t="s">
        <v>78</v>
      </c>
      <c r="AY1245" s="244" t="s">
        <v>153</v>
      </c>
    </row>
    <row r="1246" s="14" customFormat="1">
      <c r="A1246" s="14"/>
      <c r="B1246" s="245"/>
      <c r="C1246" s="246"/>
      <c r="D1246" s="236" t="s">
        <v>161</v>
      </c>
      <c r="E1246" s="247" t="s">
        <v>1</v>
      </c>
      <c r="F1246" s="248" t="s">
        <v>1240</v>
      </c>
      <c r="G1246" s="246"/>
      <c r="H1246" s="249">
        <v>10.5</v>
      </c>
      <c r="I1246" s="250"/>
      <c r="J1246" s="246"/>
      <c r="K1246" s="246"/>
      <c r="L1246" s="251"/>
      <c r="M1246" s="252"/>
      <c r="N1246" s="253"/>
      <c r="O1246" s="253"/>
      <c r="P1246" s="253"/>
      <c r="Q1246" s="253"/>
      <c r="R1246" s="253"/>
      <c r="S1246" s="253"/>
      <c r="T1246" s="25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5" t="s">
        <v>161</v>
      </c>
      <c r="AU1246" s="255" t="s">
        <v>88</v>
      </c>
      <c r="AV1246" s="14" t="s">
        <v>88</v>
      </c>
      <c r="AW1246" s="14" t="s">
        <v>32</v>
      </c>
      <c r="AX1246" s="14" t="s">
        <v>78</v>
      </c>
      <c r="AY1246" s="255" t="s">
        <v>153</v>
      </c>
    </row>
    <row r="1247" s="15" customFormat="1">
      <c r="A1247" s="15"/>
      <c r="B1247" s="256"/>
      <c r="C1247" s="257"/>
      <c r="D1247" s="236" t="s">
        <v>161</v>
      </c>
      <c r="E1247" s="258" t="s">
        <v>1</v>
      </c>
      <c r="F1247" s="259" t="s">
        <v>164</v>
      </c>
      <c r="G1247" s="257"/>
      <c r="H1247" s="260">
        <v>10.5</v>
      </c>
      <c r="I1247" s="261"/>
      <c r="J1247" s="257"/>
      <c r="K1247" s="257"/>
      <c r="L1247" s="262"/>
      <c r="M1247" s="263"/>
      <c r="N1247" s="264"/>
      <c r="O1247" s="264"/>
      <c r="P1247" s="264"/>
      <c r="Q1247" s="264"/>
      <c r="R1247" s="264"/>
      <c r="S1247" s="264"/>
      <c r="T1247" s="26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T1247" s="266" t="s">
        <v>161</v>
      </c>
      <c r="AU1247" s="266" t="s">
        <v>88</v>
      </c>
      <c r="AV1247" s="15" t="s">
        <v>165</v>
      </c>
      <c r="AW1247" s="15" t="s">
        <v>32</v>
      </c>
      <c r="AX1247" s="15" t="s">
        <v>78</v>
      </c>
      <c r="AY1247" s="266" t="s">
        <v>153</v>
      </c>
    </row>
    <row r="1248" s="16" customFormat="1">
      <c r="A1248" s="16"/>
      <c r="B1248" s="267"/>
      <c r="C1248" s="268"/>
      <c r="D1248" s="236" t="s">
        <v>161</v>
      </c>
      <c r="E1248" s="269" t="s">
        <v>1</v>
      </c>
      <c r="F1248" s="270" t="s">
        <v>166</v>
      </c>
      <c r="G1248" s="268"/>
      <c r="H1248" s="271">
        <v>10.5</v>
      </c>
      <c r="I1248" s="272"/>
      <c r="J1248" s="268"/>
      <c r="K1248" s="268"/>
      <c r="L1248" s="273"/>
      <c r="M1248" s="274"/>
      <c r="N1248" s="275"/>
      <c r="O1248" s="275"/>
      <c r="P1248" s="275"/>
      <c r="Q1248" s="275"/>
      <c r="R1248" s="275"/>
      <c r="S1248" s="275"/>
      <c r="T1248" s="27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T1248" s="277" t="s">
        <v>161</v>
      </c>
      <c r="AU1248" s="277" t="s">
        <v>88</v>
      </c>
      <c r="AV1248" s="16" t="s">
        <v>159</v>
      </c>
      <c r="AW1248" s="16" t="s">
        <v>32</v>
      </c>
      <c r="AX1248" s="16" t="s">
        <v>86</v>
      </c>
      <c r="AY1248" s="277" t="s">
        <v>153</v>
      </c>
    </row>
    <row r="1249" s="2" customFormat="1" ht="16.5" customHeight="1">
      <c r="A1249" s="39"/>
      <c r="B1249" s="40"/>
      <c r="C1249" s="278" t="s">
        <v>1241</v>
      </c>
      <c r="D1249" s="278" t="s">
        <v>364</v>
      </c>
      <c r="E1249" s="279" t="s">
        <v>1242</v>
      </c>
      <c r="F1249" s="280" t="s">
        <v>1243</v>
      </c>
      <c r="G1249" s="281" t="s">
        <v>335</v>
      </c>
      <c r="H1249" s="282">
        <v>8</v>
      </c>
      <c r="I1249" s="283"/>
      <c r="J1249" s="284">
        <f>ROUND(I1249*H1249,2)</f>
        <v>0</v>
      </c>
      <c r="K1249" s="285"/>
      <c r="L1249" s="286"/>
      <c r="M1249" s="287" t="s">
        <v>1</v>
      </c>
      <c r="N1249" s="288" t="s">
        <v>43</v>
      </c>
      <c r="O1249" s="92"/>
      <c r="P1249" s="230">
        <f>O1249*H1249</f>
        <v>0</v>
      </c>
      <c r="Q1249" s="230">
        <v>0</v>
      </c>
      <c r="R1249" s="230">
        <f>Q1249*H1249</f>
        <v>0</v>
      </c>
      <c r="S1249" s="230">
        <v>0</v>
      </c>
      <c r="T1249" s="231">
        <f>S1249*H1249</f>
        <v>0</v>
      </c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R1249" s="232" t="s">
        <v>379</v>
      </c>
      <c r="AT1249" s="232" t="s">
        <v>364</v>
      </c>
      <c r="AU1249" s="232" t="s">
        <v>88</v>
      </c>
      <c r="AY1249" s="18" t="s">
        <v>153</v>
      </c>
      <c r="BE1249" s="233">
        <f>IF(N1249="základní",J1249,0)</f>
        <v>0</v>
      </c>
      <c r="BF1249" s="233">
        <f>IF(N1249="snížená",J1249,0)</f>
        <v>0</v>
      </c>
      <c r="BG1249" s="233">
        <f>IF(N1249="zákl. přenesená",J1249,0)</f>
        <v>0</v>
      </c>
      <c r="BH1249" s="233">
        <f>IF(N1249="sníž. přenesená",J1249,0)</f>
        <v>0</v>
      </c>
      <c r="BI1249" s="233">
        <f>IF(N1249="nulová",J1249,0)</f>
        <v>0</v>
      </c>
      <c r="BJ1249" s="18" t="s">
        <v>86</v>
      </c>
      <c r="BK1249" s="233">
        <f>ROUND(I1249*H1249,2)</f>
        <v>0</v>
      </c>
      <c r="BL1249" s="18" t="s">
        <v>269</v>
      </c>
      <c r="BM1249" s="232" t="s">
        <v>1244</v>
      </c>
    </row>
    <row r="1250" s="2" customFormat="1" ht="24.15" customHeight="1">
      <c r="A1250" s="39"/>
      <c r="B1250" s="40"/>
      <c r="C1250" s="278" t="s">
        <v>1245</v>
      </c>
      <c r="D1250" s="278" t="s">
        <v>364</v>
      </c>
      <c r="E1250" s="279" t="s">
        <v>1246</v>
      </c>
      <c r="F1250" s="280" t="s">
        <v>1247</v>
      </c>
      <c r="G1250" s="281" t="s">
        <v>335</v>
      </c>
      <c r="H1250" s="282">
        <v>2.5</v>
      </c>
      <c r="I1250" s="283"/>
      <c r="J1250" s="284">
        <f>ROUND(I1250*H1250,2)</f>
        <v>0</v>
      </c>
      <c r="K1250" s="285"/>
      <c r="L1250" s="286"/>
      <c r="M1250" s="287" t="s">
        <v>1</v>
      </c>
      <c r="N1250" s="288" t="s">
        <v>43</v>
      </c>
      <c r="O1250" s="92"/>
      <c r="P1250" s="230">
        <f>O1250*H1250</f>
        <v>0</v>
      </c>
      <c r="Q1250" s="230">
        <v>0</v>
      </c>
      <c r="R1250" s="230">
        <f>Q1250*H1250</f>
        <v>0</v>
      </c>
      <c r="S1250" s="230">
        <v>0</v>
      </c>
      <c r="T1250" s="231">
        <f>S1250*H1250</f>
        <v>0</v>
      </c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R1250" s="232" t="s">
        <v>379</v>
      </c>
      <c r="AT1250" s="232" t="s">
        <v>364</v>
      </c>
      <c r="AU1250" s="232" t="s">
        <v>88</v>
      </c>
      <c r="AY1250" s="18" t="s">
        <v>153</v>
      </c>
      <c r="BE1250" s="233">
        <f>IF(N1250="základní",J1250,0)</f>
        <v>0</v>
      </c>
      <c r="BF1250" s="233">
        <f>IF(N1250="snížená",J1250,0)</f>
        <v>0</v>
      </c>
      <c r="BG1250" s="233">
        <f>IF(N1250="zákl. přenesená",J1250,0)</f>
        <v>0</v>
      </c>
      <c r="BH1250" s="233">
        <f>IF(N1250="sníž. přenesená",J1250,0)</f>
        <v>0</v>
      </c>
      <c r="BI1250" s="233">
        <f>IF(N1250="nulová",J1250,0)</f>
        <v>0</v>
      </c>
      <c r="BJ1250" s="18" t="s">
        <v>86</v>
      </c>
      <c r="BK1250" s="233">
        <f>ROUND(I1250*H1250,2)</f>
        <v>0</v>
      </c>
      <c r="BL1250" s="18" t="s">
        <v>269</v>
      </c>
      <c r="BM1250" s="232" t="s">
        <v>1248</v>
      </c>
    </row>
    <row r="1251" s="2" customFormat="1" ht="24.15" customHeight="1">
      <c r="A1251" s="39"/>
      <c r="B1251" s="40"/>
      <c r="C1251" s="220" t="s">
        <v>1249</v>
      </c>
      <c r="D1251" s="220" t="s">
        <v>155</v>
      </c>
      <c r="E1251" s="221" t="s">
        <v>1250</v>
      </c>
      <c r="F1251" s="222" t="s">
        <v>1251</v>
      </c>
      <c r="G1251" s="223" t="s">
        <v>288</v>
      </c>
      <c r="H1251" s="224">
        <v>1</v>
      </c>
      <c r="I1251" s="225"/>
      <c r="J1251" s="226">
        <f>ROUND(I1251*H1251,2)</f>
        <v>0</v>
      </c>
      <c r="K1251" s="227"/>
      <c r="L1251" s="45"/>
      <c r="M1251" s="228" t="s">
        <v>1</v>
      </c>
      <c r="N1251" s="229" t="s">
        <v>43</v>
      </c>
      <c r="O1251" s="92"/>
      <c r="P1251" s="230">
        <f>O1251*H1251</f>
        <v>0</v>
      </c>
      <c r="Q1251" s="230">
        <v>0</v>
      </c>
      <c r="R1251" s="230">
        <f>Q1251*H1251</f>
        <v>0</v>
      </c>
      <c r="S1251" s="230">
        <v>0</v>
      </c>
      <c r="T1251" s="231">
        <f>S1251*H1251</f>
        <v>0</v>
      </c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R1251" s="232" t="s">
        <v>269</v>
      </c>
      <c r="AT1251" s="232" t="s">
        <v>155</v>
      </c>
      <c r="AU1251" s="232" t="s">
        <v>88</v>
      </c>
      <c r="AY1251" s="18" t="s">
        <v>153</v>
      </c>
      <c r="BE1251" s="233">
        <f>IF(N1251="základní",J1251,0)</f>
        <v>0</v>
      </c>
      <c r="BF1251" s="233">
        <f>IF(N1251="snížená",J1251,0)</f>
        <v>0</v>
      </c>
      <c r="BG1251" s="233">
        <f>IF(N1251="zákl. přenesená",J1251,0)</f>
        <v>0</v>
      </c>
      <c r="BH1251" s="233">
        <f>IF(N1251="sníž. přenesená",J1251,0)</f>
        <v>0</v>
      </c>
      <c r="BI1251" s="233">
        <f>IF(N1251="nulová",J1251,0)</f>
        <v>0</v>
      </c>
      <c r="BJ1251" s="18" t="s">
        <v>86</v>
      </c>
      <c r="BK1251" s="233">
        <f>ROUND(I1251*H1251,2)</f>
        <v>0</v>
      </c>
      <c r="BL1251" s="18" t="s">
        <v>269</v>
      </c>
      <c r="BM1251" s="232" t="s">
        <v>1252</v>
      </c>
    </row>
    <row r="1252" s="2" customFormat="1" ht="44.25" customHeight="1">
      <c r="A1252" s="39"/>
      <c r="B1252" s="40"/>
      <c r="C1252" s="220" t="s">
        <v>1253</v>
      </c>
      <c r="D1252" s="220" t="s">
        <v>155</v>
      </c>
      <c r="E1252" s="221" t="s">
        <v>1254</v>
      </c>
      <c r="F1252" s="222" t="s">
        <v>1255</v>
      </c>
      <c r="G1252" s="223" t="s">
        <v>288</v>
      </c>
      <c r="H1252" s="224">
        <v>1</v>
      </c>
      <c r="I1252" s="225"/>
      <c r="J1252" s="226">
        <f>ROUND(I1252*H1252,2)</f>
        <v>0</v>
      </c>
      <c r="K1252" s="227"/>
      <c r="L1252" s="45"/>
      <c r="M1252" s="228" t="s">
        <v>1</v>
      </c>
      <c r="N1252" s="229" t="s">
        <v>43</v>
      </c>
      <c r="O1252" s="92"/>
      <c r="P1252" s="230">
        <f>O1252*H1252</f>
        <v>0</v>
      </c>
      <c r="Q1252" s="230">
        <v>4.0000000000000003E-05</v>
      </c>
      <c r="R1252" s="230">
        <f>Q1252*H1252</f>
        <v>4.0000000000000003E-05</v>
      </c>
      <c r="S1252" s="230">
        <v>0</v>
      </c>
      <c r="T1252" s="231">
        <f>S1252*H1252</f>
        <v>0</v>
      </c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R1252" s="232" t="s">
        <v>269</v>
      </c>
      <c r="AT1252" s="232" t="s">
        <v>155</v>
      </c>
      <c r="AU1252" s="232" t="s">
        <v>88</v>
      </c>
      <c r="AY1252" s="18" t="s">
        <v>153</v>
      </c>
      <c r="BE1252" s="233">
        <f>IF(N1252="základní",J1252,0)</f>
        <v>0</v>
      </c>
      <c r="BF1252" s="233">
        <f>IF(N1252="snížená",J1252,0)</f>
        <v>0</v>
      </c>
      <c r="BG1252" s="233">
        <f>IF(N1252="zákl. přenesená",J1252,0)</f>
        <v>0</v>
      </c>
      <c r="BH1252" s="233">
        <f>IF(N1252="sníž. přenesená",J1252,0)</f>
        <v>0</v>
      </c>
      <c r="BI1252" s="233">
        <f>IF(N1252="nulová",J1252,0)</f>
        <v>0</v>
      </c>
      <c r="BJ1252" s="18" t="s">
        <v>86</v>
      </c>
      <c r="BK1252" s="233">
        <f>ROUND(I1252*H1252,2)</f>
        <v>0</v>
      </c>
      <c r="BL1252" s="18" t="s">
        <v>269</v>
      </c>
      <c r="BM1252" s="232" t="s">
        <v>1256</v>
      </c>
    </row>
    <row r="1253" s="2" customFormat="1" ht="33" customHeight="1">
      <c r="A1253" s="39"/>
      <c r="B1253" s="40"/>
      <c r="C1253" s="278" t="s">
        <v>1257</v>
      </c>
      <c r="D1253" s="278" t="s">
        <v>364</v>
      </c>
      <c r="E1253" s="279" t="s">
        <v>1258</v>
      </c>
      <c r="F1253" s="280" t="s">
        <v>1259</v>
      </c>
      <c r="G1253" s="281" t="s">
        <v>288</v>
      </c>
      <c r="H1253" s="282">
        <v>1</v>
      </c>
      <c r="I1253" s="283"/>
      <c r="J1253" s="284">
        <f>ROUND(I1253*H1253,2)</f>
        <v>0</v>
      </c>
      <c r="K1253" s="285"/>
      <c r="L1253" s="286"/>
      <c r="M1253" s="287" t="s">
        <v>1</v>
      </c>
      <c r="N1253" s="288" t="s">
        <v>43</v>
      </c>
      <c r="O1253" s="92"/>
      <c r="P1253" s="230">
        <f>O1253*H1253</f>
        <v>0</v>
      </c>
      <c r="Q1253" s="230">
        <v>0.02</v>
      </c>
      <c r="R1253" s="230">
        <f>Q1253*H1253</f>
        <v>0.02</v>
      </c>
      <c r="S1253" s="230">
        <v>0</v>
      </c>
      <c r="T1253" s="231">
        <f>S1253*H1253</f>
        <v>0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32" t="s">
        <v>379</v>
      </c>
      <c r="AT1253" s="232" t="s">
        <v>364</v>
      </c>
      <c r="AU1253" s="232" t="s">
        <v>88</v>
      </c>
      <c r="AY1253" s="18" t="s">
        <v>153</v>
      </c>
      <c r="BE1253" s="233">
        <f>IF(N1253="základní",J1253,0)</f>
        <v>0</v>
      </c>
      <c r="BF1253" s="233">
        <f>IF(N1253="snížená",J1253,0)</f>
        <v>0</v>
      </c>
      <c r="BG1253" s="233">
        <f>IF(N1253="zákl. přenesená",J1253,0)</f>
        <v>0</v>
      </c>
      <c r="BH1253" s="233">
        <f>IF(N1253="sníž. přenesená",J1253,0)</f>
        <v>0</v>
      </c>
      <c r="BI1253" s="233">
        <f>IF(N1253="nulová",J1253,0)</f>
        <v>0</v>
      </c>
      <c r="BJ1253" s="18" t="s">
        <v>86</v>
      </c>
      <c r="BK1253" s="233">
        <f>ROUND(I1253*H1253,2)</f>
        <v>0</v>
      </c>
      <c r="BL1253" s="18" t="s">
        <v>269</v>
      </c>
      <c r="BM1253" s="232" t="s">
        <v>1260</v>
      </c>
    </row>
    <row r="1254" s="2" customFormat="1" ht="24.15" customHeight="1">
      <c r="A1254" s="39"/>
      <c r="B1254" s="40"/>
      <c r="C1254" s="220" t="s">
        <v>1261</v>
      </c>
      <c r="D1254" s="220" t="s">
        <v>155</v>
      </c>
      <c r="E1254" s="221" t="s">
        <v>1262</v>
      </c>
      <c r="F1254" s="222" t="s">
        <v>1263</v>
      </c>
      <c r="G1254" s="223" t="s">
        <v>1264</v>
      </c>
      <c r="H1254" s="224">
        <v>462.30000000000001</v>
      </c>
      <c r="I1254" s="225"/>
      <c r="J1254" s="226">
        <f>ROUND(I1254*H1254,2)</f>
        <v>0</v>
      </c>
      <c r="K1254" s="227"/>
      <c r="L1254" s="45"/>
      <c r="M1254" s="228" t="s">
        <v>1</v>
      </c>
      <c r="N1254" s="229" t="s">
        <v>43</v>
      </c>
      <c r="O1254" s="92"/>
      <c r="P1254" s="230">
        <f>O1254*H1254</f>
        <v>0</v>
      </c>
      <c r="Q1254" s="230">
        <v>5.0000000000000002E-05</v>
      </c>
      <c r="R1254" s="230">
        <f>Q1254*H1254</f>
        <v>0.023115</v>
      </c>
      <c r="S1254" s="230">
        <v>0</v>
      </c>
      <c r="T1254" s="231">
        <f>S1254*H1254</f>
        <v>0</v>
      </c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R1254" s="232" t="s">
        <v>269</v>
      </c>
      <c r="AT1254" s="232" t="s">
        <v>155</v>
      </c>
      <c r="AU1254" s="232" t="s">
        <v>88</v>
      </c>
      <c r="AY1254" s="18" t="s">
        <v>153</v>
      </c>
      <c r="BE1254" s="233">
        <f>IF(N1254="základní",J1254,0)</f>
        <v>0</v>
      </c>
      <c r="BF1254" s="233">
        <f>IF(N1254="snížená",J1254,0)</f>
        <v>0</v>
      </c>
      <c r="BG1254" s="233">
        <f>IF(N1254="zákl. přenesená",J1254,0)</f>
        <v>0</v>
      </c>
      <c r="BH1254" s="233">
        <f>IF(N1254="sníž. přenesená",J1254,0)</f>
        <v>0</v>
      </c>
      <c r="BI1254" s="233">
        <f>IF(N1254="nulová",J1254,0)</f>
        <v>0</v>
      </c>
      <c r="BJ1254" s="18" t="s">
        <v>86</v>
      </c>
      <c r="BK1254" s="233">
        <f>ROUND(I1254*H1254,2)</f>
        <v>0</v>
      </c>
      <c r="BL1254" s="18" t="s">
        <v>269</v>
      </c>
      <c r="BM1254" s="232" t="s">
        <v>1265</v>
      </c>
    </row>
    <row r="1255" s="13" customFormat="1">
      <c r="A1255" s="13"/>
      <c r="B1255" s="234"/>
      <c r="C1255" s="235"/>
      <c r="D1255" s="236" t="s">
        <v>161</v>
      </c>
      <c r="E1255" s="237" t="s">
        <v>1</v>
      </c>
      <c r="F1255" s="238" t="s">
        <v>1266</v>
      </c>
      <c r="G1255" s="235"/>
      <c r="H1255" s="237" t="s">
        <v>1</v>
      </c>
      <c r="I1255" s="239"/>
      <c r="J1255" s="235"/>
      <c r="K1255" s="235"/>
      <c r="L1255" s="240"/>
      <c r="M1255" s="241"/>
      <c r="N1255" s="242"/>
      <c r="O1255" s="242"/>
      <c r="P1255" s="242"/>
      <c r="Q1255" s="242"/>
      <c r="R1255" s="242"/>
      <c r="S1255" s="242"/>
      <c r="T1255" s="24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4" t="s">
        <v>161</v>
      </c>
      <c r="AU1255" s="244" t="s">
        <v>88</v>
      </c>
      <c r="AV1255" s="13" t="s">
        <v>86</v>
      </c>
      <c r="AW1255" s="13" t="s">
        <v>32</v>
      </c>
      <c r="AX1255" s="13" t="s">
        <v>78</v>
      </c>
      <c r="AY1255" s="244" t="s">
        <v>153</v>
      </c>
    </row>
    <row r="1256" s="14" customFormat="1">
      <c r="A1256" s="14"/>
      <c r="B1256" s="245"/>
      <c r="C1256" s="246"/>
      <c r="D1256" s="236" t="s">
        <v>161</v>
      </c>
      <c r="E1256" s="247" t="s">
        <v>1</v>
      </c>
      <c r="F1256" s="248" t="s">
        <v>1267</v>
      </c>
      <c r="G1256" s="246"/>
      <c r="H1256" s="249">
        <v>462.30000000000001</v>
      </c>
      <c r="I1256" s="250"/>
      <c r="J1256" s="246"/>
      <c r="K1256" s="246"/>
      <c r="L1256" s="251"/>
      <c r="M1256" s="252"/>
      <c r="N1256" s="253"/>
      <c r="O1256" s="253"/>
      <c r="P1256" s="253"/>
      <c r="Q1256" s="253"/>
      <c r="R1256" s="253"/>
      <c r="S1256" s="253"/>
      <c r="T1256" s="25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55" t="s">
        <v>161</v>
      </c>
      <c r="AU1256" s="255" t="s">
        <v>88</v>
      </c>
      <c r="AV1256" s="14" t="s">
        <v>88</v>
      </c>
      <c r="AW1256" s="14" t="s">
        <v>32</v>
      </c>
      <c r="AX1256" s="14" t="s">
        <v>78</v>
      </c>
      <c r="AY1256" s="255" t="s">
        <v>153</v>
      </c>
    </row>
    <row r="1257" s="15" customFormat="1">
      <c r="A1257" s="15"/>
      <c r="B1257" s="256"/>
      <c r="C1257" s="257"/>
      <c r="D1257" s="236" t="s">
        <v>161</v>
      </c>
      <c r="E1257" s="258" t="s">
        <v>1</v>
      </c>
      <c r="F1257" s="259" t="s">
        <v>164</v>
      </c>
      <c r="G1257" s="257"/>
      <c r="H1257" s="260">
        <v>462.30000000000001</v>
      </c>
      <c r="I1257" s="261"/>
      <c r="J1257" s="257"/>
      <c r="K1257" s="257"/>
      <c r="L1257" s="262"/>
      <c r="M1257" s="263"/>
      <c r="N1257" s="264"/>
      <c r="O1257" s="264"/>
      <c r="P1257" s="264"/>
      <c r="Q1257" s="264"/>
      <c r="R1257" s="264"/>
      <c r="S1257" s="264"/>
      <c r="T1257" s="26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T1257" s="266" t="s">
        <v>161</v>
      </c>
      <c r="AU1257" s="266" t="s">
        <v>88</v>
      </c>
      <c r="AV1257" s="15" t="s">
        <v>165</v>
      </c>
      <c r="AW1257" s="15" t="s">
        <v>32</v>
      </c>
      <c r="AX1257" s="15" t="s">
        <v>78</v>
      </c>
      <c r="AY1257" s="266" t="s">
        <v>153</v>
      </c>
    </row>
    <row r="1258" s="16" customFormat="1">
      <c r="A1258" s="16"/>
      <c r="B1258" s="267"/>
      <c r="C1258" s="268"/>
      <c r="D1258" s="236" t="s">
        <v>161</v>
      </c>
      <c r="E1258" s="269" t="s">
        <v>1</v>
      </c>
      <c r="F1258" s="270" t="s">
        <v>166</v>
      </c>
      <c r="G1258" s="268"/>
      <c r="H1258" s="271">
        <v>462.30000000000001</v>
      </c>
      <c r="I1258" s="272"/>
      <c r="J1258" s="268"/>
      <c r="K1258" s="268"/>
      <c r="L1258" s="273"/>
      <c r="M1258" s="274"/>
      <c r="N1258" s="275"/>
      <c r="O1258" s="275"/>
      <c r="P1258" s="275"/>
      <c r="Q1258" s="275"/>
      <c r="R1258" s="275"/>
      <c r="S1258" s="275"/>
      <c r="T1258" s="27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T1258" s="277" t="s">
        <v>161</v>
      </c>
      <c r="AU1258" s="277" t="s">
        <v>88</v>
      </c>
      <c r="AV1258" s="16" t="s">
        <v>159</v>
      </c>
      <c r="AW1258" s="16" t="s">
        <v>32</v>
      </c>
      <c r="AX1258" s="16" t="s">
        <v>86</v>
      </c>
      <c r="AY1258" s="277" t="s">
        <v>153</v>
      </c>
    </row>
    <row r="1259" s="2" customFormat="1" ht="24.15" customHeight="1">
      <c r="A1259" s="39"/>
      <c r="B1259" s="40"/>
      <c r="C1259" s="278" t="s">
        <v>1268</v>
      </c>
      <c r="D1259" s="278" t="s">
        <v>364</v>
      </c>
      <c r="E1259" s="279" t="s">
        <v>1269</v>
      </c>
      <c r="F1259" s="280" t="s">
        <v>1270</v>
      </c>
      <c r="G1259" s="281" t="s">
        <v>227</v>
      </c>
      <c r="H1259" s="282">
        <v>0.151</v>
      </c>
      <c r="I1259" s="283"/>
      <c r="J1259" s="284">
        <f>ROUND(I1259*H1259,2)</f>
        <v>0</v>
      </c>
      <c r="K1259" s="285"/>
      <c r="L1259" s="286"/>
      <c r="M1259" s="287" t="s">
        <v>1</v>
      </c>
      <c r="N1259" s="288" t="s">
        <v>43</v>
      </c>
      <c r="O1259" s="92"/>
      <c r="P1259" s="230">
        <f>O1259*H1259</f>
        <v>0</v>
      </c>
      <c r="Q1259" s="230">
        <v>1</v>
      </c>
      <c r="R1259" s="230">
        <f>Q1259*H1259</f>
        <v>0.151</v>
      </c>
      <c r="S1259" s="230">
        <v>0</v>
      </c>
      <c r="T1259" s="231">
        <f>S1259*H1259</f>
        <v>0</v>
      </c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R1259" s="232" t="s">
        <v>1004</v>
      </c>
      <c r="AT1259" s="232" t="s">
        <v>364</v>
      </c>
      <c r="AU1259" s="232" t="s">
        <v>88</v>
      </c>
      <c r="AY1259" s="18" t="s">
        <v>153</v>
      </c>
      <c r="BE1259" s="233">
        <f>IF(N1259="základní",J1259,0)</f>
        <v>0</v>
      </c>
      <c r="BF1259" s="233">
        <f>IF(N1259="snížená",J1259,0)</f>
        <v>0</v>
      </c>
      <c r="BG1259" s="233">
        <f>IF(N1259="zákl. přenesená",J1259,0)</f>
        <v>0</v>
      </c>
      <c r="BH1259" s="233">
        <f>IF(N1259="sníž. přenesená",J1259,0)</f>
        <v>0</v>
      </c>
      <c r="BI1259" s="233">
        <f>IF(N1259="nulová",J1259,0)</f>
        <v>0</v>
      </c>
      <c r="BJ1259" s="18" t="s">
        <v>86</v>
      </c>
      <c r="BK1259" s="233">
        <f>ROUND(I1259*H1259,2)</f>
        <v>0</v>
      </c>
      <c r="BL1259" s="18" t="s">
        <v>1004</v>
      </c>
      <c r="BM1259" s="232" t="s">
        <v>1271</v>
      </c>
    </row>
    <row r="1260" s="2" customFormat="1" ht="24.15" customHeight="1">
      <c r="A1260" s="39"/>
      <c r="B1260" s="40"/>
      <c r="C1260" s="278" t="s">
        <v>1272</v>
      </c>
      <c r="D1260" s="278" t="s">
        <v>364</v>
      </c>
      <c r="E1260" s="279" t="s">
        <v>1273</v>
      </c>
      <c r="F1260" s="280" t="s">
        <v>1274</v>
      </c>
      <c r="G1260" s="281" t="s">
        <v>227</v>
      </c>
      <c r="H1260" s="282">
        <v>0.17299999999999999</v>
      </c>
      <c r="I1260" s="283"/>
      <c r="J1260" s="284">
        <f>ROUND(I1260*H1260,2)</f>
        <v>0</v>
      </c>
      <c r="K1260" s="285"/>
      <c r="L1260" s="286"/>
      <c r="M1260" s="287" t="s">
        <v>1</v>
      </c>
      <c r="N1260" s="288" t="s">
        <v>43</v>
      </c>
      <c r="O1260" s="92"/>
      <c r="P1260" s="230">
        <f>O1260*H1260</f>
        <v>0</v>
      </c>
      <c r="Q1260" s="230">
        <v>1</v>
      </c>
      <c r="R1260" s="230">
        <f>Q1260*H1260</f>
        <v>0.17299999999999999</v>
      </c>
      <c r="S1260" s="230">
        <v>0</v>
      </c>
      <c r="T1260" s="231">
        <f>S1260*H1260</f>
        <v>0</v>
      </c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R1260" s="232" t="s">
        <v>1004</v>
      </c>
      <c r="AT1260" s="232" t="s">
        <v>364</v>
      </c>
      <c r="AU1260" s="232" t="s">
        <v>88</v>
      </c>
      <c r="AY1260" s="18" t="s">
        <v>153</v>
      </c>
      <c r="BE1260" s="233">
        <f>IF(N1260="základní",J1260,0)</f>
        <v>0</v>
      </c>
      <c r="BF1260" s="233">
        <f>IF(N1260="snížená",J1260,0)</f>
        <v>0</v>
      </c>
      <c r="BG1260" s="233">
        <f>IF(N1260="zákl. přenesená",J1260,0)</f>
        <v>0</v>
      </c>
      <c r="BH1260" s="233">
        <f>IF(N1260="sníž. přenesená",J1260,0)</f>
        <v>0</v>
      </c>
      <c r="BI1260" s="233">
        <f>IF(N1260="nulová",J1260,0)</f>
        <v>0</v>
      </c>
      <c r="BJ1260" s="18" t="s">
        <v>86</v>
      </c>
      <c r="BK1260" s="233">
        <f>ROUND(I1260*H1260,2)</f>
        <v>0</v>
      </c>
      <c r="BL1260" s="18" t="s">
        <v>1004</v>
      </c>
      <c r="BM1260" s="232" t="s">
        <v>1275</v>
      </c>
    </row>
    <row r="1261" s="2" customFormat="1" ht="24.15" customHeight="1">
      <c r="A1261" s="39"/>
      <c r="B1261" s="40"/>
      <c r="C1261" s="278" t="s">
        <v>1276</v>
      </c>
      <c r="D1261" s="278" t="s">
        <v>364</v>
      </c>
      <c r="E1261" s="279" t="s">
        <v>1277</v>
      </c>
      <c r="F1261" s="280" t="s">
        <v>1278</v>
      </c>
      <c r="G1261" s="281" t="s">
        <v>227</v>
      </c>
      <c r="H1261" s="282">
        <v>0.17599999999999999</v>
      </c>
      <c r="I1261" s="283"/>
      <c r="J1261" s="284">
        <f>ROUND(I1261*H1261,2)</f>
        <v>0</v>
      </c>
      <c r="K1261" s="285"/>
      <c r="L1261" s="286"/>
      <c r="M1261" s="287" t="s">
        <v>1</v>
      </c>
      <c r="N1261" s="288" t="s">
        <v>43</v>
      </c>
      <c r="O1261" s="92"/>
      <c r="P1261" s="230">
        <f>O1261*H1261</f>
        <v>0</v>
      </c>
      <c r="Q1261" s="230">
        <v>1</v>
      </c>
      <c r="R1261" s="230">
        <f>Q1261*H1261</f>
        <v>0.17599999999999999</v>
      </c>
      <c r="S1261" s="230">
        <v>0</v>
      </c>
      <c r="T1261" s="231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2" t="s">
        <v>1004</v>
      </c>
      <c r="AT1261" s="232" t="s">
        <v>364</v>
      </c>
      <c r="AU1261" s="232" t="s">
        <v>88</v>
      </c>
      <c r="AY1261" s="18" t="s">
        <v>153</v>
      </c>
      <c r="BE1261" s="233">
        <f>IF(N1261="základní",J1261,0)</f>
        <v>0</v>
      </c>
      <c r="BF1261" s="233">
        <f>IF(N1261="snížená",J1261,0)</f>
        <v>0</v>
      </c>
      <c r="BG1261" s="233">
        <f>IF(N1261="zákl. přenesená",J1261,0)</f>
        <v>0</v>
      </c>
      <c r="BH1261" s="233">
        <f>IF(N1261="sníž. přenesená",J1261,0)</f>
        <v>0</v>
      </c>
      <c r="BI1261" s="233">
        <f>IF(N1261="nulová",J1261,0)</f>
        <v>0</v>
      </c>
      <c r="BJ1261" s="18" t="s">
        <v>86</v>
      </c>
      <c r="BK1261" s="233">
        <f>ROUND(I1261*H1261,2)</f>
        <v>0</v>
      </c>
      <c r="BL1261" s="18" t="s">
        <v>1004</v>
      </c>
      <c r="BM1261" s="232" t="s">
        <v>1279</v>
      </c>
    </row>
    <row r="1262" s="2" customFormat="1" ht="44.25" customHeight="1">
      <c r="A1262" s="39"/>
      <c r="B1262" s="40"/>
      <c r="C1262" s="220" t="s">
        <v>1280</v>
      </c>
      <c r="D1262" s="220" t="s">
        <v>155</v>
      </c>
      <c r="E1262" s="221" t="s">
        <v>1281</v>
      </c>
      <c r="F1262" s="222" t="s">
        <v>1282</v>
      </c>
      <c r="G1262" s="223" t="s">
        <v>878</v>
      </c>
      <c r="H1262" s="289"/>
      <c r="I1262" s="225"/>
      <c r="J1262" s="226">
        <f>ROUND(I1262*H1262,2)</f>
        <v>0</v>
      </c>
      <c r="K1262" s="227"/>
      <c r="L1262" s="45"/>
      <c r="M1262" s="228" t="s">
        <v>1</v>
      </c>
      <c r="N1262" s="229" t="s">
        <v>43</v>
      </c>
      <c r="O1262" s="92"/>
      <c r="P1262" s="230">
        <f>O1262*H1262</f>
        <v>0</v>
      </c>
      <c r="Q1262" s="230">
        <v>0</v>
      </c>
      <c r="R1262" s="230">
        <f>Q1262*H1262</f>
        <v>0</v>
      </c>
      <c r="S1262" s="230">
        <v>0</v>
      </c>
      <c r="T1262" s="231">
        <f>S1262*H1262</f>
        <v>0</v>
      </c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R1262" s="232" t="s">
        <v>269</v>
      </c>
      <c r="AT1262" s="232" t="s">
        <v>155</v>
      </c>
      <c r="AU1262" s="232" t="s">
        <v>88</v>
      </c>
      <c r="AY1262" s="18" t="s">
        <v>153</v>
      </c>
      <c r="BE1262" s="233">
        <f>IF(N1262="základní",J1262,0)</f>
        <v>0</v>
      </c>
      <c r="BF1262" s="233">
        <f>IF(N1262="snížená",J1262,0)</f>
        <v>0</v>
      </c>
      <c r="BG1262" s="233">
        <f>IF(N1262="zákl. přenesená",J1262,0)</f>
        <v>0</v>
      </c>
      <c r="BH1262" s="233">
        <f>IF(N1262="sníž. přenesená",J1262,0)</f>
        <v>0</v>
      </c>
      <c r="BI1262" s="233">
        <f>IF(N1262="nulová",J1262,0)</f>
        <v>0</v>
      </c>
      <c r="BJ1262" s="18" t="s">
        <v>86</v>
      </c>
      <c r="BK1262" s="233">
        <f>ROUND(I1262*H1262,2)</f>
        <v>0</v>
      </c>
      <c r="BL1262" s="18" t="s">
        <v>269</v>
      </c>
      <c r="BM1262" s="232" t="s">
        <v>1283</v>
      </c>
    </row>
    <row r="1263" s="12" customFormat="1" ht="22.8" customHeight="1">
      <c r="A1263" s="12"/>
      <c r="B1263" s="204"/>
      <c r="C1263" s="205"/>
      <c r="D1263" s="206" t="s">
        <v>77</v>
      </c>
      <c r="E1263" s="218" t="s">
        <v>1284</v>
      </c>
      <c r="F1263" s="218" t="s">
        <v>1285</v>
      </c>
      <c r="G1263" s="205"/>
      <c r="H1263" s="205"/>
      <c r="I1263" s="208"/>
      <c r="J1263" s="219">
        <f>BK1263</f>
        <v>0</v>
      </c>
      <c r="K1263" s="205"/>
      <c r="L1263" s="210"/>
      <c r="M1263" s="211"/>
      <c r="N1263" s="212"/>
      <c r="O1263" s="212"/>
      <c r="P1263" s="213">
        <f>SUM(P1264:P1386)</f>
        <v>0</v>
      </c>
      <c r="Q1263" s="212"/>
      <c r="R1263" s="213">
        <f>SUM(R1264:R1386)</f>
        <v>2.54752168</v>
      </c>
      <c r="S1263" s="212"/>
      <c r="T1263" s="214">
        <f>SUM(T1264:T1386)</f>
        <v>0</v>
      </c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R1263" s="215" t="s">
        <v>88</v>
      </c>
      <c r="AT1263" s="216" t="s">
        <v>77</v>
      </c>
      <c r="AU1263" s="216" t="s">
        <v>86</v>
      </c>
      <c r="AY1263" s="215" t="s">
        <v>153</v>
      </c>
      <c r="BK1263" s="217">
        <f>SUM(BK1264:BK1386)</f>
        <v>0</v>
      </c>
    </row>
    <row r="1264" s="2" customFormat="1" ht="24.15" customHeight="1">
      <c r="A1264" s="39"/>
      <c r="B1264" s="40"/>
      <c r="C1264" s="220" t="s">
        <v>1286</v>
      </c>
      <c r="D1264" s="220" t="s">
        <v>155</v>
      </c>
      <c r="E1264" s="221" t="s">
        <v>1287</v>
      </c>
      <c r="F1264" s="222" t="s">
        <v>1288</v>
      </c>
      <c r="G1264" s="223" t="s">
        <v>216</v>
      </c>
      <c r="H1264" s="224">
        <v>81.159999999999997</v>
      </c>
      <c r="I1264" s="225"/>
      <c r="J1264" s="226">
        <f>ROUND(I1264*H1264,2)</f>
        <v>0</v>
      </c>
      <c r="K1264" s="227"/>
      <c r="L1264" s="45"/>
      <c r="M1264" s="228" t="s">
        <v>1</v>
      </c>
      <c r="N1264" s="229" t="s">
        <v>43</v>
      </c>
      <c r="O1264" s="92"/>
      <c r="P1264" s="230">
        <f>O1264*H1264</f>
        <v>0</v>
      </c>
      <c r="Q1264" s="230">
        <v>0</v>
      </c>
      <c r="R1264" s="230">
        <f>Q1264*H1264</f>
        <v>0</v>
      </c>
      <c r="S1264" s="230">
        <v>0</v>
      </c>
      <c r="T1264" s="231">
        <f>S1264*H1264</f>
        <v>0</v>
      </c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R1264" s="232" t="s">
        <v>269</v>
      </c>
      <c r="AT1264" s="232" t="s">
        <v>155</v>
      </c>
      <c r="AU1264" s="232" t="s">
        <v>88</v>
      </c>
      <c r="AY1264" s="18" t="s">
        <v>153</v>
      </c>
      <c r="BE1264" s="233">
        <f>IF(N1264="základní",J1264,0)</f>
        <v>0</v>
      </c>
      <c r="BF1264" s="233">
        <f>IF(N1264="snížená",J1264,0)</f>
        <v>0</v>
      </c>
      <c r="BG1264" s="233">
        <f>IF(N1264="zákl. přenesená",J1264,0)</f>
        <v>0</v>
      </c>
      <c r="BH1264" s="233">
        <f>IF(N1264="sníž. přenesená",J1264,0)</f>
        <v>0</v>
      </c>
      <c r="BI1264" s="233">
        <f>IF(N1264="nulová",J1264,0)</f>
        <v>0</v>
      </c>
      <c r="BJ1264" s="18" t="s">
        <v>86</v>
      </c>
      <c r="BK1264" s="233">
        <f>ROUND(I1264*H1264,2)</f>
        <v>0</v>
      </c>
      <c r="BL1264" s="18" t="s">
        <v>269</v>
      </c>
      <c r="BM1264" s="232" t="s">
        <v>1289</v>
      </c>
    </row>
    <row r="1265" s="13" customFormat="1">
      <c r="A1265" s="13"/>
      <c r="B1265" s="234"/>
      <c r="C1265" s="235"/>
      <c r="D1265" s="236" t="s">
        <v>161</v>
      </c>
      <c r="E1265" s="237" t="s">
        <v>1</v>
      </c>
      <c r="F1265" s="238" t="s">
        <v>1290</v>
      </c>
      <c r="G1265" s="235"/>
      <c r="H1265" s="237" t="s">
        <v>1</v>
      </c>
      <c r="I1265" s="239"/>
      <c r="J1265" s="235"/>
      <c r="K1265" s="235"/>
      <c r="L1265" s="240"/>
      <c r="M1265" s="241"/>
      <c r="N1265" s="242"/>
      <c r="O1265" s="242"/>
      <c r="P1265" s="242"/>
      <c r="Q1265" s="242"/>
      <c r="R1265" s="242"/>
      <c r="S1265" s="242"/>
      <c r="T1265" s="24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4" t="s">
        <v>161</v>
      </c>
      <c r="AU1265" s="244" t="s">
        <v>88</v>
      </c>
      <c r="AV1265" s="13" t="s">
        <v>86</v>
      </c>
      <c r="AW1265" s="13" t="s">
        <v>32</v>
      </c>
      <c r="AX1265" s="13" t="s">
        <v>78</v>
      </c>
      <c r="AY1265" s="244" t="s">
        <v>153</v>
      </c>
    </row>
    <row r="1266" s="13" customFormat="1">
      <c r="A1266" s="13"/>
      <c r="B1266" s="234"/>
      <c r="C1266" s="235"/>
      <c r="D1266" s="236" t="s">
        <v>161</v>
      </c>
      <c r="E1266" s="237" t="s">
        <v>1</v>
      </c>
      <c r="F1266" s="238" t="s">
        <v>262</v>
      </c>
      <c r="G1266" s="235"/>
      <c r="H1266" s="237" t="s">
        <v>1</v>
      </c>
      <c r="I1266" s="239"/>
      <c r="J1266" s="235"/>
      <c r="K1266" s="235"/>
      <c r="L1266" s="240"/>
      <c r="M1266" s="241"/>
      <c r="N1266" s="242"/>
      <c r="O1266" s="242"/>
      <c r="P1266" s="242"/>
      <c r="Q1266" s="242"/>
      <c r="R1266" s="242"/>
      <c r="S1266" s="242"/>
      <c r="T1266" s="24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4" t="s">
        <v>161</v>
      </c>
      <c r="AU1266" s="244" t="s">
        <v>88</v>
      </c>
      <c r="AV1266" s="13" t="s">
        <v>86</v>
      </c>
      <c r="AW1266" s="13" t="s">
        <v>32</v>
      </c>
      <c r="AX1266" s="13" t="s">
        <v>78</v>
      </c>
      <c r="AY1266" s="244" t="s">
        <v>153</v>
      </c>
    </row>
    <row r="1267" s="13" customFormat="1">
      <c r="A1267" s="13"/>
      <c r="B1267" s="234"/>
      <c r="C1267" s="235"/>
      <c r="D1267" s="236" t="s">
        <v>161</v>
      </c>
      <c r="E1267" s="237" t="s">
        <v>1</v>
      </c>
      <c r="F1267" s="238" t="s">
        <v>274</v>
      </c>
      <c r="G1267" s="235"/>
      <c r="H1267" s="237" t="s">
        <v>1</v>
      </c>
      <c r="I1267" s="239"/>
      <c r="J1267" s="235"/>
      <c r="K1267" s="235"/>
      <c r="L1267" s="240"/>
      <c r="M1267" s="241"/>
      <c r="N1267" s="242"/>
      <c r="O1267" s="242"/>
      <c r="P1267" s="242"/>
      <c r="Q1267" s="242"/>
      <c r="R1267" s="242"/>
      <c r="S1267" s="242"/>
      <c r="T1267" s="24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4" t="s">
        <v>161</v>
      </c>
      <c r="AU1267" s="244" t="s">
        <v>88</v>
      </c>
      <c r="AV1267" s="13" t="s">
        <v>86</v>
      </c>
      <c r="AW1267" s="13" t="s">
        <v>32</v>
      </c>
      <c r="AX1267" s="13" t="s">
        <v>78</v>
      </c>
      <c r="AY1267" s="244" t="s">
        <v>153</v>
      </c>
    </row>
    <row r="1268" s="14" customFormat="1">
      <c r="A1268" s="14"/>
      <c r="B1268" s="245"/>
      <c r="C1268" s="246"/>
      <c r="D1268" s="236" t="s">
        <v>161</v>
      </c>
      <c r="E1268" s="247" t="s">
        <v>1</v>
      </c>
      <c r="F1268" s="248" t="s">
        <v>1065</v>
      </c>
      <c r="G1268" s="246"/>
      <c r="H1268" s="249">
        <v>39.799999999999997</v>
      </c>
      <c r="I1268" s="250"/>
      <c r="J1268" s="246"/>
      <c r="K1268" s="246"/>
      <c r="L1268" s="251"/>
      <c r="M1268" s="252"/>
      <c r="N1268" s="253"/>
      <c r="O1268" s="253"/>
      <c r="P1268" s="253"/>
      <c r="Q1268" s="253"/>
      <c r="R1268" s="253"/>
      <c r="S1268" s="253"/>
      <c r="T1268" s="25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5" t="s">
        <v>161</v>
      </c>
      <c r="AU1268" s="255" t="s">
        <v>88</v>
      </c>
      <c r="AV1268" s="14" t="s">
        <v>88</v>
      </c>
      <c r="AW1268" s="14" t="s">
        <v>32</v>
      </c>
      <c r="AX1268" s="14" t="s">
        <v>78</v>
      </c>
      <c r="AY1268" s="255" t="s">
        <v>153</v>
      </c>
    </row>
    <row r="1269" s="13" customFormat="1">
      <c r="A1269" s="13"/>
      <c r="B1269" s="234"/>
      <c r="C1269" s="235"/>
      <c r="D1269" s="236" t="s">
        <v>161</v>
      </c>
      <c r="E1269" s="237" t="s">
        <v>1</v>
      </c>
      <c r="F1269" s="238" t="s">
        <v>510</v>
      </c>
      <c r="G1269" s="235"/>
      <c r="H1269" s="237" t="s">
        <v>1</v>
      </c>
      <c r="I1269" s="239"/>
      <c r="J1269" s="235"/>
      <c r="K1269" s="235"/>
      <c r="L1269" s="240"/>
      <c r="M1269" s="241"/>
      <c r="N1269" s="242"/>
      <c r="O1269" s="242"/>
      <c r="P1269" s="242"/>
      <c r="Q1269" s="242"/>
      <c r="R1269" s="242"/>
      <c r="S1269" s="242"/>
      <c r="T1269" s="24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4" t="s">
        <v>161</v>
      </c>
      <c r="AU1269" s="244" t="s">
        <v>88</v>
      </c>
      <c r="AV1269" s="13" t="s">
        <v>86</v>
      </c>
      <c r="AW1269" s="13" t="s">
        <v>32</v>
      </c>
      <c r="AX1269" s="13" t="s">
        <v>78</v>
      </c>
      <c r="AY1269" s="244" t="s">
        <v>153</v>
      </c>
    </row>
    <row r="1270" s="14" customFormat="1">
      <c r="A1270" s="14"/>
      <c r="B1270" s="245"/>
      <c r="C1270" s="246"/>
      <c r="D1270" s="236" t="s">
        <v>161</v>
      </c>
      <c r="E1270" s="247" t="s">
        <v>1</v>
      </c>
      <c r="F1270" s="248" t="s">
        <v>1066</v>
      </c>
      <c r="G1270" s="246"/>
      <c r="H1270" s="249">
        <v>1.7</v>
      </c>
      <c r="I1270" s="250"/>
      <c r="J1270" s="246"/>
      <c r="K1270" s="246"/>
      <c r="L1270" s="251"/>
      <c r="M1270" s="252"/>
      <c r="N1270" s="253"/>
      <c r="O1270" s="253"/>
      <c r="P1270" s="253"/>
      <c r="Q1270" s="253"/>
      <c r="R1270" s="253"/>
      <c r="S1270" s="253"/>
      <c r="T1270" s="25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55" t="s">
        <v>161</v>
      </c>
      <c r="AU1270" s="255" t="s">
        <v>88</v>
      </c>
      <c r="AV1270" s="14" t="s">
        <v>88</v>
      </c>
      <c r="AW1270" s="14" t="s">
        <v>32</v>
      </c>
      <c r="AX1270" s="14" t="s">
        <v>78</v>
      </c>
      <c r="AY1270" s="255" t="s">
        <v>153</v>
      </c>
    </row>
    <row r="1271" s="13" customFormat="1">
      <c r="A1271" s="13"/>
      <c r="B1271" s="234"/>
      <c r="C1271" s="235"/>
      <c r="D1271" s="236" t="s">
        <v>161</v>
      </c>
      <c r="E1271" s="237" t="s">
        <v>1</v>
      </c>
      <c r="F1271" s="238" t="s">
        <v>314</v>
      </c>
      <c r="G1271" s="235"/>
      <c r="H1271" s="237" t="s">
        <v>1</v>
      </c>
      <c r="I1271" s="239"/>
      <c r="J1271" s="235"/>
      <c r="K1271" s="235"/>
      <c r="L1271" s="240"/>
      <c r="M1271" s="241"/>
      <c r="N1271" s="242"/>
      <c r="O1271" s="242"/>
      <c r="P1271" s="242"/>
      <c r="Q1271" s="242"/>
      <c r="R1271" s="242"/>
      <c r="S1271" s="242"/>
      <c r="T1271" s="24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4" t="s">
        <v>161</v>
      </c>
      <c r="AU1271" s="244" t="s">
        <v>88</v>
      </c>
      <c r="AV1271" s="13" t="s">
        <v>86</v>
      </c>
      <c r="AW1271" s="13" t="s">
        <v>32</v>
      </c>
      <c r="AX1271" s="13" t="s">
        <v>78</v>
      </c>
      <c r="AY1271" s="244" t="s">
        <v>153</v>
      </c>
    </row>
    <row r="1272" s="14" customFormat="1">
      <c r="A1272" s="14"/>
      <c r="B1272" s="245"/>
      <c r="C1272" s="246"/>
      <c r="D1272" s="236" t="s">
        <v>161</v>
      </c>
      <c r="E1272" s="247" t="s">
        <v>1</v>
      </c>
      <c r="F1272" s="248" t="s">
        <v>1291</v>
      </c>
      <c r="G1272" s="246"/>
      <c r="H1272" s="249">
        <v>5.5999999999999996</v>
      </c>
      <c r="I1272" s="250"/>
      <c r="J1272" s="246"/>
      <c r="K1272" s="246"/>
      <c r="L1272" s="251"/>
      <c r="M1272" s="252"/>
      <c r="N1272" s="253"/>
      <c r="O1272" s="253"/>
      <c r="P1272" s="253"/>
      <c r="Q1272" s="253"/>
      <c r="R1272" s="253"/>
      <c r="S1272" s="253"/>
      <c r="T1272" s="25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55" t="s">
        <v>161</v>
      </c>
      <c r="AU1272" s="255" t="s">
        <v>88</v>
      </c>
      <c r="AV1272" s="14" t="s">
        <v>88</v>
      </c>
      <c r="AW1272" s="14" t="s">
        <v>32</v>
      </c>
      <c r="AX1272" s="14" t="s">
        <v>78</v>
      </c>
      <c r="AY1272" s="255" t="s">
        <v>153</v>
      </c>
    </row>
    <row r="1273" s="13" customFormat="1">
      <c r="A1273" s="13"/>
      <c r="B1273" s="234"/>
      <c r="C1273" s="235"/>
      <c r="D1273" s="236" t="s">
        <v>161</v>
      </c>
      <c r="E1273" s="237" t="s">
        <v>1</v>
      </c>
      <c r="F1273" s="238" t="s">
        <v>319</v>
      </c>
      <c r="G1273" s="235"/>
      <c r="H1273" s="237" t="s">
        <v>1</v>
      </c>
      <c r="I1273" s="239"/>
      <c r="J1273" s="235"/>
      <c r="K1273" s="235"/>
      <c r="L1273" s="240"/>
      <c r="M1273" s="241"/>
      <c r="N1273" s="242"/>
      <c r="O1273" s="242"/>
      <c r="P1273" s="242"/>
      <c r="Q1273" s="242"/>
      <c r="R1273" s="242"/>
      <c r="S1273" s="242"/>
      <c r="T1273" s="24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4" t="s">
        <v>161</v>
      </c>
      <c r="AU1273" s="244" t="s">
        <v>88</v>
      </c>
      <c r="AV1273" s="13" t="s">
        <v>86</v>
      </c>
      <c r="AW1273" s="13" t="s">
        <v>32</v>
      </c>
      <c r="AX1273" s="13" t="s">
        <v>78</v>
      </c>
      <c r="AY1273" s="244" t="s">
        <v>153</v>
      </c>
    </row>
    <row r="1274" s="14" customFormat="1">
      <c r="A1274" s="14"/>
      <c r="B1274" s="245"/>
      <c r="C1274" s="246"/>
      <c r="D1274" s="236" t="s">
        <v>161</v>
      </c>
      <c r="E1274" s="247" t="s">
        <v>1</v>
      </c>
      <c r="F1274" s="248" t="s">
        <v>1067</v>
      </c>
      <c r="G1274" s="246"/>
      <c r="H1274" s="249">
        <v>6.5999999999999996</v>
      </c>
      <c r="I1274" s="250"/>
      <c r="J1274" s="246"/>
      <c r="K1274" s="246"/>
      <c r="L1274" s="251"/>
      <c r="M1274" s="252"/>
      <c r="N1274" s="253"/>
      <c r="O1274" s="253"/>
      <c r="P1274" s="253"/>
      <c r="Q1274" s="253"/>
      <c r="R1274" s="253"/>
      <c r="S1274" s="253"/>
      <c r="T1274" s="25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5" t="s">
        <v>161</v>
      </c>
      <c r="AU1274" s="255" t="s">
        <v>88</v>
      </c>
      <c r="AV1274" s="14" t="s">
        <v>88</v>
      </c>
      <c r="AW1274" s="14" t="s">
        <v>32</v>
      </c>
      <c r="AX1274" s="14" t="s">
        <v>78</v>
      </c>
      <c r="AY1274" s="255" t="s">
        <v>153</v>
      </c>
    </row>
    <row r="1275" s="15" customFormat="1">
      <c r="A1275" s="15"/>
      <c r="B1275" s="256"/>
      <c r="C1275" s="257"/>
      <c r="D1275" s="236" t="s">
        <v>161</v>
      </c>
      <c r="E1275" s="258" t="s">
        <v>1</v>
      </c>
      <c r="F1275" s="259" t="s">
        <v>164</v>
      </c>
      <c r="G1275" s="257"/>
      <c r="H1275" s="260">
        <v>53.700000000000003</v>
      </c>
      <c r="I1275" s="261"/>
      <c r="J1275" s="257"/>
      <c r="K1275" s="257"/>
      <c r="L1275" s="262"/>
      <c r="M1275" s="263"/>
      <c r="N1275" s="264"/>
      <c r="O1275" s="264"/>
      <c r="P1275" s="264"/>
      <c r="Q1275" s="264"/>
      <c r="R1275" s="264"/>
      <c r="S1275" s="264"/>
      <c r="T1275" s="26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T1275" s="266" t="s">
        <v>161</v>
      </c>
      <c r="AU1275" s="266" t="s">
        <v>88</v>
      </c>
      <c r="AV1275" s="15" t="s">
        <v>165</v>
      </c>
      <c r="AW1275" s="15" t="s">
        <v>32</v>
      </c>
      <c r="AX1275" s="15" t="s">
        <v>78</v>
      </c>
      <c r="AY1275" s="266" t="s">
        <v>153</v>
      </c>
    </row>
    <row r="1276" s="13" customFormat="1">
      <c r="A1276" s="13"/>
      <c r="B1276" s="234"/>
      <c r="C1276" s="235"/>
      <c r="D1276" s="236" t="s">
        <v>161</v>
      </c>
      <c r="E1276" s="237" t="s">
        <v>1</v>
      </c>
      <c r="F1276" s="238" t="s">
        <v>266</v>
      </c>
      <c r="G1276" s="235"/>
      <c r="H1276" s="237" t="s">
        <v>1</v>
      </c>
      <c r="I1276" s="239"/>
      <c r="J1276" s="235"/>
      <c r="K1276" s="235"/>
      <c r="L1276" s="240"/>
      <c r="M1276" s="241"/>
      <c r="N1276" s="242"/>
      <c r="O1276" s="242"/>
      <c r="P1276" s="242"/>
      <c r="Q1276" s="242"/>
      <c r="R1276" s="242"/>
      <c r="S1276" s="242"/>
      <c r="T1276" s="24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4" t="s">
        <v>161</v>
      </c>
      <c r="AU1276" s="244" t="s">
        <v>88</v>
      </c>
      <c r="AV1276" s="13" t="s">
        <v>86</v>
      </c>
      <c r="AW1276" s="13" t="s">
        <v>32</v>
      </c>
      <c r="AX1276" s="13" t="s">
        <v>78</v>
      </c>
      <c r="AY1276" s="244" t="s">
        <v>153</v>
      </c>
    </row>
    <row r="1277" s="13" customFormat="1">
      <c r="A1277" s="13"/>
      <c r="B1277" s="234"/>
      <c r="C1277" s="235"/>
      <c r="D1277" s="236" t="s">
        <v>161</v>
      </c>
      <c r="E1277" s="237" t="s">
        <v>1</v>
      </c>
      <c r="F1277" s="238" t="s">
        <v>329</v>
      </c>
      <c r="G1277" s="235"/>
      <c r="H1277" s="237" t="s">
        <v>1</v>
      </c>
      <c r="I1277" s="239"/>
      <c r="J1277" s="235"/>
      <c r="K1277" s="235"/>
      <c r="L1277" s="240"/>
      <c r="M1277" s="241"/>
      <c r="N1277" s="242"/>
      <c r="O1277" s="242"/>
      <c r="P1277" s="242"/>
      <c r="Q1277" s="242"/>
      <c r="R1277" s="242"/>
      <c r="S1277" s="242"/>
      <c r="T1277" s="24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4" t="s">
        <v>161</v>
      </c>
      <c r="AU1277" s="244" t="s">
        <v>88</v>
      </c>
      <c r="AV1277" s="13" t="s">
        <v>86</v>
      </c>
      <c r="AW1277" s="13" t="s">
        <v>32</v>
      </c>
      <c r="AX1277" s="13" t="s">
        <v>78</v>
      </c>
      <c r="AY1277" s="244" t="s">
        <v>153</v>
      </c>
    </row>
    <row r="1278" s="14" customFormat="1">
      <c r="A1278" s="14"/>
      <c r="B1278" s="245"/>
      <c r="C1278" s="246"/>
      <c r="D1278" s="236" t="s">
        <v>161</v>
      </c>
      <c r="E1278" s="247" t="s">
        <v>1</v>
      </c>
      <c r="F1278" s="248" t="s">
        <v>1068</v>
      </c>
      <c r="G1278" s="246"/>
      <c r="H1278" s="249">
        <v>20.5</v>
      </c>
      <c r="I1278" s="250"/>
      <c r="J1278" s="246"/>
      <c r="K1278" s="246"/>
      <c r="L1278" s="251"/>
      <c r="M1278" s="252"/>
      <c r="N1278" s="253"/>
      <c r="O1278" s="253"/>
      <c r="P1278" s="253"/>
      <c r="Q1278" s="253"/>
      <c r="R1278" s="253"/>
      <c r="S1278" s="253"/>
      <c r="T1278" s="25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5" t="s">
        <v>161</v>
      </c>
      <c r="AU1278" s="255" t="s">
        <v>88</v>
      </c>
      <c r="AV1278" s="14" t="s">
        <v>88</v>
      </c>
      <c r="AW1278" s="14" t="s">
        <v>32</v>
      </c>
      <c r="AX1278" s="14" t="s">
        <v>78</v>
      </c>
      <c r="AY1278" s="255" t="s">
        <v>153</v>
      </c>
    </row>
    <row r="1279" s="15" customFormat="1">
      <c r="A1279" s="15"/>
      <c r="B1279" s="256"/>
      <c r="C1279" s="257"/>
      <c r="D1279" s="236" t="s">
        <v>161</v>
      </c>
      <c r="E1279" s="258" t="s">
        <v>1</v>
      </c>
      <c r="F1279" s="259" t="s">
        <v>164</v>
      </c>
      <c r="G1279" s="257"/>
      <c r="H1279" s="260">
        <v>20.5</v>
      </c>
      <c r="I1279" s="261"/>
      <c r="J1279" s="257"/>
      <c r="K1279" s="257"/>
      <c r="L1279" s="262"/>
      <c r="M1279" s="263"/>
      <c r="N1279" s="264"/>
      <c r="O1279" s="264"/>
      <c r="P1279" s="264"/>
      <c r="Q1279" s="264"/>
      <c r="R1279" s="264"/>
      <c r="S1279" s="264"/>
      <c r="T1279" s="26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66" t="s">
        <v>161</v>
      </c>
      <c r="AU1279" s="266" t="s">
        <v>88</v>
      </c>
      <c r="AV1279" s="15" t="s">
        <v>165</v>
      </c>
      <c r="AW1279" s="15" t="s">
        <v>32</v>
      </c>
      <c r="AX1279" s="15" t="s">
        <v>78</v>
      </c>
      <c r="AY1279" s="266" t="s">
        <v>153</v>
      </c>
    </row>
    <row r="1280" s="13" customFormat="1">
      <c r="A1280" s="13"/>
      <c r="B1280" s="234"/>
      <c r="C1280" s="235"/>
      <c r="D1280" s="236" t="s">
        <v>161</v>
      </c>
      <c r="E1280" s="237" t="s">
        <v>1</v>
      </c>
      <c r="F1280" s="238" t="s">
        <v>428</v>
      </c>
      <c r="G1280" s="235"/>
      <c r="H1280" s="237" t="s">
        <v>1</v>
      </c>
      <c r="I1280" s="239"/>
      <c r="J1280" s="235"/>
      <c r="K1280" s="235"/>
      <c r="L1280" s="240"/>
      <c r="M1280" s="241"/>
      <c r="N1280" s="242"/>
      <c r="O1280" s="242"/>
      <c r="P1280" s="242"/>
      <c r="Q1280" s="242"/>
      <c r="R1280" s="242"/>
      <c r="S1280" s="242"/>
      <c r="T1280" s="24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4" t="s">
        <v>161</v>
      </c>
      <c r="AU1280" s="244" t="s">
        <v>88</v>
      </c>
      <c r="AV1280" s="13" t="s">
        <v>86</v>
      </c>
      <c r="AW1280" s="13" t="s">
        <v>32</v>
      </c>
      <c r="AX1280" s="13" t="s">
        <v>78</v>
      </c>
      <c r="AY1280" s="244" t="s">
        <v>153</v>
      </c>
    </row>
    <row r="1281" s="14" customFormat="1">
      <c r="A1281" s="14"/>
      <c r="B1281" s="245"/>
      <c r="C1281" s="246"/>
      <c r="D1281" s="236" t="s">
        <v>161</v>
      </c>
      <c r="E1281" s="247" t="s">
        <v>1</v>
      </c>
      <c r="F1281" s="248" t="s">
        <v>1292</v>
      </c>
      <c r="G1281" s="246"/>
      <c r="H1281" s="249">
        <v>6.96</v>
      </c>
      <c r="I1281" s="250"/>
      <c r="J1281" s="246"/>
      <c r="K1281" s="246"/>
      <c r="L1281" s="251"/>
      <c r="M1281" s="252"/>
      <c r="N1281" s="253"/>
      <c r="O1281" s="253"/>
      <c r="P1281" s="253"/>
      <c r="Q1281" s="253"/>
      <c r="R1281" s="253"/>
      <c r="S1281" s="253"/>
      <c r="T1281" s="25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55" t="s">
        <v>161</v>
      </c>
      <c r="AU1281" s="255" t="s">
        <v>88</v>
      </c>
      <c r="AV1281" s="14" t="s">
        <v>88</v>
      </c>
      <c r="AW1281" s="14" t="s">
        <v>32</v>
      </c>
      <c r="AX1281" s="14" t="s">
        <v>78</v>
      </c>
      <c r="AY1281" s="255" t="s">
        <v>153</v>
      </c>
    </row>
    <row r="1282" s="15" customFormat="1">
      <c r="A1282" s="15"/>
      <c r="B1282" s="256"/>
      <c r="C1282" s="257"/>
      <c r="D1282" s="236" t="s">
        <v>161</v>
      </c>
      <c r="E1282" s="258" t="s">
        <v>1</v>
      </c>
      <c r="F1282" s="259" t="s">
        <v>164</v>
      </c>
      <c r="G1282" s="257"/>
      <c r="H1282" s="260">
        <v>6.96</v>
      </c>
      <c r="I1282" s="261"/>
      <c r="J1282" s="257"/>
      <c r="K1282" s="257"/>
      <c r="L1282" s="262"/>
      <c r="M1282" s="263"/>
      <c r="N1282" s="264"/>
      <c r="O1282" s="264"/>
      <c r="P1282" s="264"/>
      <c r="Q1282" s="264"/>
      <c r="R1282" s="264"/>
      <c r="S1282" s="264"/>
      <c r="T1282" s="26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T1282" s="266" t="s">
        <v>161</v>
      </c>
      <c r="AU1282" s="266" t="s">
        <v>88</v>
      </c>
      <c r="AV1282" s="15" t="s">
        <v>165</v>
      </c>
      <c r="AW1282" s="15" t="s">
        <v>32</v>
      </c>
      <c r="AX1282" s="15" t="s">
        <v>78</v>
      </c>
      <c r="AY1282" s="266" t="s">
        <v>153</v>
      </c>
    </row>
    <row r="1283" s="16" customFormat="1">
      <c r="A1283" s="16"/>
      <c r="B1283" s="267"/>
      <c r="C1283" s="268"/>
      <c r="D1283" s="236" t="s">
        <v>161</v>
      </c>
      <c r="E1283" s="269" t="s">
        <v>1</v>
      </c>
      <c r="F1283" s="270" t="s">
        <v>166</v>
      </c>
      <c r="G1283" s="268"/>
      <c r="H1283" s="271">
        <v>81.159999999999997</v>
      </c>
      <c r="I1283" s="272"/>
      <c r="J1283" s="268"/>
      <c r="K1283" s="268"/>
      <c r="L1283" s="273"/>
      <c r="M1283" s="274"/>
      <c r="N1283" s="275"/>
      <c r="O1283" s="275"/>
      <c r="P1283" s="275"/>
      <c r="Q1283" s="275"/>
      <c r="R1283" s="275"/>
      <c r="S1283" s="275"/>
      <c r="T1283" s="27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T1283" s="277" t="s">
        <v>161</v>
      </c>
      <c r="AU1283" s="277" t="s">
        <v>88</v>
      </c>
      <c r="AV1283" s="16" t="s">
        <v>159</v>
      </c>
      <c r="AW1283" s="16" t="s">
        <v>32</v>
      </c>
      <c r="AX1283" s="16" t="s">
        <v>86</v>
      </c>
      <c r="AY1283" s="277" t="s">
        <v>153</v>
      </c>
    </row>
    <row r="1284" s="2" customFormat="1" ht="24.15" customHeight="1">
      <c r="A1284" s="39"/>
      <c r="B1284" s="40"/>
      <c r="C1284" s="220" t="s">
        <v>1293</v>
      </c>
      <c r="D1284" s="220" t="s">
        <v>155</v>
      </c>
      <c r="E1284" s="221" t="s">
        <v>1294</v>
      </c>
      <c r="F1284" s="222" t="s">
        <v>1295</v>
      </c>
      <c r="G1284" s="223" t="s">
        <v>216</v>
      </c>
      <c r="H1284" s="224">
        <v>81.159999999999997</v>
      </c>
      <c r="I1284" s="225"/>
      <c r="J1284" s="226">
        <f>ROUND(I1284*H1284,2)</f>
        <v>0</v>
      </c>
      <c r="K1284" s="227"/>
      <c r="L1284" s="45"/>
      <c r="M1284" s="228" t="s">
        <v>1</v>
      </c>
      <c r="N1284" s="229" t="s">
        <v>43</v>
      </c>
      <c r="O1284" s="92"/>
      <c r="P1284" s="230">
        <f>O1284*H1284</f>
        <v>0</v>
      </c>
      <c r="Q1284" s="230">
        <v>0.00029999999999999997</v>
      </c>
      <c r="R1284" s="230">
        <f>Q1284*H1284</f>
        <v>0.024347999999999998</v>
      </c>
      <c r="S1284" s="230">
        <v>0</v>
      </c>
      <c r="T1284" s="231">
        <f>S1284*H1284</f>
        <v>0</v>
      </c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R1284" s="232" t="s">
        <v>269</v>
      </c>
      <c r="AT1284" s="232" t="s">
        <v>155</v>
      </c>
      <c r="AU1284" s="232" t="s">
        <v>88</v>
      </c>
      <c r="AY1284" s="18" t="s">
        <v>153</v>
      </c>
      <c r="BE1284" s="233">
        <f>IF(N1284="základní",J1284,0)</f>
        <v>0</v>
      </c>
      <c r="BF1284" s="233">
        <f>IF(N1284="snížená",J1284,0)</f>
        <v>0</v>
      </c>
      <c r="BG1284" s="233">
        <f>IF(N1284="zákl. přenesená",J1284,0)</f>
        <v>0</v>
      </c>
      <c r="BH1284" s="233">
        <f>IF(N1284="sníž. přenesená",J1284,0)</f>
        <v>0</v>
      </c>
      <c r="BI1284" s="233">
        <f>IF(N1284="nulová",J1284,0)</f>
        <v>0</v>
      </c>
      <c r="BJ1284" s="18" t="s">
        <v>86</v>
      </c>
      <c r="BK1284" s="233">
        <f>ROUND(I1284*H1284,2)</f>
        <v>0</v>
      </c>
      <c r="BL1284" s="18" t="s">
        <v>269</v>
      </c>
      <c r="BM1284" s="232" t="s">
        <v>1296</v>
      </c>
    </row>
    <row r="1285" s="13" customFormat="1">
      <c r="A1285" s="13"/>
      <c r="B1285" s="234"/>
      <c r="C1285" s="235"/>
      <c r="D1285" s="236" t="s">
        <v>161</v>
      </c>
      <c r="E1285" s="237" t="s">
        <v>1</v>
      </c>
      <c r="F1285" s="238" t="s">
        <v>1297</v>
      </c>
      <c r="G1285" s="235"/>
      <c r="H1285" s="237" t="s">
        <v>1</v>
      </c>
      <c r="I1285" s="239"/>
      <c r="J1285" s="235"/>
      <c r="K1285" s="235"/>
      <c r="L1285" s="240"/>
      <c r="M1285" s="241"/>
      <c r="N1285" s="242"/>
      <c r="O1285" s="242"/>
      <c r="P1285" s="242"/>
      <c r="Q1285" s="242"/>
      <c r="R1285" s="242"/>
      <c r="S1285" s="242"/>
      <c r="T1285" s="24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4" t="s">
        <v>161</v>
      </c>
      <c r="AU1285" s="244" t="s">
        <v>88</v>
      </c>
      <c r="AV1285" s="13" t="s">
        <v>86</v>
      </c>
      <c r="AW1285" s="13" t="s">
        <v>32</v>
      </c>
      <c r="AX1285" s="13" t="s">
        <v>78</v>
      </c>
      <c r="AY1285" s="244" t="s">
        <v>153</v>
      </c>
    </row>
    <row r="1286" s="13" customFormat="1">
      <c r="A1286" s="13"/>
      <c r="B1286" s="234"/>
      <c r="C1286" s="235"/>
      <c r="D1286" s="236" t="s">
        <v>161</v>
      </c>
      <c r="E1286" s="237" t="s">
        <v>1</v>
      </c>
      <c r="F1286" s="238" t="s">
        <v>262</v>
      </c>
      <c r="G1286" s="235"/>
      <c r="H1286" s="237" t="s">
        <v>1</v>
      </c>
      <c r="I1286" s="239"/>
      <c r="J1286" s="235"/>
      <c r="K1286" s="235"/>
      <c r="L1286" s="240"/>
      <c r="M1286" s="241"/>
      <c r="N1286" s="242"/>
      <c r="O1286" s="242"/>
      <c r="P1286" s="242"/>
      <c r="Q1286" s="242"/>
      <c r="R1286" s="242"/>
      <c r="S1286" s="242"/>
      <c r="T1286" s="24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4" t="s">
        <v>161</v>
      </c>
      <c r="AU1286" s="244" t="s">
        <v>88</v>
      </c>
      <c r="AV1286" s="13" t="s">
        <v>86</v>
      </c>
      <c r="AW1286" s="13" t="s">
        <v>32</v>
      </c>
      <c r="AX1286" s="13" t="s">
        <v>78</v>
      </c>
      <c r="AY1286" s="244" t="s">
        <v>153</v>
      </c>
    </row>
    <row r="1287" s="13" customFormat="1">
      <c r="A1287" s="13"/>
      <c r="B1287" s="234"/>
      <c r="C1287" s="235"/>
      <c r="D1287" s="236" t="s">
        <v>161</v>
      </c>
      <c r="E1287" s="237" t="s">
        <v>1</v>
      </c>
      <c r="F1287" s="238" t="s">
        <v>274</v>
      </c>
      <c r="G1287" s="235"/>
      <c r="H1287" s="237" t="s">
        <v>1</v>
      </c>
      <c r="I1287" s="239"/>
      <c r="J1287" s="235"/>
      <c r="K1287" s="235"/>
      <c r="L1287" s="240"/>
      <c r="M1287" s="241"/>
      <c r="N1287" s="242"/>
      <c r="O1287" s="242"/>
      <c r="P1287" s="242"/>
      <c r="Q1287" s="242"/>
      <c r="R1287" s="242"/>
      <c r="S1287" s="242"/>
      <c r="T1287" s="24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4" t="s">
        <v>161</v>
      </c>
      <c r="AU1287" s="244" t="s">
        <v>88</v>
      </c>
      <c r="AV1287" s="13" t="s">
        <v>86</v>
      </c>
      <c r="AW1287" s="13" t="s">
        <v>32</v>
      </c>
      <c r="AX1287" s="13" t="s">
        <v>78</v>
      </c>
      <c r="AY1287" s="244" t="s">
        <v>153</v>
      </c>
    </row>
    <row r="1288" s="14" customFormat="1">
      <c r="A1288" s="14"/>
      <c r="B1288" s="245"/>
      <c r="C1288" s="246"/>
      <c r="D1288" s="236" t="s">
        <v>161</v>
      </c>
      <c r="E1288" s="247" t="s">
        <v>1</v>
      </c>
      <c r="F1288" s="248" t="s">
        <v>1065</v>
      </c>
      <c r="G1288" s="246"/>
      <c r="H1288" s="249">
        <v>39.799999999999997</v>
      </c>
      <c r="I1288" s="250"/>
      <c r="J1288" s="246"/>
      <c r="K1288" s="246"/>
      <c r="L1288" s="251"/>
      <c r="M1288" s="252"/>
      <c r="N1288" s="253"/>
      <c r="O1288" s="253"/>
      <c r="P1288" s="253"/>
      <c r="Q1288" s="253"/>
      <c r="R1288" s="253"/>
      <c r="S1288" s="253"/>
      <c r="T1288" s="25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5" t="s">
        <v>161</v>
      </c>
      <c r="AU1288" s="255" t="s">
        <v>88</v>
      </c>
      <c r="AV1288" s="14" t="s">
        <v>88</v>
      </c>
      <c r="AW1288" s="14" t="s">
        <v>32</v>
      </c>
      <c r="AX1288" s="14" t="s">
        <v>78</v>
      </c>
      <c r="AY1288" s="255" t="s">
        <v>153</v>
      </c>
    </row>
    <row r="1289" s="13" customFormat="1">
      <c r="A1289" s="13"/>
      <c r="B1289" s="234"/>
      <c r="C1289" s="235"/>
      <c r="D1289" s="236" t="s">
        <v>161</v>
      </c>
      <c r="E1289" s="237" t="s">
        <v>1</v>
      </c>
      <c r="F1289" s="238" t="s">
        <v>510</v>
      </c>
      <c r="G1289" s="235"/>
      <c r="H1289" s="237" t="s">
        <v>1</v>
      </c>
      <c r="I1289" s="239"/>
      <c r="J1289" s="235"/>
      <c r="K1289" s="235"/>
      <c r="L1289" s="240"/>
      <c r="M1289" s="241"/>
      <c r="N1289" s="242"/>
      <c r="O1289" s="242"/>
      <c r="P1289" s="242"/>
      <c r="Q1289" s="242"/>
      <c r="R1289" s="242"/>
      <c r="S1289" s="242"/>
      <c r="T1289" s="24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4" t="s">
        <v>161</v>
      </c>
      <c r="AU1289" s="244" t="s">
        <v>88</v>
      </c>
      <c r="AV1289" s="13" t="s">
        <v>86</v>
      </c>
      <c r="AW1289" s="13" t="s">
        <v>32</v>
      </c>
      <c r="AX1289" s="13" t="s">
        <v>78</v>
      </c>
      <c r="AY1289" s="244" t="s">
        <v>153</v>
      </c>
    </row>
    <row r="1290" s="14" customFormat="1">
      <c r="A1290" s="14"/>
      <c r="B1290" s="245"/>
      <c r="C1290" s="246"/>
      <c r="D1290" s="236" t="s">
        <v>161</v>
      </c>
      <c r="E1290" s="247" t="s">
        <v>1</v>
      </c>
      <c r="F1290" s="248" t="s">
        <v>1066</v>
      </c>
      <c r="G1290" s="246"/>
      <c r="H1290" s="249">
        <v>1.7</v>
      </c>
      <c r="I1290" s="250"/>
      <c r="J1290" s="246"/>
      <c r="K1290" s="246"/>
      <c r="L1290" s="251"/>
      <c r="M1290" s="252"/>
      <c r="N1290" s="253"/>
      <c r="O1290" s="253"/>
      <c r="P1290" s="253"/>
      <c r="Q1290" s="253"/>
      <c r="R1290" s="253"/>
      <c r="S1290" s="253"/>
      <c r="T1290" s="25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55" t="s">
        <v>161</v>
      </c>
      <c r="AU1290" s="255" t="s">
        <v>88</v>
      </c>
      <c r="AV1290" s="14" t="s">
        <v>88</v>
      </c>
      <c r="AW1290" s="14" t="s">
        <v>32</v>
      </c>
      <c r="AX1290" s="14" t="s">
        <v>78</v>
      </c>
      <c r="AY1290" s="255" t="s">
        <v>153</v>
      </c>
    </row>
    <row r="1291" s="13" customFormat="1">
      <c r="A1291" s="13"/>
      <c r="B1291" s="234"/>
      <c r="C1291" s="235"/>
      <c r="D1291" s="236" t="s">
        <v>161</v>
      </c>
      <c r="E1291" s="237" t="s">
        <v>1</v>
      </c>
      <c r="F1291" s="238" t="s">
        <v>314</v>
      </c>
      <c r="G1291" s="235"/>
      <c r="H1291" s="237" t="s">
        <v>1</v>
      </c>
      <c r="I1291" s="239"/>
      <c r="J1291" s="235"/>
      <c r="K1291" s="235"/>
      <c r="L1291" s="240"/>
      <c r="M1291" s="241"/>
      <c r="N1291" s="242"/>
      <c r="O1291" s="242"/>
      <c r="P1291" s="242"/>
      <c r="Q1291" s="242"/>
      <c r="R1291" s="242"/>
      <c r="S1291" s="242"/>
      <c r="T1291" s="24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4" t="s">
        <v>161</v>
      </c>
      <c r="AU1291" s="244" t="s">
        <v>88</v>
      </c>
      <c r="AV1291" s="13" t="s">
        <v>86</v>
      </c>
      <c r="AW1291" s="13" t="s">
        <v>32</v>
      </c>
      <c r="AX1291" s="13" t="s">
        <v>78</v>
      </c>
      <c r="AY1291" s="244" t="s">
        <v>153</v>
      </c>
    </row>
    <row r="1292" s="14" customFormat="1">
      <c r="A1292" s="14"/>
      <c r="B1292" s="245"/>
      <c r="C1292" s="246"/>
      <c r="D1292" s="236" t="s">
        <v>161</v>
      </c>
      <c r="E1292" s="247" t="s">
        <v>1</v>
      </c>
      <c r="F1292" s="248" t="s">
        <v>1291</v>
      </c>
      <c r="G1292" s="246"/>
      <c r="H1292" s="249">
        <v>5.5999999999999996</v>
      </c>
      <c r="I1292" s="250"/>
      <c r="J1292" s="246"/>
      <c r="K1292" s="246"/>
      <c r="L1292" s="251"/>
      <c r="M1292" s="252"/>
      <c r="N1292" s="253"/>
      <c r="O1292" s="253"/>
      <c r="P1292" s="253"/>
      <c r="Q1292" s="253"/>
      <c r="R1292" s="253"/>
      <c r="S1292" s="253"/>
      <c r="T1292" s="25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5" t="s">
        <v>161</v>
      </c>
      <c r="AU1292" s="255" t="s">
        <v>88</v>
      </c>
      <c r="AV1292" s="14" t="s">
        <v>88</v>
      </c>
      <c r="AW1292" s="14" t="s">
        <v>32</v>
      </c>
      <c r="AX1292" s="14" t="s">
        <v>78</v>
      </c>
      <c r="AY1292" s="255" t="s">
        <v>153</v>
      </c>
    </row>
    <row r="1293" s="13" customFormat="1">
      <c r="A1293" s="13"/>
      <c r="B1293" s="234"/>
      <c r="C1293" s="235"/>
      <c r="D1293" s="236" t="s">
        <v>161</v>
      </c>
      <c r="E1293" s="237" t="s">
        <v>1</v>
      </c>
      <c r="F1293" s="238" t="s">
        <v>319</v>
      </c>
      <c r="G1293" s="235"/>
      <c r="H1293" s="237" t="s">
        <v>1</v>
      </c>
      <c r="I1293" s="239"/>
      <c r="J1293" s="235"/>
      <c r="K1293" s="235"/>
      <c r="L1293" s="240"/>
      <c r="M1293" s="241"/>
      <c r="N1293" s="242"/>
      <c r="O1293" s="242"/>
      <c r="P1293" s="242"/>
      <c r="Q1293" s="242"/>
      <c r="R1293" s="242"/>
      <c r="S1293" s="242"/>
      <c r="T1293" s="24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4" t="s">
        <v>161</v>
      </c>
      <c r="AU1293" s="244" t="s">
        <v>88</v>
      </c>
      <c r="AV1293" s="13" t="s">
        <v>86</v>
      </c>
      <c r="AW1293" s="13" t="s">
        <v>32</v>
      </c>
      <c r="AX1293" s="13" t="s">
        <v>78</v>
      </c>
      <c r="AY1293" s="244" t="s">
        <v>153</v>
      </c>
    </row>
    <row r="1294" s="14" customFormat="1">
      <c r="A1294" s="14"/>
      <c r="B1294" s="245"/>
      <c r="C1294" s="246"/>
      <c r="D1294" s="236" t="s">
        <v>161</v>
      </c>
      <c r="E1294" s="247" t="s">
        <v>1</v>
      </c>
      <c r="F1294" s="248" t="s">
        <v>1067</v>
      </c>
      <c r="G1294" s="246"/>
      <c r="H1294" s="249">
        <v>6.5999999999999996</v>
      </c>
      <c r="I1294" s="250"/>
      <c r="J1294" s="246"/>
      <c r="K1294" s="246"/>
      <c r="L1294" s="251"/>
      <c r="M1294" s="252"/>
      <c r="N1294" s="253"/>
      <c r="O1294" s="253"/>
      <c r="P1294" s="253"/>
      <c r="Q1294" s="253"/>
      <c r="R1294" s="253"/>
      <c r="S1294" s="253"/>
      <c r="T1294" s="25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5" t="s">
        <v>161</v>
      </c>
      <c r="AU1294" s="255" t="s">
        <v>88</v>
      </c>
      <c r="AV1294" s="14" t="s">
        <v>88</v>
      </c>
      <c r="AW1294" s="14" t="s">
        <v>32</v>
      </c>
      <c r="AX1294" s="14" t="s">
        <v>78</v>
      </c>
      <c r="AY1294" s="255" t="s">
        <v>153</v>
      </c>
    </row>
    <row r="1295" s="15" customFormat="1">
      <c r="A1295" s="15"/>
      <c r="B1295" s="256"/>
      <c r="C1295" s="257"/>
      <c r="D1295" s="236" t="s">
        <v>161</v>
      </c>
      <c r="E1295" s="258" t="s">
        <v>1</v>
      </c>
      <c r="F1295" s="259" t="s">
        <v>164</v>
      </c>
      <c r="G1295" s="257"/>
      <c r="H1295" s="260">
        <v>53.700000000000003</v>
      </c>
      <c r="I1295" s="261"/>
      <c r="J1295" s="257"/>
      <c r="K1295" s="257"/>
      <c r="L1295" s="262"/>
      <c r="M1295" s="263"/>
      <c r="N1295" s="264"/>
      <c r="O1295" s="264"/>
      <c r="P1295" s="264"/>
      <c r="Q1295" s="264"/>
      <c r="R1295" s="264"/>
      <c r="S1295" s="264"/>
      <c r="T1295" s="26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66" t="s">
        <v>161</v>
      </c>
      <c r="AU1295" s="266" t="s">
        <v>88</v>
      </c>
      <c r="AV1295" s="15" t="s">
        <v>165</v>
      </c>
      <c r="AW1295" s="15" t="s">
        <v>32</v>
      </c>
      <c r="AX1295" s="15" t="s">
        <v>78</v>
      </c>
      <c r="AY1295" s="266" t="s">
        <v>153</v>
      </c>
    </row>
    <row r="1296" s="13" customFormat="1">
      <c r="A1296" s="13"/>
      <c r="B1296" s="234"/>
      <c r="C1296" s="235"/>
      <c r="D1296" s="236" t="s">
        <v>161</v>
      </c>
      <c r="E1296" s="237" t="s">
        <v>1</v>
      </c>
      <c r="F1296" s="238" t="s">
        <v>266</v>
      </c>
      <c r="G1296" s="235"/>
      <c r="H1296" s="237" t="s">
        <v>1</v>
      </c>
      <c r="I1296" s="239"/>
      <c r="J1296" s="235"/>
      <c r="K1296" s="235"/>
      <c r="L1296" s="240"/>
      <c r="M1296" s="241"/>
      <c r="N1296" s="242"/>
      <c r="O1296" s="242"/>
      <c r="P1296" s="242"/>
      <c r="Q1296" s="242"/>
      <c r="R1296" s="242"/>
      <c r="S1296" s="242"/>
      <c r="T1296" s="24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4" t="s">
        <v>161</v>
      </c>
      <c r="AU1296" s="244" t="s">
        <v>88</v>
      </c>
      <c r="AV1296" s="13" t="s">
        <v>86</v>
      </c>
      <c r="AW1296" s="13" t="s">
        <v>32</v>
      </c>
      <c r="AX1296" s="13" t="s">
        <v>78</v>
      </c>
      <c r="AY1296" s="244" t="s">
        <v>153</v>
      </c>
    </row>
    <row r="1297" s="13" customFormat="1">
      <c r="A1297" s="13"/>
      <c r="B1297" s="234"/>
      <c r="C1297" s="235"/>
      <c r="D1297" s="236" t="s">
        <v>161</v>
      </c>
      <c r="E1297" s="237" t="s">
        <v>1</v>
      </c>
      <c r="F1297" s="238" t="s">
        <v>329</v>
      </c>
      <c r="G1297" s="235"/>
      <c r="H1297" s="237" t="s">
        <v>1</v>
      </c>
      <c r="I1297" s="239"/>
      <c r="J1297" s="235"/>
      <c r="K1297" s="235"/>
      <c r="L1297" s="240"/>
      <c r="M1297" s="241"/>
      <c r="N1297" s="242"/>
      <c r="O1297" s="242"/>
      <c r="P1297" s="242"/>
      <c r="Q1297" s="242"/>
      <c r="R1297" s="242"/>
      <c r="S1297" s="242"/>
      <c r="T1297" s="24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4" t="s">
        <v>161</v>
      </c>
      <c r="AU1297" s="244" t="s">
        <v>88</v>
      </c>
      <c r="AV1297" s="13" t="s">
        <v>86</v>
      </c>
      <c r="AW1297" s="13" t="s">
        <v>32</v>
      </c>
      <c r="AX1297" s="13" t="s">
        <v>78</v>
      </c>
      <c r="AY1297" s="244" t="s">
        <v>153</v>
      </c>
    </row>
    <row r="1298" s="14" customFormat="1">
      <c r="A1298" s="14"/>
      <c r="B1298" s="245"/>
      <c r="C1298" s="246"/>
      <c r="D1298" s="236" t="s">
        <v>161</v>
      </c>
      <c r="E1298" s="247" t="s">
        <v>1</v>
      </c>
      <c r="F1298" s="248" t="s">
        <v>1068</v>
      </c>
      <c r="G1298" s="246"/>
      <c r="H1298" s="249">
        <v>20.5</v>
      </c>
      <c r="I1298" s="250"/>
      <c r="J1298" s="246"/>
      <c r="K1298" s="246"/>
      <c r="L1298" s="251"/>
      <c r="M1298" s="252"/>
      <c r="N1298" s="253"/>
      <c r="O1298" s="253"/>
      <c r="P1298" s="253"/>
      <c r="Q1298" s="253"/>
      <c r="R1298" s="253"/>
      <c r="S1298" s="253"/>
      <c r="T1298" s="25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5" t="s">
        <v>161</v>
      </c>
      <c r="AU1298" s="255" t="s">
        <v>88</v>
      </c>
      <c r="AV1298" s="14" t="s">
        <v>88</v>
      </c>
      <c r="AW1298" s="14" t="s">
        <v>32</v>
      </c>
      <c r="AX1298" s="14" t="s">
        <v>78</v>
      </c>
      <c r="AY1298" s="255" t="s">
        <v>153</v>
      </c>
    </row>
    <row r="1299" s="15" customFormat="1">
      <c r="A1299" s="15"/>
      <c r="B1299" s="256"/>
      <c r="C1299" s="257"/>
      <c r="D1299" s="236" t="s">
        <v>161</v>
      </c>
      <c r="E1299" s="258" t="s">
        <v>1</v>
      </c>
      <c r="F1299" s="259" t="s">
        <v>164</v>
      </c>
      <c r="G1299" s="257"/>
      <c r="H1299" s="260">
        <v>20.5</v>
      </c>
      <c r="I1299" s="261"/>
      <c r="J1299" s="257"/>
      <c r="K1299" s="257"/>
      <c r="L1299" s="262"/>
      <c r="M1299" s="263"/>
      <c r="N1299" s="264"/>
      <c r="O1299" s="264"/>
      <c r="P1299" s="264"/>
      <c r="Q1299" s="264"/>
      <c r="R1299" s="264"/>
      <c r="S1299" s="264"/>
      <c r="T1299" s="26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66" t="s">
        <v>161</v>
      </c>
      <c r="AU1299" s="266" t="s">
        <v>88</v>
      </c>
      <c r="AV1299" s="15" t="s">
        <v>165</v>
      </c>
      <c r="AW1299" s="15" t="s">
        <v>32</v>
      </c>
      <c r="AX1299" s="15" t="s">
        <v>78</v>
      </c>
      <c r="AY1299" s="266" t="s">
        <v>153</v>
      </c>
    </row>
    <row r="1300" s="13" customFormat="1">
      <c r="A1300" s="13"/>
      <c r="B1300" s="234"/>
      <c r="C1300" s="235"/>
      <c r="D1300" s="236" t="s">
        <v>161</v>
      </c>
      <c r="E1300" s="237" t="s">
        <v>1</v>
      </c>
      <c r="F1300" s="238" t="s">
        <v>428</v>
      </c>
      <c r="G1300" s="235"/>
      <c r="H1300" s="237" t="s">
        <v>1</v>
      </c>
      <c r="I1300" s="239"/>
      <c r="J1300" s="235"/>
      <c r="K1300" s="235"/>
      <c r="L1300" s="240"/>
      <c r="M1300" s="241"/>
      <c r="N1300" s="242"/>
      <c r="O1300" s="242"/>
      <c r="P1300" s="242"/>
      <c r="Q1300" s="242"/>
      <c r="R1300" s="242"/>
      <c r="S1300" s="242"/>
      <c r="T1300" s="24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4" t="s">
        <v>161</v>
      </c>
      <c r="AU1300" s="244" t="s">
        <v>88</v>
      </c>
      <c r="AV1300" s="13" t="s">
        <v>86</v>
      </c>
      <c r="AW1300" s="13" t="s">
        <v>32</v>
      </c>
      <c r="AX1300" s="13" t="s">
        <v>78</v>
      </c>
      <c r="AY1300" s="244" t="s">
        <v>153</v>
      </c>
    </row>
    <row r="1301" s="14" customFormat="1">
      <c r="A1301" s="14"/>
      <c r="B1301" s="245"/>
      <c r="C1301" s="246"/>
      <c r="D1301" s="236" t="s">
        <v>161</v>
      </c>
      <c r="E1301" s="247" t="s">
        <v>1</v>
      </c>
      <c r="F1301" s="248" t="s">
        <v>1292</v>
      </c>
      <c r="G1301" s="246"/>
      <c r="H1301" s="249">
        <v>6.96</v>
      </c>
      <c r="I1301" s="250"/>
      <c r="J1301" s="246"/>
      <c r="K1301" s="246"/>
      <c r="L1301" s="251"/>
      <c r="M1301" s="252"/>
      <c r="N1301" s="253"/>
      <c r="O1301" s="253"/>
      <c r="P1301" s="253"/>
      <c r="Q1301" s="253"/>
      <c r="R1301" s="253"/>
      <c r="S1301" s="253"/>
      <c r="T1301" s="25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5" t="s">
        <v>161</v>
      </c>
      <c r="AU1301" s="255" t="s">
        <v>88</v>
      </c>
      <c r="AV1301" s="14" t="s">
        <v>88</v>
      </c>
      <c r="AW1301" s="14" t="s">
        <v>32</v>
      </c>
      <c r="AX1301" s="14" t="s">
        <v>78</v>
      </c>
      <c r="AY1301" s="255" t="s">
        <v>153</v>
      </c>
    </row>
    <row r="1302" s="15" customFormat="1">
      <c r="A1302" s="15"/>
      <c r="B1302" s="256"/>
      <c r="C1302" s="257"/>
      <c r="D1302" s="236" t="s">
        <v>161</v>
      </c>
      <c r="E1302" s="258" t="s">
        <v>1</v>
      </c>
      <c r="F1302" s="259" t="s">
        <v>164</v>
      </c>
      <c r="G1302" s="257"/>
      <c r="H1302" s="260">
        <v>6.96</v>
      </c>
      <c r="I1302" s="261"/>
      <c r="J1302" s="257"/>
      <c r="K1302" s="257"/>
      <c r="L1302" s="262"/>
      <c r="M1302" s="263"/>
      <c r="N1302" s="264"/>
      <c r="O1302" s="264"/>
      <c r="P1302" s="264"/>
      <c r="Q1302" s="264"/>
      <c r="R1302" s="264"/>
      <c r="S1302" s="264"/>
      <c r="T1302" s="26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T1302" s="266" t="s">
        <v>161</v>
      </c>
      <c r="AU1302" s="266" t="s">
        <v>88</v>
      </c>
      <c r="AV1302" s="15" t="s">
        <v>165</v>
      </c>
      <c r="AW1302" s="15" t="s">
        <v>32</v>
      </c>
      <c r="AX1302" s="15" t="s">
        <v>78</v>
      </c>
      <c r="AY1302" s="266" t="s">
        <v>153</v>
      </c>
    </row>
    <row r="1303" s="16" customFormat="1">
      <c r="A1303" s="16"/>
      <c r="B1303" s="267"/>
      <c r="C1303" s="268"/>
      <c r="D1303" s="236" t="s">
        <v>161</v>
      </c>
      <c r="E1303" s="269" t="s">
        <v>1</v>
      </c>
      <c r="F1303" s="270" t="s">
        <v>166</v>
      </c>
      <c r="G1303" s="268"/>
      <c r="H1303" s="271">
        <v>81.159999999999997</v>
      </c>
      <c r="I1303" s="272"/>
      <c r="J1303" s="268"/>
      <c r="K1303" s="268"/>
      <c r="L1303" s="273"/>
      <c r="M1303" s="274"/>
      <c r="N1303" s="275"/>
      <c r="O1303" s="275"/>
      <c r="P1303" s="275"/>
      <c r="Q1303" s="275"/>
      <c r="R1303" s="275"/>
      <c r="S1303" s="275"/>
      <c r="T1303" s="27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T1303" s="277" t="s">
        <v>161</v>
      </c>
      <c r="AU1303" s="277" t="s">
        <v>88</v>
      </c>
      <c r="AV1303" s="16" t="s">
        <v>159</v>
      </c>
      <c r="AW1303" s="16" t="s">
        <v>32</v>
      </c>
      <c r="AX1303" s="16" t="s">
        <v>86</v>
      </c>
      <c r="AY1303" s="277" t="s">
        <v>153</v>
      </c>
    </row>
    <row r="1304" s="2" customFormat="1" ht="37.8" customHeight="1">
      <c r="A1304" s="39"/>
      <c r="B1304" s="40"/>
      <c r="C1304" s="220" t="s">
        <v>1298</v>
      </c>
      <c r="D1304" s="220" t="s">
        <v>155</v>
      </c>
      <c r="E1304" s="221" t="s">
        <v>1299</v>
      </c>
      <c r="F1304" s="222" t="s">
        <v>1300</v>
      </c>
      <c r="G1304" s="223" t="s">
        <v>335</v>
      </c>
      <c r="H1304" s="224">
        <v>79.959999999999994</v>
      </c>
      <c r="I1304" s="225"/>
      <c r="J1304" s="226">
        <f>ROUND(I1304*H1304,2)</f>
        <v>0</v>
      </c>
      <c r="K1304" s="227"/>
      <c r="L1304" s="45"/>
      <c r="M1304" s="228" t="s">
        <v>1</v>
      </c>
      <c r="N1304" s="229" t="s">
        <v>43</v>
      </c>
      <c r="O1304" s="92"/>
      <c r="P1304" s="230">
        <f>O1304*H1304</f>
        <v>0</v>
      </c>
      <c r="Q1304" s="230">
        <v>0</v>
      </c>
      <c r="R1304" s="230">
        <f>Q1304*H1304</f>
        <v>0</v>
      </c>
      <c r="S1304" s="230">
        <v>0</v>
      </c>
      <c r="T1304" s="231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232" t="s">
        <v>269</v>
      </c>
      <c r="AT1304" s="232" t="s">
        <v>155</v>
      </c>
      <c r="AU1304" s="232" t="s">
        <v>88</v>
      </c>
      <c r="AY1304" s="18" t="s">
        <v>153</v>
      </c>
      <c r="BE1304" s="233">
        <f>IF(N1304="základní",J1304,0)</f>
        <v>0</v>
      </c>
      <c r="BF1304" s="233">
        <f>IF(N1304="snížená",J1304,0)</f>
        <v>0</v>
      </c>
      <c r="BG1304" s="233">
        <f>IF(N1304="zákl. přenesená",J1304,0)</f>
        <v>0</v>
      </c>
      <c r="BH1304" s="233">
        <f>IF(N1304="sníž. přenesená",J1304,0)</f>
        <v>0</v>
      </c>
      <c r="BI1304" s="233">
        <f>IF(N1304="nulová",J1304,0)</f>
        <v>0</v>
      </c>
      <c r="BJ1304" s="18" t="s">
        <v>86</v>
      </c>
      <c r="BK1304" s="233">
        <f>ROUND(I1304*H1304,2)</f>
        <v>0</v>
      </c>
      <c r="BL1304" s="18" t="s">
        <v>269</v>
      </c>
      <c r="BM1304" s="232" t="s">
        <v>1301</v>
      </c>
    </row>
    <row r="1305" s="13" customFormat="1">
      <c r="A1305" s="13"/>
      <c r="B1305" s="234"/>
      <c r="C1305" s="235"/>
      <c r="D1305" s="236" t="s">
        <v>161</v>
      </c>
      <c r="E1305" s="237" t="s">
        <v>1</v>
      </c>
      <c r="F1305" s="238" t="s">
        <v>1302</v>
      </c>
      <c r="G1305" s="235"/>
      <c r="H1305" s="237" t="s">
        <v>1</v>
      </c>
      <c r="I1305" s="239"/>
      <c r="J1305" s="235"/>
      <c r="K1305" s="235"/>
      <c r="L1305" s="240"/>
      <c r="M1305" s="241"/>
      <c r="N1305" s="242"/>
      <c r="O1305" s="242"/>
      <c r="P1305" s="242"/>
      <c r="Q1305" s="242"/>
      <c r="R1305" s="242"/>
      <c r="S1305" s="242"/>
      <c r="T1305" s="24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4" t="s">
        <v>161</v>
      </c>
      <c r="AU1305" s="244" t="s">
        <v>88</v>
      </c>
      <c r="AV1305" s="13" t="s">
        <v>86</v>
      </c>
      <c r="AW1305" s="13" t="s">
        <v>32</v>
      </c>
      <c r="AX1305" s="13" t="s">
        <v>78</v>
      </c>
      <c r="AY1305" s="244" t="s">
        <v>153</v>
      </c>
    </row>
    <row r="1306" s="14" customFormat="1">
      <c r="A1306" s="14"/>
      <c r="B1306" s="245"/>
      <c r="C1306" s="246"/>
      <c r="D1306" s="236" t="s">
        <v>161</v>
      </c>
      <c r="E1306" s="247" t="s">
        <v>1</v>
      </c>
      <c r="F1306" s="248" t="s">
        <v>1303</v>
      </c>
      <c r="G1306" s="246"/>
      <c r="H1306" s="249">
        <v>34.039999999999999</v>
      </c>
      <c r="I1306" s="250"/>
      <c r="J1306" s="246"/>
      <c r="K1306" s="246"/>
      <c r="L1306" s="251"/>
      <c r="M1306" s="252"/>
      <c r="N1306" s="253"/>
      <c r="O1306" s="253"/>
      <c r="P1306" s="253"/>
      <c r="Q1306" s="253"/>
      <c r="R1306" s="253"/>
      <c r="S1306" s="253"/>
      <c r="T1306" s="25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5" t="s">
        <v>161</v>
      </c>
      <c r="AU1306" s="255" t="s">
        <v>88</v>
      </c>
      <c r="AV1306" s="14" t="s">
        <v>88</v>
      </c>
      <c r="AW1306" s="14" t="s">
        <v>32</v>
      </c>
      <c r="AX1306" s="14" t="s">
        <v>78</v>
      </c>
      <c r="AY1306" s="255" t="s">
        <v>153</v>
      </c>
    </row>
    <row r="1307" s="14" customFormat="1">
      <c r="A1307" s="14"/>
      <c r="B1307" s="245"/>
      <c r="C1307" s="246"/>
      <c r="D1307" s="236" t="s">
        <v>161</v>
      </c>
      <c r="E1307" s="247" t="s">
        <v>1</v>
      </c>
      <c r="F1307" s="248" t="s">
        <v>1304</v>
      </c>
      <c r="G1307" s="246"/>
      <c r="H1307" s="249">
        <v>5.4000000000000004</v>
      </c>
      <c r="I1307" s="250"/>
      <c r="J1307" s="246"/>
      <c r="K1307" s="246"/>
      <c r="L1307" s="251"/>
      <c r="M1307" s="252"/>
      <c r="N1307" s="253"/>
      <c r="O1307" s="253"/>
      <c r="P1307" s="253"/>
      <c r="Q1307" s="253"/>
      <c r="R1307" s="253"/>
      <c r="S1307" s="253"/>
      <c r="T1307" s="25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55" t="s">
        <v>161</v>
      </c>
      <c r="AU1307" s="255" t="s">
        <v>88</v>
      </c>
      <c r="AV1307" s="14" t="s">
        <v>88</v>
      </c>
      <c r="AW1307" s="14" t="s">
        <v>32</v>
      </c>
      <c r="AX1307" s="14" t="s">
        <v>78</v>
      </c>
      <c r="AY1307" s="255" t="s">
        <v>153</v>
      </c>
    </row>
    <row r="1308" s="14" customFormat="1">
      <c r="A1308" s="14"/>
      <c r="B1308" s="245"/>
      <c r="C1308" s="246"/>
      <c r="D1308" s="236" t="s">
        <v>161</v>
      </c>
      <c r="E1308" s="247" t="s">
        <v>1</v>
      </c>
      <c r="F1308" s="248" t="s">
        <v>1305</v>
      </c>
      <c r="G1308" s="246"/>
      <c r="H1308" s="249">
        <v>10.039999999999999</v>
      </c>
      <c r="I1308" s="250"/>
      <c r="J1308" s="246"/>
      <c r="K1308" s="246"/>
      <c r="L1308" s="251"/>
      <c r="M1308" s="252"/>
      <c r="N1308" s="253"/>
      <c r="O1308" s="253"/>
      <c r="P1308" s="253"/>
      <c r="Q1308" s="253"/>
      <c r="R1308" s="253"/>
      <c r="S1308" s="253"/>
      <c r="T1308" s="25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5" t="s">
        <v>161</v>
      </c>
      <c r="AU1308" s="255" t="s">
        <v>88</v>
      </c>
      <c r="AV1308" s="14" t="s">
        <v>88</v>
      </c>
      <c r="AW1308" s="14" t="s">
        <v>32</v>
      </c>
      <c r="AX1308" s="14" t="s">
        <v>78</v>
      </c>
      <c r="AY1308" s="255" t="s">
        <v>153</v>
      </c>
    </row>
    <row r="1309" s="14" customFormat="1">
      <c r="A1309" s="14"/>
      <c r="B1309" s="245"/>
      <c r="C1309" s="246"/>
      <c r="D1309" s="236" t="s">
        <v>161</v>
      </c>
      <c r="E1309" s="247" t="s">
        <v>1</v>
      </c>
      <c r="F1309" s="248" t="s">
        <v>1306</v>
      </c>
      <c r="G1309" s="246"/>
      <c r="H1309" s="249">
        <v>10.34</v>
      </c>
      <c r="I1309" s="250"/>
      <c r="J1309" s="246"/>
      <c r="K1309" s="246"/>
      <c r="L1309" s="251"/>
      <c r="M1309" s="252"/>
      <c r="N1309" s="253"/>
      <c r="O1309" s="253"/>
      <c r="P1309" s="253"/>
      <c r="Q1309" s="253"/>
      <c r="R1309" s="253"/>
      <c r="S1309" s="253"/>
      <c r="T1309" s="25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55" t="s">
        <v>161</v>
      </c>
      <c r="AU1309" s="255" t="s">
        <v>88</v>
      </c>
      <c r="AV1309" s="14" t="s">
        <v>88</v>
      </c>
      <c r="AW1309" s="14" t="s">
        <v>32</v>
      </c>
      <c r="AX1309" s="14" t="s">
        <v>78</v>
      </c>
      <c r="AY1309" s="255" t="s">
        <v>153</v>
      </c>
    </row>
    <row r="1310" s="14" customFormat="1">
      <c r="A1310" s="14"/>
      <c r="B1310" s="245"/>
      <c r="C1310" s="246"/>
      <c r="D1310" s="236" t="s">
        <v>161</v>
      </c>
      <c r="E1310" s="247" t="s">
        <v>1</v>
      </c>
      <c r="F1310" s="248" t="s">
        <v>1307</v>
      </c>
      <c r="G1310" s="246"/>
      <c r="H1310" s="249">
        <v>20.140000000000001</v>
      </c>
      <c r="I1310" s="250"/>
      <c r="J1310" s="246"/>
      <c r="K1310" s="246"/>
      <c r="L1310" s="251"/>
      <c r="M1310" s="252"/>
      <c r="N1310" s="253"/>
      <c r="O1310" s="253"/>
      <c r="P1310" s="253"/>
      <c r="Q1310" s="253"/>
      <c r="R1310" s="253"/>
      <c r="S1310" s="253"/>
      <c r="T1310" s="25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5" t="s">
        <v>161</v>
      </c>
      <c r="AU1310" s="255" t="s">
        <v>88</v>
      </c>
      <c r="AV1310" s="14" t="s">
        <v>88</v>
      </c>
      <c r="AW1310" s="14" t="s">
        <v>32</v>
      </c>
      <c r="AX1310" s="14" t="s">
        <v>78</v>
      </c>
      <c r="AY1310" s="255" t="s">
        <v>153</v>
      </c>
    </row>
    <row r="1311" s="15" customFormat="1">
      <c r="A1311" s="15"/>
      <c r="B1311" s="256"/>
      <c r="C1311" s="257"/>
      <c r="D1311" s="236" t="s">
        <v>161</v>
      </c>
      <c r="E1311" s="258" t="s">
        <v>1</v>
      </c>
      <c r="F1311" s="259" t="s">
        <v>164</v>
      </c>
      <c r="G1311" s="257"/>
      <c r="H1311" s="260">
        <v>79.959999999999994</v>
      </c>
      <c r="I1311" s="261"/>
      <c r="J1311" s="257"/>
      <c r="K1311" s="257"/>
      <c r="L1311" s="262"/>
      <c r="M1311" s="263"/>
      <c r="N1311" s="264"/>
      <c r="O1311" s="264"/>
      <c r="P1311" s="264"/>
      <c r="Q1311" s="264"/>
      <c r="R1311" s="264"/>
      <c r="S1311" s="264"/>
      <c r="T1311" s="26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T1311" s="266" t="s">
        <v>161</v>
      </c>
      <c r="AU1311" s="266" t="s">
        <v>88</v>
      </c>
      <c r="AV1311" s="15" t="s">
        <v>165</v>
      </c>
      <c r="AW1311" s="15" t="s">
        <v>32</v>
      </c>
      <c r="AX1311" s="15" t="s">
        <v>78</v>
      </c>
      <c r="AY1311" s="266" t="s">
        <v>153</v>
      </c>
    </row>
    <row r="1312" s="16" customFormat="1">
      <c r="A1312" s="16"/>
      <c r="B1312" s="267"/>
      <c r="C1312" s="268"/>
      <c r="D1312" s="236" t="s">
        <v>161</v>
      </c>
      <c r="E1312" s="269" t="s">
        <v>1</v>
      </c>
      <c r="F1312" s="270" t="s">
        <v>166</v>
      </c>
      <c r="G1312" s="268"/>
      <c r="H1312" s="271">
        <v>79.959999999999994</v>
      </c>
      <c r="I1312" s="272"/>
      <c r="J1312" s="268"/>
      <c r="K1312" s="268"/>
      <c r="L1312" s="273"/>
      <c r="M1312" s="274"/>
      <c r="N1312" s="275"/>
      <c r="O1312" s="275"/>
      <c r="P1312" s="275"/>
      <c r="Q1312" s="275"/>
      <c r="R1312" s="275"/>
      <c r="S1312" s="275"/>
      <c r="T1312" s="27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T1312" s="277" t="s">
        <v>161</v>
      </c>
      <c r="AU1312" s="277" t="s">
        <v>88</v>
      </c>
      <c r="AV1312" s="16" t="s">
        <v>159</v>
      </c>
      <c r="AW1312" s="16" t="s">
        <v>32</v>
      </c>
      <c r="AX1312" s="16" t="s">
        <v>86</v>
      </c>
      <c r="AY1312" s="277" t="s">
        <v>153</v>
      </c>
    </row>
    <row r="1313" s="2" customFormat="1" ht="21.75" customHeight="1">
      <c r="A1313" s="39"/>
      <c r="B1313" s="40"/>
      <c r="C1313" s="278" t="s">
        <v>1308</v>
      </c>
      <c r="D1313" s="278" t="s">
        <v>364</v>
      </c>
      <c r="E1313" s="279" t="s">
        <v>1309</v>
      </c>
      <c r="F1313" s="280" t="s">
        <v>1310</v>
      </c>
      <c r="G1313" s="281" t="s">
        <v>335</v>
      </c>
      <c r="H1313" s="282">
        <v>87.956000000000003</v>
      </c>
      <c r="I1313" s="283"/>
      <c r="J1313" s="284">
        <f>ROUND(I1313*H1313,2)</f>
        <v>0</v>
      </c>
      <c r="K1313" s="285"/>
      <c r="L1313" s="286"/>
      <c r="M1313" s="287" t="s">
        <v>1</v>
      </c>
      <c r="N1313" s="288" t="s">
        <v>43</v>
      </c>
      <c r="O1313" s="92"/>
      <c r="P1313" s="230">
        <f>O1313*H1313</f>
        <v>0</v>
      </c>
      <c r="Q1313" s="230">
        <v>8.0000000000000007E-05</v>
      </c>
      <c r="R1313" s="230">
        <f>Q1313*H1313</f>
        <v>0.0070364800000000012</v>
      </c>
      <c r="S1313" s="230">
        <v>0</v>
      </c>
      <c r="T1313" s="231">
        <f>S1313*H1313</f>
        <v>0</v>
      </c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R1313" s="232" t="s">
        <v>379</v>
      </c>
      <c r="AT1313" s="232" t="s">
        <v>364</v>
      </c>
      <c r="AU1313" s="232" t="s">
        <v>88</v>
      </c>
      <c r="AY1313" s="18" t="s">
        <v>153</v>
      </c>
      <c r="BE1313" s="233">
        <f>IF(N1313="základní",J1313,0)</f>
        <v>0</v>
      </c>
      <c r="BF1313" s="233">
        <f>IF(N1313="snížená",J1313,0)</f>
        <v>0</v>
      </c>
      <c r="BG1313" s="233">
        <f>IF(N1313="zákl. přenesená",J1313,0)</f>
        <v>0</v>
      </c>
      <c r="BH1313" s="233">
        <f>IF(N1313="sníž. přenesená",J1313,0)</f>
        <v>0</v>
      </c>
      <c r="BI1313" s="233">
        <f>IF(N1313="nulová",J1313,0)</f>
        <v>0</v>
      </c>
      <c r="BJ1313" s="18" t="s">
        <v>86</v>
      </c>
      <c r="BK1313" s="233">
        <f>ROUND(I1313*H1313,2)</f>
        <v>0</v>
      </c>
      <c r="BL1313" s="18" t="s">
        <v>269</v>
      </c>
      <c r="BM1313" s="232" t="s">
        <v>1311</v>
      </c>
    </row>
    <row r="1314" s="14" customFormat="1">
      <c r="A1314" s="14"/>
      <c r="B1314" s="245"/>
      <c r="C1314" s="246"/>
      <c r="D1314" s="236" t="s">
        <v>161</v>
      </c>
      <c r="E1314" s="246"/>
      <c r="F1314" s="248" t="s">
        <v>1312</v>
      </c>
      <c r="G1314" s="246"/>
      <c r="H1314" s="249">
        <v>87.956000000000003</v>
      </c>
      <c r="I1314" s="250"/>
      <c r="J1314" s="246"/>
      <c r="K1314" s="246"/>
      <c r="L1314" s="251"/>
      <c r="M1314" s="252"/>
      <c r="N1314" s="253"/>
      <c r="O1314" s="253"/>
      <c r="P1314" s="253"/>
      <c r="Q1314" s="253"/>
      <c r="R1314" s="253"/>
      <c r="S1314" s="253"/>
      <c r="T1314" s="25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55" t="s">
        <v>161</v>
      </c>
      <c r="AU1314" s="255" t="s">
        <v>88</v>
      </c>
      <c r="AV1314" s="14" t="s">
        <v>88</v>
      </c>
      <c r="AW1314" s="14" t="s">
        <v>4</v>
      </c>
      <c r="AX1314" s="14" t="s">
        <v>86</v>
      </c>
      <c r="AY1314" s="255" t="s">
        <v>153</v>
      </c>
    </row>
    <row r="1315" s="2" customFormat="1" ht="37.8" customHeight="1">
      <c r="A1315" s="39"/>
      <c r="B1315" s="40"/>
      <c r="C1315" s="220" t="s">
        <v>1313</v>
      </c>
      <c r="D1315" s="220" t="s">
        <v>155</v>
      </c>
      <c r="E1315" s="221" t="s">
        <v>1314</v>
      </c>
      <c r="F1315" s="222" t="s">
        <v>1315</v>
      </c>
      <c r="G1315" s="223" t="s">
        <v>335</v>
      </c>
      <c r="H1315" s="224">
        <v>6.96</v>
      </c>
      <c r="I1315" s="225"/>
      <c r="J1315" s="226">
        <f>ROUND(I1315*H1315,2)</f>
        <v>0</v>
      </c>
      <c r="K1315" s="227"/>
      <c r="L1315" s="45"/>
      <c r="M1315" s="228" t="s">
        <v>1</v>
      </c>
      <c r="N1315" s="229" t="s">
        <v>43</v>
      </c>
      <c r="O1315" s="92"/>
      <c r="P1315" s="230">
        <f>O1315*H1315</f>
        <v>0</v>
      </c>
      <c r="Q1315" s="230">
        <v>0.0015299999999999999</v>
      </c>
      <c r="R1315" s="230">
        <f>Q1315*H1315</f>
        <v>0.0106488</v>
      </c>
      <c r="S1315" s="230">
        <v>0</v>
      </c>
      <c r="T1315" s="231">
        <f>S1315*H1315</f>
        <v>0</v>
      </c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  <c r="AE1315" s="39"/>
      <c r="AR1315" s="232" t="s">
        <v>269</v>
      </c>
      <c r="AT1315" s="232" t="s">
        <v>155</v>
      </c>
      <c r="AU1315" s="232" t="s">
        <v>88</v>
      </c>
      <c r="AY1315" s="18" t="s">
        <v>153</v>
      </c>
      <c r="BE1315" s="233">
        <f>IF(N1315="základní",J1315,0)</f>
        <v>0</v>
      </c>
      <c r="BF1315" s="233">
        <f>IF(N1315="snížená",J1315,0)</f>
        <v>0</v>
      </c>
      <c r="BG1315" s="233">
        <f>IF(N1315="zákl. přenesená",J1315,0)</f>
        <v>0</v>
      </c>
      <c r="BH1315" s="233">
        <f>IF(N1315="sníž. přenesená",J1315,0)</f>
        <v>0</v>
      </c>
      <c r="BI1315" s="233">
        <f>IF(N1315="nulová",J1315,0)</f>
        <v>0</v>
      </c>
      <c r="BJ1315" s="18" t="s">
        <v>86</v>
      </c>
      <c r="BK1315" s="233">
        <f>ROUND(I1315*H1315,2)</f>
        <v>0</v>
      </c>
      <c r="BL1315" s="18" t="s">
        <v>269</v>
      </c>
      <c r="BM1315" s="232" t="s">
        <v>1316</v>
      </c>
    </row>
    <row r="1316" s="14" customFormat="1">
      <c r="A1316" s="14"/>
      <c r="B1316" s="245"/>
      <c r="C1316" s="246"/>
      <c r="D1316" s="236" t="s">
        <v>161</v>
      </c>
      <c r="E1316" s="247" t="s">
        <v>1</v>
      </c>
      <c r="F1316" s="248" t="s">
        <v>1317</v>
      </c>
      <c r="G1316" s="246"/>
      <c r="H1316" s="249">
        <v>6.96</v>
      </c>
      <c r="I1316" s="250"/>
      <c r="J1316" s="246"/>
      <c r="K1316" s="246"/>
      <c r="L1316" s="251"/>
      <c r="M1316" s="252"/>
      <c r="N1316" s="253"/>
      <c r="O1316" s="253"/>
      <c r="P1316" s="253"/>
      <c r="Q1316" s="253"/>
      <c r="R1316" s="253"/>
      <c r="S1316" s="253"/>
      <c r="T1316" s="25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5" t="s">
        <v>161</v>
      </c>
      <c r="AU1316" s="255" t="s">
        <v>88</v>
      </c>
      <c r="AV1316" s="14" t="s">
        <v>88</v>
      </c>
      <c r="AW1316" s="14" t="s">
        <v>32</v>
      </c>
      <c r="AX1316" s="14" t="s">
        <v>78</v>
      </c>
      <c r="AY1316" s="255" t="s">
        <v>153</v>
      </c>
    </row>
    <row r="1317" s="15" customFormat="1">
      <c r="A1317" s="15"/>
      <c r="B1317" s="256"/>
      <c r="C1317" s="257"/>
      <c r="D1317" s="236" t="s">
        <v>161</v>
      </c>
      <c r="E1317" s="258" t="s">
        <v>1</v>
      </c>
      <c r="F1317" s="259" t="s">
        <v>164</v>
      </c>
      <c r="G1317" s="257"/>
      <c r="H1317" s="260">
        <v>6.96</v>
      </c>
      <c r="I1317" s="261"/>
      <c r="J1317" s="257"/>
      <c r="K1317" s="257"/>
      <c r="L1317" s="262"/>
      <c r="M1317" s="263"/>
      <c r="N1317" s="264"/>
      <c r="O1317" s="264"/>
      <c r="P1317" s="264"/>
      <c r="Q1317" s="264"/>
      <c r="R1317" s="264"/>
      <c r="S1317" s="264"/>
      <c r="T1317" s="26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T1317" s="266" t="s">
        <v>161</v>
      </c>
      <c r="AU1317" s="266" t="s">
        <v>88</v>
      </c>
      <c r="AV1317" s="15" t="s">
        <v>165</v>
      </c>
      <c r="AW1317" s="15" t="s">
        <v>32</v>
      </c>
      <c r="AX1317" s="15" t="s">
        <v>78</v>
      </c>
      <c r="AY1317" s="266" t="s">
        <v>153</v>
      </c>
    </row>
    <row r="1318" s="16" customFormat="1">
      <c r="A1318" s="16"/>
      <c r="B1318" s="267"/>
      <c r="C1318" s="268"/>
      <c r="D1318" s="236" t="s">
        <v>161</v>
      </c>
      <c r="E1318" s="269" t="s">
        <v>1</v>
      </c>
      <c r="F1318" s="270" t="s">
        <v>166</v>
      </c>
      <c r="G1318" s="268"/>
      <c r="H1318" s="271">
        <v>6.96</v>
      </c>
      <c r="I1318" s="272"/>
      <c r="J1318" s="268"/>
      <c r="K1318" s="268"/>
      <c r="L1318" s="273"/>
      <c r="M1318" s="274"/>
      <c r="N1318" s="275"/>
      <c r="O1318" s="275"/>
      <c r="P1318" s="275"/>
      <c r="Q1318" s="275"/>
      <c r="R1318" s="275"/>
      <c r="S1318" s="275"/>
      <c r="T1318" s="27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T1318" s="277" t="s">
        <v>161</v>
      </c>
      <c r="AU1318" s="277" t="s">
        <v>88</v>
      </c>
      <c r="AV1318" s="16" t="s">
        <v>159</v>
      </c>
      <c r="AW1318" s="16" t="s">
        <v>32</v>
      </c>
      <c r="AX1318" s="16" t="s">
        <v>86</v>
      </c>
      <c r="AY1318" s="277" t="s">
        <v>153</v>
      </c>
    </row>
    <row r="1319" s="2" customFormat="1" ht="37.8" customHeight="1">
      <c r="A1319" s="39"/>
      <c r="B1319" s="40"/>
      <c r="C1319" s="278" t="s">
        <v>1318</v>
      </c>
      <c r="D1319" s="278" t="s">
        <v>364</v>
      </c>
      <c r="E1319" s="279" t="s">
        <v>1319</v>
      </c>
      <c r="F1319" s="280" t="s">
        <v>1320</v>
      </c>
      <c r="G1319" s="281" t="s">
        <v>335</v>
      </c>
      <c r="H1319" s="282">
        <v>7.6559999999999997</v>
      </c>
      <c r="I1319" s="283"/>
      <c r="J1319" s="284">
        <f>ROUND(I1319*H1319,2)</f>
        <v>0</v>
      </c>
      <c r="K1319" s="285"/>
      <c r="L1319" s="286"/>
      <c r="M1319" s="287" t="s">
        <v>1</v>
      </c>
      <c r="N1319" s="288" t="s">
        <v>43</v>
      </c>
      <c r="O1319" s="92"/>
      <c r="P1319" s="230">
        <f>O1319*H1319</f>
        <v>0</v>
      </c>
      <c r="Q1319" s="230">
        <v>0.0066</v>
      </c>
      <c r="R1319" s="230">
        <f>Q1319*H1319</f>
        <v>0.050529600000000001</v>
      </c>
      <c r="S1319" s="230">
        <v>0</v>
      </c>
      <c r="T1319" s="231">
        <f>S1319*H1319</f>
        <v>0</v>
      </c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R1319" s="232" t="s">
        <v>379</v>
      </c>
      <c r="AT1319" s="232" t="s">
        <v>364</v>
      </c>
      <c r="AU1319" s="232" t="s">
        <v>88</v>
      </c>
      <c r="AY1319" s="18" t="s">
        <v>153</v>
      </c>
      <c r="BE1319" s="233">
        <f>IF(N1319="základní",J1319,0)</f>
        <v>0</v>
      </c>
      <c r="BF1319" s="233">
        <f>IF(N1319="snížená",J1319,0)</f>
        <v>0</v>
      </c>
      <c r="BG1319" s="233">
        <f>IF(N1319="zákl. přenesená",J1319,0)</f>
        <v>0</v>
      </c>
      <c r="BH1319" s="233">
        <f>IF(N1319="sníž. přenesená",J1319,0)</f>
        <v>0</v>
      </c>
      <c r="BI1319" s="233">
        <f>IF(N1319="nulová",J1319,0)</f>
        <v>0</v>
      </c>
      <c r="BJ1319" s="18" t="s">
        <v>86</v>
      </c>
      <c r="BK1319" s="233">
        <f>ROUND(I1319*H1319,2)</f>
        <v>0</v>
      </c>
      <c r="BL1319" s="18" t="s">
        <v>269</v>
      </c>
      <c r="BM1319" s="232" t="s">
        <v>1321</v>
      </c>
    </row>
    <row r="1320" s="14" customFormat="1">
      <c r="A1320" s="14"/>
      <c r="B1320" s="245"/>
      <c r="C1320" s="246"/>
      <c r="D1320" s="236" t="s">
        <v>161</v>
      </c>
      <c r="E1320" s="246"/>
      <c r="F1320" s="248" t="s">
        <v>1322</v>
      </c>
      <c r="G1320" s="246"/>
      <c r="H1320" s="249">
        <v>7.6559999999999997</v>
      </c>
      <c r="I1320" s="250"/>
      <c r="J1320" s="246"/>
      <c r="K1320" s="246"/>
      <c r="L1320" s="251"/>
      <c r="M1320" s="252"/>
      <c r="N1320" s="253"/>
      <c r="O1320" s="253"/>
      <c r="P1320" s="253"/>
      <c r="Q1320" s="253"/>
      <c r="R1320" s="253"/>
      <c r="S1320" s="253"/>
      <c r="T1320" s="25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5" t="s">
        <v>161</v>
      </c>
      <c r="AU1320" s="255" t="s">
        <v>88</v>
      </c>
      <c r="AV1320" s="14" t="s">
        <v>88</v>
      </c>
      <c r="AW1320" s="14" t="s">
        <v>4</v>
      </c>
      <c r="AX1320" s="14" t="s">
        <v>86</v>
      </c>
      <c r="AY1320" s="255" t="s">
        <v>153</v>
      </c>
    </row>
    <row r="1321" s="2" customFormat="1" ht="37.8" customHeight="1">
      <c r="A1321" s="39"/>
      <c r="B1321" s="40"/>
      <c r="C1321" s="220" t="s">
        <v>1323</v>
      </c>
      <c r="D1321" s="220" t="s">
        <v>155</v>
      </c>
      <c r="E1321" s="221" t="s">
        <v>1324</v>
      </c>
      <c r="F1321" s="222" t="s">
        <v>1325</v>
      </c>
      <c r="G1321" s="223" t="s">
        <v>335</v>
      </c>
      <c r="H1321" s="224">
        <v>9.2799999999999994</v>
      </c>
      <c r="I1321" s="225"/>
      <c r="J1321" s="226">
        <f>ROUND(I1321*H1321,2)</f>
        <v>0</v>
      </c>
      <c r="K1321" s="227"/>
      <c r="L1321" s="45"/>
      <c r="M1321" s="228" t="s">
        <v>1</v>
      </c>
      <c r="N1321" s="229" t="s">
        <v>43</v>
      </c>
      <c r="O1321" s="92"/>
      <c r="P1321" s="230">
        <f>O1321*H1321</f>
        <v>0</v>
      </c>
      <c r="Q1321" s="230">
        <v>0.00075000000000000002</v>
      </c>
      <c r="R1321" s="230">
        <f>Q1321*H1321</f>
        <v>0.00696</v>
      </c>
      <c r="S1321" s="230">
        <v>0</v>
      </c>
      <c r="T1321" s="231">
        <f>S1321*H1321</f>
        <v>0</v>
      </c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R1321" s="232" t="s">
        <v>269</v>
      </c>
      <c r="AT1321" s="232" t="s">
        <v>155</v>
      </c>
      <c r="AU1321" s="232" t="s">
        <v>88</v>
      </c>
      <c r="AY1321" s="18" t="s">
        <v>153</v>
      </c>
      <c r="BE1321" s="233">
        <f>IF(N1321="základní",J1321,0)</f>
        <v>0</v>
      </c>
      <c r="BF1321" s="233">
        <f>IF(N1321="snížená",J1321,0)</f>
        <v>0</v>
      </c>
      <c r="BG1321" s="233">
        <f>IF(N1321="zákl. přenesená",J1321,0)</f>
        <v>0</v>
      </c>
      <c r="BH1321" s="233">
        <f>IF(N1321="sníž. přenesená",J1321,0)</f>
        <v>0</v>
      </c>
      <c r="BI1321" s="233">
        <f>IF(N1321="nulová",J1321,0)</f>
        <v>0</v>
      </c>
      <c r="BJ1321" s="18" t="s">
        <v>86</v>
      </c>
      <c r="BK1321" s="233">
        <f>ROUND(I1321*H1321,2)</f>
        <v>0</v>
      </c>
      <c r="BL1321" s="18" t="s">
        <v>269</v>
      </c>
      <c r="BM1321" s="232" t="s">
        <v>1326</v>
      </c>
    </row>
    <row r="1322" s="14" customFormat="1">
      <c r="A1322" s="14"/>
      <c r="B1322" s="245"/>
      <c r="C1322" s="246"/>
      <c r="D1322" s="236" t="s">
        <v>161</v>
      </c>
      <c r="E1322" s="247" t="s">
        <v>1</v>
      </c>
      <c r="F1322" s="248" t="s">
        <v>1327</v>
      </c>
      <c r="G1322" s="246"/>
      <c r="H1322" s="249">
        <v>9.2799999999999994</v>
      </c>
      <c r="I1322" s="250"/>
      <c r="J1322" s="246"/>
      <c r="K1322" s="246"/>
      <c r="L1322" s="251"/>
      <c r="M1322" s="252"/>
      <c r="N1322" s="253"/>
      <c r="O1322" s="253"/>
      <c r="P1322" s="253"/>
      <c r="Q1322" s="253"/>
      <c r="R1322" s="253"/>
      <c r="S1322" s="253"/>
      <c r="T1322" s="25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5" t="s">
        <v>161</v>
      </c>
      <c r="AU1322" s="255" t="s">
        <v>88</v>
      </c>
      <c r="AV1322" s="14" t="s">
        <v>88</v>
      </c>
      <c r="AW1322" s="14" t="s">
        <v>32</v>
      </c>
      <c r="AX1322" s="14" t="s">
        <v>78</v>
      </c>
      <c r="AY1322" s="255" t="s">
        <v>153</v>
      </c>
    </row>
    <row r="1323" s="15" customFormat="1">
      <c r="A1323" s="15"/>
      <c r="B1323" s="256"/>
      <c r="C1323" s="257"/>
      <c r="D1323" s="236" t="s">
        <v>161</v>
      </c>
      <c r="E1323" s="258" t="s">
        <v>1</v>
      </c>
      <c r="F1323" s="259" t="s">
        <v>164</v>
      </c>
      <c r="G1323" s="257"/>
      <c r="H1323" s="260">
        <v>9.2799999999999994</v>
      </c>
      <c r="I1323" s="261"/>
      <c r="J1323" s="257"/>
      <c r="K1323" s="257"/>
      <c r="L1323" s="262"/>
      <c r="M1323" s="263"/>
      <c r="N1323" s="264"/>
      <c r="O1323" s="264"/>
      <c r="P1323" s="264"/>
      <c r="Q1323" s="264"/>
      <c r="R1323" s="264"/>
      <c r="S1323" s="264"/>
      <c r="T1323" s="26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T1323" s="266" t="s">
        <v>161</v>
      </c>
      <c r="AU1323" s="266" t="s">
        <v>88</v>
      </c>
      <c r="AV1323" s="15" t="s">
        <v>165</v>
      </c>
      <c r="AW1323" s="15" t="s">
        <v>32</v>
      </c>
      <c r="AX1323" s="15" t="s">
        <v>78</v>
      </c>
      <c r="AY1323" s="266" t="s">
        <v>153</v>
      </c>
    </row>
    <row r="1324" s="16" customFormat="1">
      <c r="A1324" s="16"/>
      <c r="B1324" s="267"/>
      <c r="C1324" s="268"/>
      <c r="D1324" s="236" t="s">
        <v>161</v>
      </c>
      <c r="E1324" s="269" t="s">
        <v>1</v>
      </c>
      <c r="F1324" s="270" t="s">
        <v>166</v>
      </c>
      <c r="G1324" s="268"/>
      <c r="H1324" s="271">
        <v>9.2799999999999994</v>
      </c>
      <c r="I1324" s="272"/>
      <c r="J1324" s="268"/>
      <c r="K1324" s="268"/>
      <c r="L1324" s="273"/>
      <c r="M1324" s="274"/>
      <c r="N1324" s="275"/>
      <c r="O1324" s="275"/>
      <c r="P1324" s="275"/>
      <c r="Q1324" s="275"/>
      <c r="R1324" s="275"/>
      <c r="S1324" s="275"/>
      <c r="T1324" s="27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T1324" s="277" t="s">
        <v>161</v>
      </c>
      <c r="AU1324" s="277" t="s">
        <v>88</v>
      </c>
      <c r="AV1324" s="16" t="s">
        <v>159</v>
      </c>
      <c r="AW1324" s="16" t="s">
        <v>32</v>
      </c>
      <c r="AX1324" s="16" t="s">
        <v>86</v>
      </c>
      <c r="AY1324" s="277" t="s">
        <v>153</v>
      </c>
    </row>
    <row r="1325" s="2" customFormat="1" ht="37.8" customHeight="1">
      <c r="A1325" s="39"/>
      <c r="B1325" s="40"/>
      <c r="C1325" s="278" t="s">
        <v>1328</v>
      </c>
      <c r="D1325" s="278" t="s">
        <v>364</v>
      </c>
      <c r="E1325" s="279" t="s">
        <v>1329</v>
      </c>
      <c r="F1325" s="280" t="s">
        <v>1330</v>
      </c>
      <c r="G1325" s="281" t="s">
        <v>216</v>
      </c>
      <c r="H1325" s="282">
        <v>1.5309999999999999</v>
      </c>
      <c r="I1325" s="283"/>
      <c r="J1325" s="284">
        <f>ROUND(I1325*H1325,2)</f>
        <v>0</v>
      </c>
      <c r="K1325" s="285"/>
      <c r="L1325" s="286"/>
      <c r="M1325" s="287" t="s">
        <v>1</v>
      </c>
      <c r="N1325" s="288" t="s">
        <v>43</v>
      </c>
      <c r="O1325" s="92"/>
      <c r="P1325" s="230">
        <f>O1325*H1325</f>
        <v>0</v>
      </c>
      <c r="Q1325" s="230">
        <v>0.021999999999999999</v>
      </c>
      <c r="R1325" s="230">
        <f>Q1325*H1325</f>
        <v>0.033681999999999997</v>
      </c>
      <c r="S1325" s="230">
        <v>0</v>
      </c>
      <c r="T1325" s="231">
        <f>S1325*H1325</f>
        <v>0</v>
      </c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R1325" s="232" t="s">
        <v>379</v>
      </c>
      <c r="AT1325" s="232" t="s">
        <v>364</v>
      </c>
      <c r="AU1325" s="232" t="s">
        <v>88</v>
      </c>
      <c r="AY1325" s="18" t="s">
        <v>153</v>
      </c>
      <c r="BE1325" s="233">
        <f>IF(N1325="základní",J1325,0)</f>
        <v>0</v>
      </c>
      <c r="BF1325" s="233">
        <f>IF(N1325="snížená",J1325,0)</f>
        <v>0</v>
      </c>
      <c r="BG1325" s="233">
        <f>IF(N1325="zákl. přenesená",J1325,0)</f>
        <v>0</v>
      </c>
      <c r="BH1325" s="233">
        <f>IF(N1325="sníž. přenesená",J1325,0)</f>
        <v>0</v>
      </c>
      <c r="BI1325" s="233">
        <f>IF(N1325="nulová",J1325,0)</f>
        <v>0</v>
      </c>
      <c r="BJ1325" s="18" t="s">
        <v>86</v>
      </c>
      <c r="BK1325" s="233">
        <f>ROUND(I1325*H1325,2)</f>
        <v>0</v>
      </c>
      <c r="BL1325" s="18" t="s">
        <v>269</v>
      </c>
      <c r="BM1325" s="232" t="s">
        <v>1331</v>
      </c>
    </row>
    <row r="1326" s="14" customFormat="1">
      <c r="A1326" s="14"/>
      <c r="B1326" s="245"/>
      <c r="C1326" s="246"/>
      <c r="D1326" s="236" t="s">
        <v>161</v>
      </c>
      <c r="E1326" s="247" t="s">
        <v>1</v>
      </c>
      <c r="F1326" s="248" t="s">
        <v>1332</v>
      </c>
      <c r="G1326" s="246"/>
      <c r="H1326" s="249">
        <v>1.5309999999999999</v>
      </c>
      <c r="I1326" s="250"/>
      <c r="J1326" s="246"/>
      <c r="K1326" s="246"/>
      <c r="L1326" s="251"/>
      <c r="M1326" s="252"/>
      <c r="N1326" s="253"/>
      <c r="O1326" s="253"/>
      <c r="P1326" s="253"/>
      <c r="Q1326" s="253"/>
      <c r="R1326" s="253"/>
      <c r="S1326" s="253"/>
      <c r="T1326" s="25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5" t="s">
        <v>161</v>
      </c>
      <c r="AU1326" s="255" t="s">
        <v>88</v>
      </c>
      <c r="AV1326" s="14" t="s">
        <v>88</v>
      </c>
      <c r="AW1326" s="14" t="s">
        <v>32</v>
      </c>
      <c r="AX1326" s="14" t="s">
        <v>78</v>
      </c>
      <c r="AY1326" s="255" t="s">
        <v>153</v>
      </c>
    </row>
    <row r="1327" s="15" customFormat="1">
      <c r="A1327" s="15"/>
      <c r="B1327" s="256"/>
      <c r="C1327" s="257"/>
      <c r="D1327" s="236" t="s">
        <v>161</v>
      </c>
      <c r="E1327" s="258" t="s">
        <v>1</v>
      </c>
      <c r="F1327" s="259" t="s">
        <v>164</v>
      </c>
      <c r="G1327" s="257"/>
      <c r="H1327" s="260">
        <v>1.5309999999999999</v>
      </c>
      <c r="I1327" s="261"/>
      <c r="J1327" s="257"/>
      <c r="K1327" s="257"/>
      <c r="L1327" s="262"/>
      <c r="M1327" s="263"/>
      <c r="N1327" s="264"/>
      <c r="O1327" s="264"/>
      <c r="P1327" s="264"/>
      <c r="Q1327" s="264"/>
      <c r="R1327" s="264"/>
      <c r="S1327" s="264"/>
      <c r="T1327" s="26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66" t="s">
        <v>161</v>
      </c>
      <c r="AU1327" s="266" t="s">
        <v>88</v>
      </c>
      <c r="AV1327" s="15" t="s">
        <v>165</v>
      </c>
      <c r="AW1327" s="15" t="s">
        <v>32</v>
      </c>
      <c r="AX1327" s="15" t="s">
        <v>78</v>
      </c>
      <c r="AY1327" s="266" t="s">
        <v>153</v>
      </c>
    </row>
    <row r="1328" s="16" customFormat="1">
      <c r="A1328" s="16"/>
      <c r="B1328" s="267"/>
      <c r="C1328" s="268"/>
      <c r="D1328" s="236" t="s">
        <v>161</v>
      </c>
      <c r="E1328" s="269" t="s">
        <v>1</v>
      </c>
      <c r="F1328" s="270" t="s">
        <v>166</v>
      </c>
      <c r="G1328" s="268"/>
      <c r="H1328" s="271">
        <v>1.5309999999999999</v>
      </c>
      <c r="I1328" s="272"/>
      <c r="J1328" s="268"/>
      <c r="K1328" s="268"/>
      <c r="L1328" s="273"/>
      <c r="M1328" s="274"/>
      <c r="N1328" s="275"/>
      <c r="O1328" s="275"/>
      <c r="P1328" s="275"/>
      <c r="Q1328" s="275"/>
      <c r="R1328" s="275"/>
      <c r="S1328" s="275"/>
      <c r="T1328" s="27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T1328" s="277" t="s">
        <v>161</v>
      </c>
      <c r="AU1328" s="277" t="s">
        <v>88</v>
      </c>
      <c r="AV1328" s="16" t="s">
        <v>159</v>
      </c>
      <c r="AW1328" s="16" t="s">
        <v>32</v>
      </c>
      <c r="AX1328" s="16" t="s">
        <v>86</v>
      </c>
      <c r="AY1328" s="277" t="s">
        <v>153</v>
      </c>
    </row>
    <row r="1329" s="2" customFormat="1" ht="37.8" customHeight="1">
      <c r="A1329" s="39"/>
      <c r="B1329" s="40"/>
      <c r="C1329" s="220" t="s">
        <v>1333</v>
      </c>
      <c r="D1329" s="220" t="s">
        <v>155</v>
      </c>
      <c r="E1329" s="221" t="s">
        <v>1334</v>
      </c>
      <c r="F1329" s="222" t="s">
        <v>1335</v>
      </c>
      <c r="G1329" s="223" t="s">
        <v>216</v>
      </c>
      <c r="H1329" s="224">
        <v>74.200000000000003</v>
      </c>
      <c r="I1329" s="225"/>
      <c r="J1329" s="226">
        <f>ROUND(I1329*H1329,2)</f>
        <v>0</v>
      </c>
      <c r="K1329" s="227"/>
      <c r="L1329" s="45"/>
      <c r="M1329" s="228" t="s">
        <v>1</v>
      </c>
      <c r="N1329" s="229" t="s">
        <v>43</v>
      </c>
      <c r="O1329" s="92"/>
      <c r="P1329" s="230">
        <f>O1329*H1329</f>
        <v>0</v>
      </c>
      <c r="Q1329" s="230">
        <v>0.0051999999999999998</v>
      </c>
      <c r="R1329" s="230">
        <f>Q1329*H1329</f>
        <v>0.38584000000000002</v>
      </c>
      <c r="S1329" s="230">
        <v>0</v>
      </c>
      <c r="T1329" s="231">
        <f>S1329*H1329</f>
        <v>0</v>
      </c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R1329" s="232" t="s">
        <v>269</v>
      </c>
      <c r="AT1329" s="232" t="s">
        <v>155</v>
      </c>
      <c r="AU1329" s="232" t="s">
        <v>88</v>
      </c>
      <c r="AY1329" s="18" t="s">
        <v>153</v>
      </c>
      <c r="BE1329" s="233">
        <f>IF(N1329="základní",J1329,0)</f>
        <v>0</v>
      </c>
      <c r="BF1329" s="233">
        <f>IF(N1329="snížená",J1329,0)</f>
        <v>0</v>
      </c>
      <c r="BG1329" s="233">
        <f>IF(N1329="zákl. přenesená",J1329,0)</f>
        <v>0</v>
      </c>
      <c r="BH1329" s="233">
        <f>IF(N1329="sníž. přenesená",J1329,0)</f>
        <v>0</v>
      </c>
      <c r="BI1329" s="233">
        <f>IF(N1329="nulová",J1329,0)</f>
        <v>0</v>
      </c>
      <c r="BJ1329" s="18" t="s">
        <v>86</v>
      </c>
      <c r="BK1329" s="233">
        <f>ROUND(I1329*H1329,2)</f>
        <v>0</v>
      </c>
      <c r="BL1329" s="18" t="s">
        <v>269</v>
      </c>
      <c r="BM1329" s="232" t="s">
        <v>1336</v>
      </c>
    </row>
    <row r="1330" s="13" customFormat="1">
      <c r="A1330" s="13"/>
      <c r="B1330" s="234"/>
      <c r="C1330" s="235"/>
      <c r="D1330" s="236" t="s">
        <v>161</v>
      </c>
      <c r="E1330" s="237" t="s">
        <v>1</v>
      </c>
      <c r="F1330" s="238" t="s">
        <v>1337</v>
      </c>
      <c r="G1330" s="235"/>
      <c r="H1330" s="237" t="s">
        <v>1</v>
      </c>
      <c r="I1330" s="239"/>
      <c r="J1330" s="235"/>
      <c r="K1330" s="235"/>
      <c r="L1330" s="240"/>
      <c r="M1330" s="241"/>
      <c r="N1330" s="242"/>
      <c r="O1330" s="242"/>
      <c r="P1330" s="242"/>
      <c r="Q1330" s="242"/>
      <c r="R1330" s="242"/>
      <c r="S1330" s="242"/>
      <c r="T1330" s="24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4" t="s">
        <v>161</v>
      </c>
      <c r="AU1330" s="244" t="s">
        <v>88</v>
      </c>
      <c r="AV1330" s="13" t="s">
        <v>86</v>
      </c>
      <c r="AW1330" s="13" t="s">
        <v>32</v>
      </c>
      <c r="AX1330" s="13" t="s">
        <v>78</v>
      </c>
      <c r="AY1330" s="244" t="s">
        <v>153</v>
      </c>
    </row>
    <row r="1331" s="13" customFormat="1">
      <c r="A1331" s="13"/>
      <c r="B1331" s="234"/>
      <c r="C1331" s="235"/>
      <c r="D1331" s="236" t="s">
        <v>161</v>
      </c>
      <c r="E1331" s="237" t="s">
        <v>1</v>
      </c>
      <c r="F1331" s="238" t="s">
        <v>262</v>
      </c>
      <c r="G1331" s="235"/>
      <c r="H1331" s="237" t="s">
        <v>1</v>
      </c>
      <c r="I1331" s="239"/>
      <c r="J1331" s="235"/>
      <c r="K1331" s="235"/>
      <c r="L1331" s="240"/>
      <c r="M1331" s="241"/>
      <c r="N1331" s="242"/>
      <c r="O1331" s="242"/>
      <c r="P1331" s="242"/>
      <c r="Q1331" s="242"/>
      <c r="R1331" s="242"/>
      <c r="S1331" s="242"/>
      <c r="T1331" s="24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4" t="s">
        <v>161</v>
      </c>
      <c r="AU1331" s="244" t="s">
        <v>88</v>
      </c>
      <c r="AV1331" s="13" t="s">
        <v>86</v>
      </c>
      <c r="AW1331" s="13" t="s">
        <v>32</v>
      </c>
      <c r="AX1331" s="13" t="s">
        <v>78</v>
      </c>
      <c r="AY1331" s="244" t="s">
        <v>153</v>
      </c>
    </row>
    <row r="1332" s="13" customFormat="1">
      <c r="A1332" s="13"/>
      <c r="B1332" s="234"/>
      <c r="C1332" s="235"/>
      <c r="D1332" s="236" t="s">
        <v>161</v>
      </c>
      <c r="E1332" s="237" t="s">
        <v>1</v>
      </c>
      <c r="F1332" s="238" t="s">
        <v>274</v>
      </c>
      <c r="G1332" s="235"/>
      <c r="H1332" s="237" t="s">
        <v>1</v>
      </c>
      <c r="I1332" s="239"/>
      <c r="J1332" s="235"/>
      <c r="K1332" s="235"/>
      <c r="L1332" s="240"/>
      <c r="M1332" s="241"/>
      <c r="N1332" s="242"/>
      <c r="O1332" s="242"/>
      <c r="P1332" s="242"/>
      <c r="Q1332" s="242"/>
      <c r="R1332" s="242"/>
      <c r="S1332" s="242"/>
      <c r="T1332" s="24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4" t="s">
        <v>161</v>
      </c>
      <c r="AU1332" s="244" t="s">
        <v>88</v>
      </c>
      <c r="AV1332" s="13" t="s">
        <v>86</v>
      </c>
      <c r="AW1332" s="13" t="s">
        <v>32</v>
      </c>
      <c r="AX1332" s="13" t="s">
        <v>78</v>
      </c>
      <c r="AY1332" s="244" t="s">
        <v>153</v>
      </c>
    </row>
    <row r="1333" s="14" customFormat="1">
      <c r="A1333" s="14"/>
      <c r="B1333" s="245"/>
      <c r="C1333" s="246"/>
      <c r="D1333" s="236" t="s">
        <v>161</v>
      </c>
      <c r="E1333" s="247" t="s">
        <v>1</v>
      </c>
      <c r="F1333" s="248" t="s">
        <v>1065</v>
      </c>
      <c r="G1333" s="246"/>
      <c r="H1333" s="249">
        <v>39.799999999999997</v>
      </c>
      <c r="I1333" s="250"/>
      <c r="J1333" s="246"/>
      <c r="K1333" s="246"/>
      <c r="L1333" s="251"/>
      <c r="M1333" s="252"/>
      <c r="N1333" s="253"/>
      <c r="O1333" s="253"/>
      <c r="P1333" s="253"/>
      <c r="Q1333" s="253"/>
      <c r="R1333" s="253"/>
      <c r="S1333" s="253"/>
      <c r="T1333" s="25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5" t="s">
        <v>161</v>
      </c>
      <c r="AU1333" s="255" t="s">
        <v>88</v>
      </c>
      <c r="AV1333" s="14" t="s">
        <v>88</v>
      </c>
      <c r="AW1333" s="14" t="s">
        <v>32</v>
      </c>
      <c r="AX1333" s="14" t="s">
        <v>78</v>
      </c>
      <c r="AY1333" s="255" t="s">
        <v>153</v>
      </c>
    </row>
    <row r="1334" s="13" customFormat="1">
      <c r="A1334" s="13"/>
      <c r="B1334" s="234"/>
      <c r="C1334" s="235"/>
      <c r="D1334" s="236" t="s">
        <v>161</v>
      </c>
      <c r="E1334" s="237" t="s">
        <v>1</v>
      </c>
      <c r="F1334" s="238" t="s">
        <v>510</v>
      </c>
      <c r="G1334" s="235"/>
      <c r="H1334" s="237" t="s">
        <v>1</v>
      </c>
      <c r="I1334" s="239"/>
      <c r="J1334" s="235"/>
      <c r="K1334" s="235"/>
      <c r="L1334" s="240"/>
      <c r="M1334" s="241"/>
      <c r="N1334" s="242"/>
      <c r="O1334" s="242"/>
      <c r="P1334" s="242"/>
      <c r="Q1334" s="242"/>
      <c r="R1334" s="242"/>
      <c r="S1334" s="242"/>
      <c r="T1334" s="24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4" t="s">
        <v>161</v>
      </c>
      <c r="AU1334" s="244" t="s">
        <v>88</v>
      </c>
      <c r="AV1334" s="13" t="s">
        <v>86</v>
      </c>
      <c r="AW1334" s="13" t="s">
        <v>32</v>
      </c>
      <c r="AX1334" s="13" t="s">
        <v>78</v>
      </c>
      <c r="AY1334" s="244" t="s">
        <v>153</v>
      </c>
    </row>
    <row r="1335" s="14" customFormat="1">
      <c r="A1335" s="14"/>
      <c r="B1335" s="245"/>
      <c r="C1335" s="246"/>
      <c r="D1335" s="236" t="s">
        <v>161</v>
      </c>
      <c r="E1335" s="247" t="s">
        <v>1</v>
      </c>
      <c r="F1335" s="248" t="s">
        <v>1066</v>
      </c>
      <c r="G1335" s="246"/>
      <c r="H1335" s="249">
        <v>1.7</v>
      </c>
      <c r="I1335" s="250"/>
      <c r="J1335" s="246"/>
      <c r="K1335" s="246"/>
      <c r="L1335" s="251"/>
      <c r="M1335" s="252"/>
      <c r="N1335" s="253"/>
      <c r="O1335" s="253"/>
      <c r="P1335" s="253"/>
      <c r="Q1335" s="253"/>
      <c r="R1335" s="253"/>
      <c r="S1335" s="253"/>
      <c r="T1335" s="25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55" t="s">
        <v>161</v>
      </c>
      <c r="AU1335" s="255" t="s">
        <v>88</v>
      </c>
      <c r="AV1335" s="14" t="s">
        <v>88</v>
      </c>
      <c r="AW1335" s="14" t="s">
        <v>32</v>
      </c>
      <c r="AX1335" s="14" t="s">
        <v>78</v>
      </c>
      <c r="AY1335" s="255" t="s">
        <v>153</v>
      </c>
    </row>
    <row r="1336" s="13" customFormat="1">
      <c r="A1336" s="13"/>
      <c r="B1336" s="234"/>
      <c r="C1336" s="235"/>
      <c r="D1336" s="236" t="s">
        <v>161</v>
      </c>
      <c r="E1336" s="237" t="s">
        <v>1</v>
      </c>
      <c r="F1336" s="238" t="s">
        <v>314</v>
      </c>
      <c r="G1336" s="235"/>
      <c r="H1336" s="237" t="s">
        <v>1</v>
      </c>
      <c r="I1336" s="239"/>
      <c r="J1336" s="235"/>
      <c r="K1336" s="235"/>
      <c r="L1336" s="240"/>
      <c r="M1336" s="241"/>
      <c r="N1336" s="242"/>
      <c r="O1336" s="242"/>
      <c r="P1336" s="242"/>
      <c r="Q1336" s="242"/>
      <c r="R1336" s="242"/>
      <c r="S1336" s="242"/>
      <c r="T1336" s="24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4" t="s">
        <v>161</v>
      </c>
      <c r="AU1336" s="244" t="s">
        <v>88</v>
      </c>
      <c r="AV1336" s="13" t="s">
        <v>86</v>
      </c>
      <c r="AW1336" s="13" t="s">
        <v>32</v>
      </c>
      <c r="AX1336" s="13" t="s">
        <v>78</v>
      </c>
      <c r="AY1336" s="244" t="s">
        <v>153</v>
      </c>
    </row>
    <row r="1337" s="14" customFormat="1">
      <c r="A1337" s="14"/>
      <c r="B1337" s="245"/>
      <c r="C1337" s="246"/>
      <c r="D1337" s="236" t="s">
        <v>161</v>
      </c>
      <c r="E1337" s="247" t="s">
        <v>1</v>
      </c>
      <c r="F1337" s="248" t="s">
        <v>1291</v>
      </c>
      <c r="G1337" s="246"/>
      <c r="H1337" s="249">
        <v>5.5999999999999996</v>
      </c>
      <c r="I1337" s="250"/>
      <c r="J1337" s="246"/>
      <c r="K1337" s="246"/>
      <c r="L1337" s="251"/>
      <c r="M1337" s="252"/>
      <c r="N1337" s="253"/>
      <c r="O1337" s="253"/>
      <c r="P1337" s="253"/>
      <c r="Q1337" s="253"/>
      <c r="R1337" s="253"/>
      <c r="S1337" s="253"/>
      <c r="T1337" s="25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5" t="s">
        <v>161</v>
      </c>
      <c r="AU1337" s="255" t="s">
        <v>88</v>
      </c>
      <c r="AV1337" s="14" t="s">
        <v>88</v>
      </c>
      <c r="AW1337" s="14" t="s">
        <v>32</v>
      </c>
      <c r="AX1337" s="14" t="s">
        <v>78</v>
      </c>
      <c r="AY1337" s="255" t="s">
        <v>153</v>
      </c>
    </row>
    <row r="1338" s="13" customFormat="1">
      <c r="A1338" s="13"/>
      <c r="B1338" s="234"/>
      <c r="C1338" s="235"/>
      <c r="D1338" s="236" t="s">
        <v>161</v>
      </c>
      <c r="E1338" s="237" t="s">
        <v>1</v>
      </c>
      <c r="F1338" s="238" t="s">
        <v>319</v>
      </c>
      <c r="G1338" s="235"/>
      <c r="H1338" s="237" t="s">
        <v>1</v>
      </c>
      <c r="I1338" s="239"/>
      <c r="J1338" s="235"/>
      <c r="K1338" s="235"/>
      <c r="L1338" s="240"/>
      <c r="M1338" s="241"/>
      <c r="N1338" s="242"/>
      <c r="O1338" s="242"/>
      <c r="P1338" s="242"/>
      <c r="Q1338" s="242"/>
      <c r="R1338" s="242"/>
      <c r="S1338" s="242"/>
      <c r="T1338" s="24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4" t="s">
        <v>161</v>
      </c>
      <c r="AU1338" s="244" t="s">
        <v>88</v>
      </c>
      <c r="AV1338" s="13" t="s">
        <v>86</v>
      </c>
      <c r="AW1338" s="13" t="s">
        <v>32</v>
      </c>
      <c r="AX1338" s="13" t="s">
        <v>78</v>
      </c>
      <c r="AY1338" s="244" t="s">
        <v>153</v>
      </c>
    </row>
    <row r="1339" s="14" customFormat="1">
      <c r="A1339" s="14"/>
      <c r="B1339" s="245"/>
      <c r="C1339" s="246"/>
      <c r="D1339" s="236" t="s">
        <v>161</v>
      </c>
      <c r="E1339" s="247" t="s">
        <v>1</v>
      </c>
      <c r="F1339" s="248" t="s">
        <v>1067</v>
      </c>
      <c r="G1339" s="246"/>
      <c r="H1339" s="249">
        <v>6.5999999999999996</v>
      </c>
      <c r="I1339" s="250"/>
      <c r="J1339" s="246"/>
      <c r="K1339" s="246"/>
      <c r="L1339" s="251"/>
      <c r="M1339" s="252"/>
      <c r="N1339" s="253"/>
      <c r="O1339" s="253"/>
      <c r="P1339" s="253"/>
      <c r="Q1339" s="253"/>
      <c r="R1339" s="253"/>
      <c r="S1339" s="253"/>
      <c r="T1339" s="25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5" t="s">
        <v>161</v>
      </c>
      <c r="AU1339" s="255" t="s">
        <v>88</v>
      </c>
      <c r="AV1339" s="14" t="s">
        <v>88</v>
      </c>
      <c r="AW1339" s="14" t="s">
        <v>32</v>
      </c>
      <c r="AX1339" s="14" t="s">
        <v>78</v>
      </c>
      <c r="AY1339" s="255" t="s">
        <v>153</v>
      </c>
    </row>
    <row r="1340" s="15" customFormat="1">
      <c r="A1340" s="15"/>
      <c r="B1340" s="256"/>
      <c r="C1340" s="257"/>
      <c r="D1340" s="236" t="s">
        <v>161</v>
      </c>
      <c r="E1340" s="258" t="s">
        <v>1</v>
      </c>
      <c r="F1340" s="259" t="s">
        <v>164</v>
      </c>
      <c r="G1340" s="257"/>
      <c r="H1340" s="260">
        <v>53.700000000000003</v>
      </c>
      <c r="I1340" s="261"/>
      <c r="J1340" s="257"/>
      <c r="K1340" s="257"/>
      <c r="L1340" s="262"/>
      <c r="M1340" s="263"/>
      <c r="N1340" s="264"/>
      <c r="O1340" s="264"/>
      <c r="P1340" s="264"/>
      <c r="Q1340" s="264"/>
      <c r="R1340" s="264"/>
      <c r="S1340" s="264"/>
      <c r="T1340" s="26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T1340" s="266" t="s">
        <v>161</v>
      </c>
      <c r="AU1340" s="266" t="s">
        <v>88</v>
      </c>
      <c r="AV1340" s="15" t="s">
        <v>165</v>
      </c>
      <c r="AW1340" s="15" t="s">
        <v>32</v>
      </c>
      <c r="AX1340" s="15" t="s">
        <v>78</v>
      </c>
      <c r="AY1340" s="266" t="s">
        <v>153</v>
      </c>
    </row>
    <row r="1341" s="13" customFormat="1">
      <c r="A1341" s="13"/>
      <c r="B1341" s="234"/>
      <c r="C1341" s="235"/>
      <c r="D1341" s="236" t="s">
        <v>161</v>
      </c>
      <c r="E1341" s="237" t="s">
        <v>1</v>
      </c>
      <c r="F1341" s="238" t="s">
        <v>266</v>
      </c>
      <c r="G1341" s="235"/>
      <c r="H1341" s="237" t="s">
        <v>1</v>
      </c>
      <c r="I1341" s="239"/>
      <c r="J1341" s="235"/>
      <c r="K1341" s="235"/>
      <c r="L1341" s="240"/>
      <c r="M1341" s="241"/>
      <c r="N1341" s="242"/>
      <c r="O1341" s="242"/>
      <c r="P1341" s="242"/>
      <c r="Q1341" s="242"/>
      <c r="R1341" s="242"/>
      <c r="S1341" s="242"/>
      <c r="T1341" s="24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4" t="s">
        <v>161</v>
      </c>
      <c r="AU1341" s="244" t="s">
        <v>88</v>
      </c>
      <c r="AV1341" s="13" t="s">
        <v>86</v>
      </c>
      <c r="AW1341" s="13" t="s">
        <v>32</v>
      </c>
      <c r="AX1341" s="13" t="s">
        <v>78</v>
      </c>
      <c r="AY1341" s="244" t="s">
        <v>153</v>
      </c>
    </row>
    <row r="1342" s="13" customFormat="1">
      <c r="A1342" s="13"/>
      <c r="B1342" s="234"/>
      <c r="C1342" s="235"/>
      <c r="D1342" s="236" t="s">
        <v>161</v>
      </c>
      <c r="E1342" s="237" t="s">
        <v>1</v>
      </c>
      <c r="F1342" s="238" t="s">
        <v>329</v>
      </c>
      <c r="G1342" s="235"/>
      <c r="H1342" s="237" t="s">
        <v>1</v>
      </c>
      <c r="I1342" s="239"/>
      <c r="J1342" s="235"/>
      <c r="K1342" s="235"/>
      <c r="L1342" s="240"/>
      <c r="M1342" s="241"/>
      <c r="N1342" s="242"/>
      <c r="O1342" s="242"/>
      <c r="P1342" s="242"/>
      <c r="Q1342" s="242"/>
      <c r="R1342" s="242"/>
      <c r="S1342" s="242"/>
      <c r="T1342" s="24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4" t="s">
        <v>161</v>
      </c>
      <c r="AU1342" s="244" t="s">
        <v>88</v>
      </c>
      <c r="AV1342" s="13" t="s">
        <v>86</v>
      </c>
      <c r="AW1342" s="13" t="s">
        <v>32</v>
      </c>
      <c r="AX1342" s="13" t="s">
        <v>78</v>
      </c>
      <c r="AY1342" s="244" t="s">
        <v>153</v>
      </c>
    </row>
    <row r="1343" s="14" customFormat="1">
      <c r="A1343" s="14"/>
      <c r="B1343" s="245"/>
      <c r="C1343" s="246"/>
      <c r="D1343" s="236" t="s">
        <v>161</v>
      </c>
      <c r="E1343" s="247" t="s">
        <v>1</v>
      </c>
      <c r="F1343" s="248" t="s">
        <v>1068</v>
      </c>
      <c r="G1343" s="246"/>
      <c r="H1343" s="249">
        <v>20.5</v>
      </c>
      <c r="I1343" s="250"/>
      <c r="J1343" s="246"/>
      <c r="K1343" s="246"/>
      <c r="L1343" s="251"/>
      <c r="M1343" s="252"/>
      <c r="N1343" s="253"/>
      <c r="O1343" s="253"/>
      <c r="P1343" s="253"/>
      <c r="Q1343" s="253"/>
      <c r="R1343" s="253"/>
      <c r="S1343" s="253"/>
      <c r="T1343" s="25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5" t="s">
        <v>161</v>
      </c>
      <c r="AU1343" s="255" t="s">
        <v>88</v>
      </c>
      <c r="AV1343" s="14" t="s">
        <v>88</v>
      </c>
      <c r="AW1343" s="14" t="s">
        <v>32</v>
      </c>
      <c r="AX1343" s="14" t="s">
        <v>78</v>
      </c>
      <c r="AY1343" s="255" t="s">
        <v>153</v>
      </c>
    </row>
    <row r="1344" s="15" customFormat="1">
      <c r="A1344" s="15"/>
      <c r="B1344" s="256"/>
      <c r="C1344" s="257"/>
      <c r="D1344" s="236" t="s">
        <v>161</v>
      </c>
      <c r="E1344" s="258" t="s">
        <v>1</v>
      </c>
      <c r="F1344" s="259" t="s">
        <v>164</v>
      </c>
      <c r="G1344" s="257"/>
      <c r="H1344" s="260">
        <v>20.5</v>
      </c>
      <c r="I1344" s="261"/>
      <c r="J1344" s="257"/>
      <c r="K1344" s="257"/>
      <c r="L1344" s="262"/>
      <c r="M1344" s="263"/>
      <c r="N1344" s="264"/>
      <c r="O1344" s="264"/>
      <c r="P1344" s="264"/>
      <c r="Q1344" s="264"/>
      <c r="R1344" s="264"/>
      <c r="S1344" s="264"/>
      <c r="T1344" s="26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66" t="s">
        <v>161</v>
      </c>
      <c r="AU1344" s="266" t="s">
        <v>88</v>
      </c>
      <c r="AV1344" s="15" t="s">
        <v>165</v>
      </c>
      <c r="AW1344" s="15" t="s">
        <v>32</v>
      </c>
      <c r="AX1344" s="15" t="s">
        <v>78</v>
      </c>
      <c r="AY1344" s="266" t="s">
        <v>153</v>
      </c>
    </row>
    <row r="1345" s="16" customFormat="1">
      <c r="A1345" s="16"/>
      <c r="B1345" s="267"/>
      <c r="C1345" s="268"/>
      <c r="D1345" s="236" t="s">
        <v>161</v>
      </c>
      <c r="E1345" s="269" t="s">
        <v>1</v>
      </c>
      <c r="F1345" s="270" t="s">
        <v>166</v>
      </c>
      <c r="G1345" s="268"/>
      <c r="H1345" s="271">
        <v>74.200000000000003</v>
      </c>
      <c r="I1345" s="272"/>
      <c r="J1345" s="268"/>
      <c r="K1345" s="268"/>
      <c r="L1345" s="273"/>
      <c r="M1345" s="274"/>
      <c r="N1345" s="275"/>
      <c r="O1345" s="275"/>
      <c r="P1345" s="275"/>
      <c r="Q1345" s="275"/>
      <c r="R1345" s="275"/>
      <c r="S1345" s="275"/>
      <c r="T1345" s="27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T1345" s="277" t="s">
        <v>161</v>
      </c>
      <c r="AU1345" s="277" t="s">
        <v>88</v>
      </c>
      <c r="AV1345" s="16" t="s">
        <v>159</v>
      </c>
      <c r="AW1345" s="16" t="s">
        <v>32</v>
      </c>
      <c r="AX1345" s="16" t="s">
        <v>86</v>
      </c>
      <c r="AY1345" s="277" t="s">
        <v>153</v>
      </c>
    </row>
    <row r="1346" s="2" customFormat="1" ht="33" customHeight="1">
      <c r="A1346" s="39"/>
      <c r="B1346" s="40"/>
      <c r="C1346" s="278" t="s">
        <v>1338</v>
      </c>
      <c r="D1346" s="278" t="s">
        <v>364</v>
      </c>
      <c r="E1346" s="279" t="s">
        <v>1339</v>
      </c>
      <c r="F1346" s="280" t="s">
        <v>1340</v>
      </c>
      <c r="G1346" s="281" t="s">
        <v>216</v>
      </c>
      <c r="H1346" s="282">
        <v>81.620000000000005</v>
      </c>
      <c r="I1346" s="283"/>
      <c r="J1346" s="284">
        <f>ROUND(I1346*H1346,2)</f>
        <v>0</v>
      </c>
      <c r="K1346" s="285"/>
      <c r="L1346" s="286"/>
      <c r="M1346" s="287" t="s">
        <v>1</v>
      </c>
      <c r="N1346" s="288" t="s">
        <v>43</v>
      </c>
      <c r="O1346" s="92"/>
      <c r="P1346" s="230">
        <f>O1346*H1346</f>
        <v>0</v>
      </c>
      <c r="Q1346" s="230">
        <v>0.021999999999999999</v>
      </c>
      <c r="R1346" s="230">
        <f>Q1346*H1346</f>
        <v>1.7956399999999999</v>
      </c>
      <c r="S1346" s="230">
        <v>0</v>
      </c>
      <c r="T1346" s="231">
        <f>S1346*H1346</f>
        <v>0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32" t="s">
        <v>379</v>
      </c>
      <c r="AT1346" s="232" t="s">
        <v>364</v>
      </c>
      <c r="AU1346" s="232" t="s">
        <v>88</v>
      </c>
      <c r="AY1346" s="18" t="s">
        <v>153</v>
      </c>
      <c r="BE1346" s="233">
        <f>IF(N1346="základní",J1346,0)</f>
        <v>0</v>
      </c>
      <c r="BF1346" s="233">
        <f>IF(N1346="snížená",J1346,0)</f>
        <v>0</v>
      </c>
      <c r="BG1346" s="233">
        <f>IF(N1346="zákl. přenesená",J1346,0)</f>
        <v>0</v>
      </c>
      <c r="BH1346" s="233">
        <f>IF(N1346="sníž. přenesená",J1346,0)</f>
        <v>0</v>
      </c>
      <c r="BI1346" s="233">
        <f>IF(N1346="nulová",J1346,0)</f>
        <v>0</v>
      </c>
      <c r="BJ1346" s="18" t="s">
        <v>86</v>
      </c>
      <c r="BK1346" s="233">
        <f>ROUND(I1346*H1346,2)</f>
        <v>0</v>
      </c>
      <c r="BL1346" s="18" t="s">
        <v>269</v>
      </c>
      <c r="BM1346" s="232" t="s">
        <v>1341</v>
      </c>
    </row>
    <row r="1347" s="14" customFormat="1">
      <c r="A1347" s="14"/>
      <c r="B1347" s="245"/>
      <c r="C1347" s="246"/>
      <c r="D1347" s="236" t="s">
        <v>161</v>
      </c>
      <c r="E1347" s="246"/>
      <c r="F1347" s="248" t="s">
        <v>1342</v>
      </c>
      <c r="G1347" s="246"/>
      <c r="H1347" s="249">
        <v>81.620000000000005</v>
      </c>
      <c r="I1347" s="250"/>
      <c r="J1347" s="246"/>
      <c r="K1347" s="246"/>
      <c r="L1347" s="251"/>
      <c r="M1347" s="252"/>
      <c r="N1347" s="253"/>
      <c r="O1347" s="253"/>
      <c r="P1347" s="253"/>
      <c r="Q1347" s="253"/>
      <c r="R1347" s="253"/>
      <c r="S1347" s="253"/>
      <c r="T1347" s="25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55" t="s">
        <v>161</v>
      </c>
      <c r="AU1347" s="255" t="s">
        <v>88</v>
      </c>
      <c r="AV1347" s="14" t="s">
        <v>88</v>
      </c>
      <c r="AW1347" s="14" t="s">
        <v>4</v>
      </c>
      <c r="AX1347" s="14" t="s">
        <v>86</v>
      </c>
      <c r="AY1347" s="255" t="s">
        <v>153</v>
      </c>
    </row>
    <row r="1348" s="2" customFormat="1" ht="49.05" customHeight="1">
      <c r="A1348" s="39"/>
      <c r="B1348" s="40"/>
      <c r="C1348" s="220" t="s">
        <v>1343</v>
      </c>
      <c r="D1348" s="220" t="s">
        <v>155</v>
      </c>
      <c r="E1348" s="221" t="s">
        <v>1344</v>
      </c>
      <c r="F1348" s="222" t="s">
        <v>1345</v>
      </c>
      <c r="G1348" s="223" t="s">
        <v>216</v>
      </c>
      <c r="H1348" s="224">
        <v>3.48</v>
      </c>
      <c r="I1348" s="225"/>
      <c r="J1348" s="226">
        <f>ROUND(I1348*H1348,2)</f>
        <v>0</v>
      </c>
      <c r="K1348" s="227"/>
      <c r="L1348" s="45"/>
      <c r="M1348" s="228" t="s">
        <v>1</v>
      </c>
      <c r="N1348" s="229" t="s">
        <v>43</v>
      </c>
      <c r="O1348" s="92"/>
      <c r="P1348" s="230">
        <f>O1348*H1348</f>
        <v>0</v>
      </c>
      <c r="Q1348" s="230">
        <v>0.0053699999999999998</v>
      </c>
      <c r="R1348" s="230">
        <f>Q1348*H1348</f>
        <v>0.018687599999999999</v>
      </c>
      <c r="S1348" s="230">
        <v>0</v>
      </c>
      <c r="T1348" s="231">
        <f>S1348*H1348</f>
        <v>0</v>
      </c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R1348" s="232" t="s">
        <v>269</v>
      </c>
      <c r="AT1348" s="232" t="s">
        <v>155</v>
      </c>
      <c r="AU1348" s="232" t="s">
        <v>88</v>
      </c>
      <c r="AY1348" s="18" t="s">
        <v>153</v>
      </c>
      <c r="BE1348" s="233">
        <f>IF(N1348="základní",J1348,0)</f>
        <v>0</v>
      </c>
      <c r="BF1348" s="233">
        <f>IF(N1348="snížená",J1348,0)</f>
        <v>0</v>
      </c>
      <c r="BG1348" s="233">
        <f>IF(N1348="zákl. přenesená",J1348,0)</f>
        <v>0</v>
      </c>
      <c r="BH1348" s="233">
        <f>IF(N1348="sníž. přenesená",J1348,0)</f>
        <v>0</v>
      </c>
      <c r="BI1348" s="233">
        <f>IF(N1348="nulová",J1348,0)</f>
        <v>0</v>
      </c>
      <c r="BJ1348" s="18" t="s">
        <v>86</v>
      </c>
      <c r="BK1348" s="233">
        <f>ROUND(I1348*H1348,2)</f>
        <v>0</v>
      </c>
      <c r="BL1348" s="18" t="s">
        <v>269</v>
      </c>
      <c r="BM1348" s="232" t="s">
        <v>1346</v>
      </c>
    </row>
    <row r="1349" s="13" customFormat="1">
      <c r="A1349" s="13"/>
      <c r="B1349" s="234"/>
      <c r="C1349" s="235"/>
      <c r="D1349" s="236" t="s">
        <v>161</v>
      </c>
      <c r="E1349" s="237" t="s">
        <v>1</v>
      </c>
      <c r="F1349" s="238" t="s">
        <v>1347</v>
      </c>
      <c r="G1349" s="235"/>
      <c r="H1349" s="237" t="s">
        <v>1</v>
      </c>
      <c r="I1349" s="239"/>
      <c r="J1349" s="235"/>
      <c r="K1349" s="235"/>
      <c r="L1349" s="240"/>
      <c r="M1349" s="241"/>
      <c r="N1349" s="242"/>
      <c r="O1349" s="242"/>
      <c r="P1349" s="242"/>
      <c r="Q1349" s="242"/>
      <c r="R1349" s="242"/>
      <c r="S1349" s="242"/>
      <c r="T1349" s="24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4" t="s">
        <v>161</v>
      </c>
      <c r="AU1349" s="244" t="s">
        <v>88</v>
      </c>
      <c r="AV1349" s="13" t="s">
        <v>86</v>
      </c>
      <c r="AW1349" s="13" t="s">
        <v>32</v>
      </c>
      <c r="AX1349" s="13" t="s">
        <v>78</v>
      </c>
      <c r="AY1349" s="244" t="s">
        <v>153</v>
      </c>
    </row>
    <row r="1350" s="13" customFormat="1">
      <c r="A1350" s="13"/>
      <c r="B1350" s="234"/>
      <c r="C1350" s="235"/>
      <c r="D1350" s="236" t="s">
        <v>161</v>
      </c>
      <c r="E1350" s="237" t="s">
        <v>1</v>
      </c>
      <c r="F1350" s="238" t="s">
        <v>1348</v>
      </c>
      <c r="G1350" s="235"/>
      <c r="H1350" s="237" t="s">
        <v>1</v>
      </c>
      <c r="I1350" s="239"/>
      <c r="J1350" s="235"/>
      <c r="K1350" s="235"/>
      <c r="L1350" s="240"/>
      <c r="M1350" s="241"/>
      <c r="N1350" s="242"/>
      <c r="O1350" s="242"/>
      <c r="P1350" s="242"/>
      <c r="Q1350" s="242"/>
      <c r="R1350" s="242"/>
      <c r="S1350" s="242"/>
      <c r="T1350" s="24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4" t="s">
        <v>161</v>
      </c>
      <c r="AU1350" s="244" t="s">
        <v>88</v>
      </c>
      <c r="AV1350" s="13" t="s">
        <v>86</v>
      </c>
      <c r="AW1350" s="13" t="s">
        <v>32</v>
      </c>
      <c r="AX1350" s="13" t="s">
        <v>78</v>
      </c>
      <c r="AY1350" s="244" t="s">
        <v>153</v>
      </c>
    </row>
    <row r="1351" s="14" customFormat="1">
      <c r="A1351" s="14"/>
      <c r="B1351" s="245"/>
      <c r="C1351" s="246"/>
      <c r="D1351" s="236" t="s">
        <v>161</v>
      </c>
      <c r="E1351" s="247" t="s">
        <v>1</v>
      </c>
      <c r="F1351" s="248" t="s">
        <v>1349</v>
      </c>
      <c r="G1351" s="246"/>
      <c r="H1351" s="249">
        <v>3.48</v>
      </c>
      <c r="I1351" s="250"/>
      <c r="J1351" s="246"/>
      <c r="K1351" s="246"/>
      <c r="L1351" s="251"/>
      <c r="M1351" s="252"/>
      <c r="N1351" s="253"/>
      <c r="O1351" s="253"/>
      <c r="P1351" s="253"/>
      <c r="Q1351" s="253"/>
      <c r="R1351" s="253"/>
      <c r="S1351" s="253"/>
      <c r="T1351" s="25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5" t="s">
        <v>161</v>
      </c>
      <c r="AU1351" s="255" t="s">
        <v>88</v>
      </c>
      <c r="AV1351" s="14" t="s">
        <v>88</v>
      </c>
      <c r="AW1351" s="14" t="s">
        <v>32</v>
      </c>
      <c r="AX1351" s="14" t="s">
        <v>78</v>
      </c>
      <c r="AY1351" s="255" t="s">
        <v>153</v>
      </c>
    </row>
    <row r="1352" s="15" customFormat="1">
      <c r="A1352" s="15"/>
      <c r="B1352" s="256"/>
      <c r="C1352" s="257"/>
      <c r="D1352" s="236" t="s">
        <v>161</v>
      </c>
      <c r="E1352" s="258" t="s">
        <v>1</v>
      </c>
      <c r="F1352" s="259" t="s">
        <v>164</v>
      </c>
      <c r="G1352" s="257"/>
      <c r="H1352" s="260">
        <v>3.48</v>
      </c>
      <c r="I1352" s="261"/>
      <c r="J1352" s="257"/>
      <c r="K1352" s="257"/>
      <c r="L1352" s="262"/>
      <c r="M1352" s="263"/>
      <c r="N1352" s="264"/>
      <c r="O1352" s="264"/>
      <c r="P1352" s="264"/>
      <c r="Q1352" s="264"/>
      <c r="R1352" s="264"/>
      <c r="S1352" s="264"/>
      <c r="T1352" s="26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66" t="s">
        <v>161</v>
      </c>
      <c r="AU1352" s="266" t="s">
        <v>88</v>
      </c>
      <c r="AV1352" s="15" t="s">
        <v>165</v>
      </c>
      <c r="AW1352" s="15" t="s">
        <v>32</v>
      </c>
      <c r="AX1352" s="15" t="s">
        <v>78</v>
      </c>
      <c r="AY1352" s="266" t="s">
        <v>153</v>
      </c>
    </row>
    <row r="1353" s="16" customFormat="1">
      <c r="A1353" s="16"/>
      <c r="B1353" s="267"/>
      <c r="C1353" s="268"/>
      <c r="D1353" s="236" t="s">
        <v>161</v>
      </c>
      <c r="E1353" s="269" t="s">
        <v>1</v>
      </c>
      <c r="F1353" s="270" t="s">
        <v>166</v>
      </c>
      <c r="G1353" s="268"/>
      <c r="H1353" s="271">
        <v>3.48</v>
      </c>
      <c r="I1353" s="272"/>
      <c r="J1353" s="268"/>
      <c r="K1353" s="268"/>
      <c r="L1353" s="273"/>
      <c r="M1353" s="274"/>
      <c r="N1353" s="275"/>
      <c r="O1353" s="275"/>
      <c r="P1353" s="275"/>
      <c r="Q1353" s="275"/>
      <c r="R1353" s="275"/>
      <c r="S1353" s="275"/>
      <c r="T1353" s="27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T1353" s="277" t="s">
        <v>161</v>
      </c>
      <c r="AU1353" s="277" t="s">
        <v>88</v>
      </c>
      <c r="AV1353" s="16" t="s">
        <v>159</v>
      </c>
      <c r="AW1353" s="16" t="s">
        <v>32</v>
      </c>
      <c r="AX1353" s="16" t="s">
        <v>86</v>
      </c>
      <c r="AY1353" s="277" t="s">
        <v>153</v>
      </c>
    </row>
    <row r="1354" s="2" customFormat="1" ht="37.8" customHeight="1">
      <c r="A1354" s="39"/>
      <c r="B1354" s="40"/>
      <c r="C1354" s="278" t="s">
        <v>1350</v>
      </c>
      <c r="D1354" s="278" t="s">
        <v>364</v>
      </c>
      <c r="E1354" s="279" t="s">
        <v>1329</v>
      </c>
      <c r="F1354" s="280" t="s">
        <v>1330</v>
      </c>
      <c r="G1354" s="281" t="s">
        <v>216</v>
      </c>
      <c r="H1354" s="282">
        <v>3.48</v>
      </c>
      <c r="I1354" s="283"/>
      <c r="J1354" s="284">
        <f>ROUND(I1354*H1354,2)</f>
        <v>0</v>
      </c>
      <c r="K1354" s="285"/>
      <c r="L1354" s="286"/>
      <c r="M1354" s="287" t="s">
        <v>1</v>
      </c>
      <c r="N1354" s="288" t="s">
        <v>43</v>
      </c>
      <c r="O1354" s="92"/>
      <c r="P1354" s="230">
        <f>O1354*H1354</f>
        <v>0</v>
      </c>
      <c r="Q1354" s="230">
        <v>0.021999999999999999</v>
      </c>
      <c r="R1354" s="230">
        <f>Q1354*H1354</f>
        <v>0.076559999999999989</v>
      </c>
      <c r="S1354" s="230">
        <v>0</v>
      </c>
      <c r="T1354" s="231">
        <f>S1354*H1354</f>
        <v>0</v>
      </c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R1354" s="232" t="s">
        <v>379</v>
      </c>
      <c r="AT1354" s="232" t="s">
        <v>364</v>
      </c>
      <c r="AU1354" s="232" t="s">
        <v>88</v>
      </c>
      <c r="AY1354" s="18" t="s">
        <v>153</v>
      </c>
      <c r="BE1354" s="233">
        <f>IF(N1354="základní",J1354,0)</f>
        <v>0</v>
      </c>
      <c r="BF1354" s="233">
        <f>IF(N1354="snížená",J1354,0)</f>
        <v>0</v>
      </c>
      <c r="BG1354" s="233">
        <f>IF(N1354="zákl. přenesená",J1354,0)</f>
        <v>0</v>
      </c>
      <c r="BH1354" s="233">
        <f>IF(N1354="sníž. přenesená",J1354,0)</f>
        <v>0</v>
      </c>
      <c r="BI1354" s="233">
        <f>IF(N1354="nulová",J1354,0)</f>
        <v>0</v>
      </c>
      <c r="BJ1354" s="18" t="s">
        <v>86</v>
      </c>
      <c r="BK1354" s="233">
        <f>ROUND(I1354*H1354,2)</f>
        <v>0</v>
      </c>
      <c r="BL1354" s="18" t="s">
        <v>269</v>
      </c>
      <c r="BM1354" s="232" t="s">
        <v>1351</v>
      </c>
    </row>
    <row r="1355" s="2" customFormat="1" ht="24.15" customHeight="1">
      <c r="A1355" s="39"/>
      <c r="B1355" s="40"/>
      <c r="C1355" s="220" t="s">
        <v>1352</v>
      </c>
      <c r="D1355" s="220" t="s">
        <v>155</v>
      </c>
      <c r="E1355" s="221" t="s">
        <v>1353</v>
      </c>
      <c r="F1355" s="222" t="s">
        <v>1354</v>
      </c>
      <c r="G1355" s="223" t="s">
        <v>216</v>
      </c>
      <c r="H1355" s="224">
        <v>74.200000000000003</v>
      </c>
      <c r="I1355" s="225"/>
      <c r="J1355" s="226">
        <f>ROUND(I1355*H1355,2)</f>
        <v>0</v>
      </c>
      <c r="K1355" s="227"/>
      <c r="L1355" s="45"/>
      <c r="M1355" s="228" t="s">
        <v>1</v>
      </c>
      <c r="N1355" s="229" t="s">
        <v>43</v>
      </c>
      <c r="O1355" s="92"/>
      <c r="P1355" s="230">
        <f>O1355*H1355</f>
        <v>0</v>
      </c>
      <c r="Q1355" s="230">
        <v>0.0015</v>
      </c>
      <c r="R1355" s="230">
        <f>Q1355*H1355</f>
        <v>0.11130000000000001</v>
      </c>
      <c r="S1355" s="230">
        <v>0</v>
      </c>
      <c r="T1355" s="231">
        <f>S1355*H1355</f>
        <v>0</v>
      </c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R1355" s="232" t="s">
        <v>269</v>
      </c>
      <c r="AT1355" s="232" t="s">
        <v>155</v>
      </c>
      <c r="AU1355" s="232" t="s">
        <v>88</v>
      </c>
      <c r="AY1355" s="18" t="s">
        <v>153</v>
      </c>
      <c r="BE1355" s="233">
        <f>IF(N1355="základní",J1355,0)</f>
        <v>0</v>
      </c>
      <c r="BF1355" s="233">
        <f>IF(N1355="snížená",J1355,0)</f>
        <v>0</v>
      </c>
      <c r="BG1355" s="233">
        <f>IF(N1355="zákl. přenesená",J1355,0)</f>
        <v>0</v>
      </c>
      <c r="BH1355" s="233">
        <f>IF(N1355="sníž. přenesená",J1355,0)</f>
        <v>0</v>
      </c>
      <c r="BI1355" s="233">
        <f>IF(N1355="nulová",J1355,0)</f>
        <v>0</v>
      </c>
      <c r="BJ1355" s="18" t="s">
        <v>86</v>
      </c>
      <c r="BK1355" s="233">
        <f>ROUND(I1355*H1355,2)</f>
        <v>0</v>
      </c>
      <c r="BL1355" s="18" t="s">
        <v>269</v>
      </c>
      <c r="BM1355" s="232" t="s">
        <v>1355</v>
      </c>
    </row>
    <row r="1356" s="13" customFormat="1">
      <c r="A1356" s="13"/>
      <c r="B1356" s="234"/>
      <c r="C1356" s="235"/>
      <c r="D1356" s="236" t="s">
        <v>161</v>
      </c>
      <c r="E1356" s="237" t="s">
        <v>1</v>
      </c>
      <c r="F1356" s="238" t="s">
        <v>1356</v>
      </c>
      <c r="G1356" s="235"/>
      <c r="H1356" s="237" t="s">
        <v>1</v>
      </c>
      <c r="I1356" s="239"/>
      <c r="J1356" s="235"/>
      <c r="K1356" s="235"/>
      <c r="L1356" s="240"/>
      <c r="M1356" s="241"/>
      <c r="N1356" s="242"/>
      <c r="O1356" s="242"/>
      <c r="P1356" s="242"/>
      <c r="Q1356" s="242"/>
      <c r="R1356" s="242"/>
      <c r="S1356" s="242"/>
      <c r="T1356" s="24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4" t="s">
        <v>161</v>
      </c>
      <c r="AU1356" s="244" t="s">
        <v>88</v>
      </c>
      <c r="AV1356" s="13" t="s">
        <v>86</v>
      </c>
      <c r="AW1356" s="13" t="s">
        <v>32</v>
      </c>
      <c r="AX1356" s="13" t="s">
        <v>78</v>
      </c>
      <c r="AY1356" s="244" t="s">
        <v>153</v>
      </c>
    </row>
    <row r="1357" s="13" customFormat="1">
      <c r="A1357" s="13"/>
      <c r="B1357" s="234"/>
      <c r="C1357" s="235"/>
      <c r="D1357" s="236" t="s">
        <v>161</v>
      </c>
      <c r="E1357" s="237" t="s">
        <v>1</v>
      </c>
      <c r="F1357" s="238" t="s">
        <v>262</v>
      </c>
      <c r="G1357" s="235"/>
      <c r="H1357" s="237" t="s">
        <v>1</v>
      </c>
      <c r="I1357" s="239"/>
      <c r="J1357" s="235"/>
      <c r="K1357" s="235"/>
      <c r="L1357" s="240"/>
      <c r="M1357" s="241"/>
      <c r="N1357" s="242"/>
      <c r="O1357" s="242"/>
      <c r="P1357" s="242"/>
      <c r="Q1357" s="242"/>
      <c r="R1357" s="242"/>
      <c r="S1357" s="242"/>
      <c r="T1357" s="24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4" t="s">
        <v>161</v>
      </c>
      <c r="AU1357" s="244" t="s">
        <v>88</v>
      </c>
      <c r="AV1357" s="13" t="s">
        <v>86</v>
      </c>
      <c r="AW1357" s="13" t="s">
        <v>32</v>
      </c>
      <c r="AX1357" s="13" t="s">
        <v>78</v>
      </c>
      <c r="AY1357" s="244" t="s">
        <v>153</v>
      </c>
    </row>
    <row r="1358" s="13" customFormat="1">
      <c r="A1358" s="13"/>
      <c r="B1358" s="234"/>
      <c r="C1358" s="235"/>
      <c r="D1358" s="236" t="s">
        <v>161</v>
      </c>
      <c r="E1358" s="237" t="s">
        <v>1</v>
      </c>
      <c r="F1358" s="238" t="s">
        <v>274</v>
      </c>
      <c r="G1358" s="235"/>
      <c r="H1358" s="237" t="s">
        <v>1</v>
      </c>
      <c r="I1358" s="239"/>
      <c r="J1358" s="235"/>
      <c r="K1358" s="235"/>
      <c r="L1358" s="240"/>
      <c r="M1358" s="241"/>
      <c r="N1358" s="242"/>
      <c r="O1358" s="242"/>
      <c r="P1358" s="242"/>
      <c r="Q1358" s="242"/>
      <c r="R1358" s="242"/>
      <c r="S1358" s="242"/>
      <c r="T1358" s="24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4" t="s">
        <v>161</v>
      </c>
      <c r="AU1358" s="244" t="s">
        <v>88</v>
      </c>
      <c r="AV1358" s="13" t="s">
        <v>86</v>
      </c>
      <c r="AW1358" s="13" t="s">
        <v>32</v>
      </c>
      <c r="AX1358" s="13" t="s">
        <v>78</v>
      </c>
      <c r="AY1358" s="244" t="s">
        <v>153</v>
      </c>
    </row>
    <row r="1359" s="14" customFormat="1">
      <c r="A1359" s="14"/>
      <c r="B1359" s="245"/>
      <c r="C1359" s="246"/>
      <c r="D1359" s="236" t="s">
        <v>161</v>
      </c>
      <c r="E1359" s="247" t="s">
        <v>1</v>
      </c>
      <c r="F1359" s="248" t="s">
        <v>1065</v>
      </c>
      <c r="G1359" s="246"/>
      <c r="H1359" s="249">
        <v>39.799999999999997</v>
      </c>
      <c r="I1359" s="250"/>
      <c r="J1359" s="246"/>
      <c r="K1359" s="246"/>
      <c r="L1359" s="251"/>
      <c r="M1359" s="252"/>
      <c r="N1359" s="253"/>
      <c r="O1359" s="253"/>
      <c r="P1359" s="253"/>
      <c r="Q1359" s="253"/>
      <c r="R1359" s="253"/>
      <c r="S1359" s="253"/>
      <c r="T1359" s="25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5" t="s">
        <v>161</v>
      </c>
      <c r="AU1359" s="255" t="s">
        <v>88</v>
      </c>
      <c r="AV1359" s="14" t="s">
        <v>88</v>
      </c>
      <c r="AW1359" s="14" t="s">
        <v>32</v>
      </c>
      <c r="AX1359" s="14" t="s">
        <v>78</v>
      </c>
      <c r="AY1359" s="255" t="s">
        <v>153</v>
      </c>
    </row>
    <row r="1360" s="13" customFormat="1">
      <c r="A1360" s="13"/>
      <c r="B1360" s="234"/>
      <c r="C1360" s="235"/>
      <c r="D1360" s="236" t="s">
        <v>161</v>
      </c>
      <c r="E1360" s="237" t="s">
        <v>1</v>
      </c>
      <c r="F1360" s="238" t="s">
        <v>510</v>
      </c>
      <c r="G1360" s="235"/>
      <c r="H1360" s="237" t="s">
        <v>1</v>
      </c>
      <c r="I1360" s="239"/>
      <c r="J1360" s="235"/>
      <c r="K1360" s="235"/>
      <c r="L1360" s="240"/>
      <c r="M1360" s="241"/>
      <c r="N1360" s="242"/>
      <c r="O1360" s="242"/>
      <c r="P1360" s="242"/>
      <c r="Q1360" s="242"/>
      <c r="R1360" s="242"/>
      <c r="S1360" s="242"/>
      <c r="T1360" s="24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4" t="s">
        <v>161</v>
      </c>
      <c r="AU1360" s="244" t="s">
        <v>88</v>
      </c>
      <c r="AV1360" s="13" t="s">
        <v>86</v>
      </c>
      <c r="AW1360" s="13" t="s">
        <v>32</v>
      </c>
      <c r="AX1360" s="13" t="s">
        <v>78</v>
      </c>
      <c r="AY1360" s="244" t="s">
        <v>153</v>
      </c>
    </row>
    <row r="1361" s="14" customFormat="1">
      <c r="A1361" s="14"/>
      <c r="B1361" s="245"/>
      <c r="C1361" s="246"/>
      <c r="D1361" s="236" t="s">
        <v>161</v>
      </c>
      <c r="E1361" s="247" t="s">
        <v>1</v>
      </c>
      <c r="F1361" s="248" t="s">
        <v>1066</v>
      </c>
      <c r="G1361" s="246"/>
      <c r="H1361" s="249">
        <v>1.7</v>
      </c>
      <c r="I1361" s="250"/>
      <c r="J1361" s="246"/>
      <c r="K1361" s="246"/>
      <c r="L1361" s="251"/>
      <c r="M1361" s="252"/>
      <c r="N1361" s="253"/>
      <c r="O1361" s="253"/>
      <c r="P1361" s="253"/>
      <c r="Q1361" s="253"/>
      <c r="R1361" s="253"/>
      <c r="S1361" s="253"/>
      <c r="T1361" s="25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55" t="s">
        <v>161</v>
      </c>
      <c r="AU1361" s="255" t="s">
        <v>88</v>
      </c>
      <c r="AV1361" s="14" t="s">
        <v>88</v>
      </c>
      <c r="AW1361" s="14" t="s">
        <v>32</v>
      </c>
      <c r="AX1361" s="14" t="s">
        <v>78</v>
      </c>
      <c r="AY1361" s="255" t="s">
        <v>153</v>
      </c>
    </row>
    <row r="1362" s="13" customFormat="1">
      <c r="A1362" s="13"/>
      <c r="B1362" s="234"/>
      <c r="C1362" s="235"/>
      <c r="D1362" s="236" t="s">
        <v>161</v>
      </c>
      <c r="E1362" s="237" t="s">
        <v>1</v>
      </c>
      <c r="F1362" s="238" t="s">
        <v>314</v>
      </c>
      <c r="G1362" s="235"/>
      <c r="H1362" s="237" t="s">
        <v>1</v>
      </c>
      <c r="I1362" s="239"/>
      <c r="J1362" s="235"/>
      <c r="K1362" s="235"/>
      <c r="L1362" s="240"/>
      <c r="M1362" s="241"/>
      <c r="N1362" s="242"/>
      <c r="O1362" s="242"/>
      <c r="P1362" s="242"/>
      <c r="Q1362" s="242"/>
      <c r="R1362" s="242"/>
      <c r="S1362" s="242"/>
      <c r="T1362" s="24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4" t="s">
        <v>161</v>
      </c>
      <c r="AU1362" s="244" t="s">
        <v>88</v>
      </c>
      <c r="AV1362" s="13" t="s">
        <v>86</v>
      </c>
      <c r="AW1362" s="13" t="s">
        <v>32</v>
      </c>
      <c r="AX1362" s="13" t="s">
        <v>78</v>
      </c>
      <c r="AY1362" s="244" t="s">
        <v>153</v>
      </c>
    </row>
    <row r="1363" s="14" customFormat="1">
      <c r="A1363" s="14"/>
      <c r="B1363" s="245"/>
      <c r="C1363" s="246"/>
      <c r="D1363" s="236" t="s">
        <v>161</v>
      </c>
      <c r="E1363" s="247" t="s">
        <v>1</v>
      </c>
      <c r="F1363" s="248" t="s">
        <v>1291</v>
      </c>
      <c r="G1363" s="246"/>
      <c r="H1363" s="249">
        <v>5.5999999999999996</v>
      </c>
      <c r="I1363" s="250"/>
      <c r="J1363" s="246"/>
      <c r="K1363" s="246"/>
      <c r="L1363" s="251"/>
      <c r="M1363" s="252"/>
      <c r="N1363" s="253"/>
      <c r="O1363" s="253"/>
      <c r="P1363" s="253"/>
      <c r="Q1363" s="253"/>
      <c r="R1363" s="253"/>
      <c r="S1363" s="253"/>
      <c r="T1363" s="25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5" t="s">
        <v>161</v>
      </c>
      <c r="AU1363" s="255" t="s">
        <v>88</v>
      </c>
      <c r="AV1363" s="14" t="s">
        <v>88</v>
      </c>
      <c r="AW1363" s="14" t="s">
        <v>32</v>
      </c>
      <c r="AX1363" s="14" t="s">
        <v>78</v>
      </c>
      <c r="AY1363" s="255" t="s">
        <v>153</v>
      </c>
    </row>
    <row r="1364" s="13" customFormat="1">
      <c r="A1364" s="13"/>
      <c r="B1364" s="234"/>
      <c r="C1364" s="235"/>
      <c r="D1364" s="236" t="s">
        <v>161</v>
      </c>
      <c r="E1364" s="237" t="s">
        <v>1</v>
      </c>
      <c r="F1364" s="238" t="s">
        <v>319</v>
      </c>
      <c r="G1364" s="235"/>
      <c r="H1364" s="237" t="s">
        <v>1</v>
      </c>
      <c r="I1364" s="239"/>
      <c r="J1364" s="235"/>
      <c r="K1364" s="235"/>
      <c r="L1364" s="240"/>
      <c r="M1364" s="241"/>
      <c r="N1364" s="242"/>
      <c r="O1364" s="242"/>
      <c r="P1364" s="242"/>
      <c r="Q1364" s="242"/>
      <c r="R1364" s="242"/>
      <c r="S1364" s="242"/>
      <c r="T1364" s="24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4" t="s">
        <v>161</v>
      </c>
      <c r="AU1364" s="244" t="s">
        <v>88</v>
      </c>
      <c r="AV1364" s="13" t="s">
        <v>86</v>
      </c>
      <c r="AW1364" s="13" t="s">
        <v>32</v>
      </c>
      <c r="AX1364" s="13" t="s">
        <v>78</v>
      </c>
      <c r="AY1364" s="244" t="s">
        <v>153</v>
      </c>
    </row>
    <row r="1365" s="14" customFormat="1">
      <c r="A1365" s="14"/>
      <c r="B1365" s="245"/>
      <c r="C1365" s="246"/>
      <c r="D1365" s="236" t="s">
        <v>161</v>
      </c>
      <c r="E1365" s="247" t="s">
        <v>1</v>
      </c>
      <c r="F1365" s="248" t="s">
        <v>1067</v>
      </c>
      <c r="G1365" s="246"/>
      <c r="H1365" s="249">
        <v>6.5999999999999996</v>
      </c>
      <c r="I1365" s="250"/>
      <c r="J1365" s="246"/>
      <c r="K1365" s="246"/>
      <c r="L1365" s="251"/>
      <c r="M1365" s="252"/>
      <c r="N1365" s="253"/>
      <c r="O1365" s="253"/>
      <c r="P1365" s="253"/>
      <c r="Q1365" s="253"/>
      <c r="R1365" s="253"/>
      <c r="S1365" s="253"/>
      <c r="T1365" s="25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5" t="s">
        <v>161</v>
      </c>
      <c r="AU1365" s="255" t="s">
        <v>88</v>
      </c>
      <c r="AV1365" s="14" t="s">
        <v>88</v>
      </c>
      <c r="AW1365" s="14" t="s">
        <v>32</v>
      </c>
      <c r="AX1365" s="14" t="s">
        <v>78</v>
      </c>
      <c r="AY1365" s="255" t="s">
        <v>153</v>
      </c>
    </row>
    <row r="1366" s="15" customFormat="1">
      <c r="A1366" s="15"/>
      <c r="B1366" s="256"/>
      <c r="C1366" s="257"/>
      <c r="D1366" s="236" t="s">
        <v>161</v>
      </c>
      <c r="E1366" s="258" t="s">
        <v>1</v>
      </c>
      <c r="F1366" s="259" t="s">
        <v>164</v>
      </c>
      <c r="G1366" s="257"/>
      <c r="H1366" s="260">
        <v>53.700000000000003</v>
      </c>
      <c r="I1366" s="261"/>
      <c r="J1366" s="257"/>
      <c r="K1366" s="257"/>
      <c r="L1366" s="262"/>
      <c r="M1366" s="263"/>
      <c r="N1366" s="264"/>
      <c r="O1366" s="264"/>
      <c r="P1366" s="264"/>
      <c r="Q1366" s="264"/>
      <c r="R1366" s="264"/>
      <c r="S1366" s="264"/>
      <c r="T1366" s="26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66" t="s">
        <v>161</v>
      </c>
      <c r="AU1366" s="266" t="s">
        <v>88</v>
      </c>
      <c r="AV1366" s="15" t="s">
        <v>165</v>
      </c>
      <c r="AW1366" s="15" t="s">
        <v>32</v>
      </c>
      <c r="AX1366" s="15" t="s">
        <v>78</v>
      </c>
      <c r="AY1366" s="266" t="s">
        <v>153</v>
      </c>
    </row>
    <row r="1367" s="13" customFormat="1">
      <c r="A1367" s="13"/>
      <c r="B1367" s="234"/>
      <c r="C1367" s="235"/>
      <c r="D1367" s="236" t="s">
        <v>161</v>
      </c>
      <c r="E1367" s="237" t="s">
        <v>1</v>
      </c>
      <c r="F1367" s="238" t="s">
        <v>266</v>
      </c>
      <c r="G1367" s="235"/>
      <c r="H1367" s="237" t="s">
        <v>1</v>
      </c>
      <c r="I1367" s="239"/>
      <c r="J1367" s="235"/>
      <c r="K1367" s="235"/>
      <c r="L1367" s="240"/>
      <c r="M1367" s="241"/>
      <c r="N1367" s="242"/>
      <c r="O1367" s="242"/>
      <c r="P1367" s="242"/>
      <c r="Q1367" s="242"/>
      <c r="R1367" s="242"/>
      <c r="S1367" s="242"/>
      <c r="T1367" s="24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44" t="s">
        <v>161</v>
      </c>
      <c r="AU1367" s="244" t="s">
        <v>88</v>
      </c>
      <c r="AV1367" s="13" t="s">
        <v>86</v>
      </c>
      <c r="AW1367" s="13" t="s">
        <v>32</v>
      </c>
      <c r="AX1367" s="13" t="s">
        <v>78</v>
      </c>
      <c r="AY1367" s="244" t="s">
        <v>153</v>
      </c>
    </row>
    <row r="1368" s="13" customFormat="1">
      <c r="A1368" s="13"/>
      <c r="B1368" s="234"/>
      <c r="C1368" s="235"/>
      <c r="D1368" s="236" t="s">
        <v>161</v>
      </c>
      <c r="E1368" s="237" t="s">
        <v>1</v>
      </c>
      <c r="F1368" s="238" t="s">
        <v>329</v>
      </c>
      <c r="G1368" s="235"/>
      <c r="H1368" s="237" t="s">
        <v>1</v>
      </c>
      <c r="I1368" s="239"/>
      <c r="J1368" s="235"/>
      <c r="K1368" s="235"/>
      <c r="L1368" s="240"/>
      <c r="M1368" s="241"/>
      <c r="N1368" s="242"/>
      <c r="O1368" s="242"/>
      <c r="P1368" s="242"/>
      <c r="Q1368" s="242"/>
      <c r="R1368" s="242"/>
      <c r="S1368" s="242"/>
      <c r="T1368" s="24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4" t="s">
        <v>161</v>
      </c>
      <c r="AU1368" s="244" t="s">
        <v>88</v>
      </c>
      <c r="AV1368" s="13" t="s">
        <v>86</v>
      </c>
      <c r="AW1368" s="13" t="s">
        <v>32</v>
      </c>
      <c r="AX1368" s="13" t="s">
        <v>78</v>
      </c>
      <c r="AY1368" s="244" t="s">
        <v>153</v>
      </c>
    </row>
    <row r="1369" s="14" customFormat="1">
      <c r="A1369" s="14"/>
      <c r="B1369" s="245"/>
      <c r="C1369" s="246"/>
      <c r="D1369" s="236" t="s">
        <v>161</v>
      </c>
      <c r="E1369" s="247" t="s">
        <v>1</v>
      </c>
      <c r="F1369" s="248" t="s">
        <v>1068</v>
      </c>
      <c r="G1369" s="246"/>
      <c r="H1369" s="249">
        <v>20.5</v>
      </c>
      <c r="I1369" s="250"/>
      <c r="J1369" s="246"/>
      <c r="K1369" s="246"/>
      <c r="L1369" s="251"/>
      <c r="M1369" s="252"/>
      <c r="N1369" s="253"/>
      <c r="O1369" s="253"/>
      <c r="P1369" s="253"/>
      <c r="Q1369" s="253"/>
      <c r="R1369" s="253"/>
      <c r="S1369" s="253"/>
      <c r="T1369" s="25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55" t="s">
        <v>161</v>
      </c>
      <c r="AU1369" s="255" t="s">
        <v>88</v>
      </c>
      <c r="AV1369" s="14" t="s">
        <v>88</v>
      </c>
      <c r="AW1369" s="14" t="s">
        <v>32</v>
      </c>
      <c r="AX1369" s="14" t="s">
        <v>78</v>
      </c>
      <c r="AY1369" s="255" t="s">
        <v>153</v>
      </c>
    </row>
    <row r="1370" s="15" customFormat="1">
      <c r="A1370" s="15"/>
      <c r="B1370" s="256"/>
      <c r="C1370" s="257"/>
      <c r="D1370" s="236" t="s">
        <v>161</v>
      </c>
      <c r="E1370" s="258" t="s">
        <v>1</v>
      </c>
      <c r="F1370" s="259" t="s">
        <v>164</v>
      </c>
      <c r="G1370" s="257"/>
      <c r="H1370" s="260">
        <v>20.5</v>
      </c>
      <c r="I1370" s="261"/>
      <c r="J1370" s="257"/>
      <c r="K1370" s="257"/>
      <c r="L1370" s="262"/>
      <c r="M1370" s="263"/>
      <c r="N1370" s="264"/>
      <c r="O1370" s="264"/>
      <c r="P1370" s="264"/>
      <c r="Q1370" s="264"/>
      <c r="R1370" s="264"/>
      <c r="S1370" s="264"/>
      <c r="T1370" s="26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66" t="s">
        <v>161</v>
      </c>
      <c r="AU1370" s="266" t="s">
        <v>88</v>
      </c>
      <c r="AV1370" s="15" t="s">
        <v>165</v>
      </c>
      <c r="AW1370" s="15" t="s">
        <v>32</v>
      </c>
      <c r="AX1370" s="15" t="s">
        <v>78</v>
      </c>
      <c r="AY1370" s="266" t="s">
        <v>153</v>
      </c>
    </row>
    <row r="1371" s="16" customFormat="1">
      <c r="A1371" s="16"/>
      <c r="B1371" s="267"/>
      <c r="C1371" s="268"/>
      <c r="D1371" s="236" t="s">
        <v>161</v>
      </c>
      <c r="E1371" s="269" t="s">
        <v>1</v>
      </c>
      <c r="F1371" s="270" t="s">
        <v>166</v>
      </c>
      <c r="G1371" s="268"/>
      <c r="H1371" s="271">
        <v>74.200000000000003</v>
      </c>
      <c r="I1371" s="272"/>
      <c r="J1371" s="268"/>
      <c r="K1371" s="268"/>
      <c r="L1371" s="273"/>
      <c r="M1371" s="274"/>
      <c r="N1371" s="275"/>
      <c r="O1371" s="275"/>
      <c r="P1371" s="275"/>
      <c r="Q1371" s="275"/>
      <c r="R1371" s="275"/>
      <c r="S1371" s="275"/>
      <c r="T1371" s="27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T1371" s="277" t="s">
        <v>161</v>
      </c>
      <c r="AU1371" s="277" t="s">
        <v>88</v>
      </c>
      <c r="AV1371" s="16" t="s">
        <v>159</v>
      </c>
      <c r="AW1371" s="16" t="s">
        <v>32</v>
      </c>
      <c r="AX1371" s="16" t="s">
        <v>86</v>
      </c>
      <c r="AY1371" s="277" t="s">
        <v>153</v>
      </c>
    </row>
    <row r="1372" s="2" customFormat="1" ht="24.15" customHeight="1">
      <c r="A1372" s="39"/>
      <c r="B1372" s="40"/>
      <c r="C1372" s="220" t="s">
        <v>1357</v>
      </c>
      <c r="D1372" s="220" t="s">
        <v>155</v>
      </c>
      <c r="E1372" s="221" t="s">
        <v>1358</v>
      </c>
      <c r="F1372" s="222" t="s">
        <v>1359</v>
      </c>
      <c r="G1372" s="223" t="s">
        <v>335</v>
      </c>
      <c r="H1372" s="224">
        <v>70.560000000000002</v>
      </c>
      <c r="I1372" s="225"/>
      <c r="J1372" s="226">
        <f>ROUND(I1372*H1372,2)</f>
        <v>0</v>
      </c>
      <c r="K1372" s="227"/>
      <c r="L1372" s="45"/>
      <c r="M1372" s="228" t="s">
        <v>1</v>
      </c>
      <c r="N1372" s="229" t="s">
        <v>43</v>
      </c>
      <c r="O1372" s="92"/>
      <c r="P1372" s="230">
        <f>O1372*H1372</f>
        <v>0</v>
      </c>
      <c r="Q1372" s="230">
        <v>0.00032000000000000003</v>
      </c>
      <c r="R1372" s="230">
        <f>Q1372*H1372</f>
        <v>0.022579200000000004</v>
      </c>
      <c r="S1372" s="230">
        <v>0</v>
      </c>
      <c r="T1372" s="231">
        <f>S1372*H1372</f>
        <v>0</v>
      </c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R1372" s="232" t="s">
        <v>269</v>
      </c>
      <c r="AT1372" s="232" t="s">
        <v>155</v>
      </c>
      <c r="AU1372" s="232" t="s">
        <v>88</v>
      </c>
      <c r="AY1372" s="18" t="s">
        <v>153</v>
      </c>
      <c r="BE1372" s="233">
        <f>IF(N1372="základní",J1372,0)</f>
        <v>0</v>
      </c>
      <c r="BF1372" s="233">
        <f>IF(N1372="snížená",J1372,0)</f>
        <v>0</v>
      </c>
      <c r="BG1372" s="233">
        <f>IF(N1372="zákl. přenesená",J1372,0)</f>
        <v>0</v>
      </c>
      <c r="BH1372" s="233">
        <f>IF(N1372="sníž. přenesená",J1372,0)</f>
        <v>0</v>
      </c>
      <c r="BI1372" s="233">
        <f>IF(N1372="nulová",J1372,0)</f>
        <v>0</v>
      </c>
      <c r="BJ1372" s="18" t="s">
        <v>86</v>
      </c>
      <c r="BK1372" s="233">
        <f>ROUND(I1372*H1372,2)</f>
        <v>0</v>
      </c>
      <c r="BL1372" s="18" t="s">
        <v>269</v>
      </c>
      <c r="BM1372" s="232" t="s">
        <v>1360</v>
      </c>
    </row>
    <row r="1373" s="13" customFormat="1">
      <c r="A1373" s="13"/>
      <c r="B1373" s="234"/>
      <c r="C1373" s="235"/>
      <c r="D1373" s="236" t="s">
        <v>161</v>
      </c>
      <c r="E1373" s="237" t="s">
        <v>1</v>
      </c>
      <c r="F1373" s="238" t="s">
        <v>1361</v>
      </c>
      <c r="G1373" s="235"/>
      <c r="H1373" s="237" t="s">
        <v>1</v>
      </c>
      <c r="I1373" s="239"/>
      <c r="J1373" s="235"/>
      <c r="K1373" s="235"/>
      <c r="L1373" s="240"/>
      <c r="M1373" s="241"/>
      <c r="N1373" s="242"/>
      <c r="O1373" s="242"/>
      <c r="P1373" s="242"/>
      <c r="Q1373" s="242"/>
      <c r="R1373" s="242"/>
      <c r="S1373" s="242"/>
      <c r="T1373" s="24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4" t="s">
        <v>161</v>
      </c>
      <c r="AU1373" s="244" t="s">
        <v>88</v>
      </c>
      <c r="AV1373" s="13" t="s">
        <v>86</v>
      </c>
      <c r="AW1373" s="13" t="s">
        <v>32</v>
      </c>
      <c r="AX1373" s="13" t="s">
        <v>78</v>
      </c>
      <c r="AY1373" s="244" t="s">
        <v>153</v>
      </c>
    </row>
    <row r="1374" s="14" customFormat="1">
      <c r="A1374" s="14"/>
      <c r="B1374" s="245"/>
      <c r="C1374" s="246"/>
      <c r="D1374" s="236" t="s">
        <v>161</v>
      </c>
      <c r="E1374" s="247" t="s">
        <v>1</v>
      </c>
      <c r="F1374" s="248" t="s">
        <v>1362</v>
      </c>
      <c r="G1374" s="246"/>
      <c r="H1374" s="249">
        <v>30.640000000000001</v>
      </c>
      <c r="I1374" s="250"/>
      <c r="J1374" s="246"/>
      <c r="K1374" s="246"/>
      <c r="L1374" s="251"/>
      <c r="M1374" s="252"/>
      <c r="N1374" s="253"/>
      <c r="O1374" s="253"/>
      <c r="P1374" s="253"/>
      <c r="Q1374" s="253"/>
      <c r="R1374" s="253"/>
      <c r="S1374" s="253"/>
      <c r="T1374" s="25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55" t="s">
        <v>161</v>
      </c>
      <c r="AU1374" s="255" t="s">
        <v>88</v>
      </c>
      <c r="AV1374" s="14" t="s">
        <v>88</v>
      </c>
      <c r="AW1374" s="14" t="s">
        <v>32</v>
      </c>
      <c r="AX1374" s="14" t="s">
        <v>78</v>
      </c>
      <c r="AY1374" s="255" t="s">
        <v>153</v>
      </c>
    </row>
    <row r="1375" s="14" customFormat="1">
      <c r="A1375" s="14"/>
      <c r="B1375" s="245"/>
      <c r="C1375" s="246"/>
      <c r="D1375" s="236" t="s">
        <v>161</v>
      </c>
      <c r="E1375" s="247" t="s">
        <v>1</v>
      </c>
      <c r="F1375" s="248" t="s">
        <v>1363</v>
      </c>
      <c r="G1375" s="246"/>
      <c r="H1375" s="249">
        <v>4.5999999999999996</v>
      </c>
      <c r="I1375" s="250"/>
      <c r="J1375" s="246"/>
      <c r="K1375" s="246"/>
      <c r="L1375" s="251"/>
      <c r="M1375" s="252"/>
      <c r="N1375" s="253"/>
      <c r="O1375" s="253"/>
      <c r="P1375" s="253"/>
      <c r="Q1375" s="253"/>
      <c r="R1375" s="253"/>
      <c r="S1375" s="253"/>
      <c r="T1375" s="25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55" t="s">
        <v>161</v>
      </c>
      <c r="AU1375" s="255" t="s">
        <v>88</v>
      </c>
      <c r="AV1375" s="14" t="s">
        <v>88</v>
      </c>
      <c r="AW1375" s="14" t="s">
        <v>32</v>
      </c>
      <c r="AX1375" s="14" t="s">
        <v>78</v>
      </c>
      <c r="AY1375" s="255" t="s">
        <v>153</v>
      </c>
    </row>
    <row r="1376" s="14" customFormat="1">
      <c r="A1376" s="14"/>
      <c r="B1376" s="245"/>
      <c r="C1376" s="246"/>
      <c r="D1376" s="236" t="s">
        <v>161</v>
      </c>
      <c r="E1376" s="247" t="s">
        <v>1</v>
      </c>
      <c r="F1376" s="248" t="s">
        <v>1364</v>
      </c>
      <c r="G1376" s="246"/>
      <c r="H1376" s="249">
        <v>8.5399999999999991</v>
      </c>
      <c r="I1376" s="250"/>
      <c r="J1376" s="246"/>
      <c r="K1376" s="246"/>
      <c r="L1376" s="251"/>
      <c r="M1376" s="252"/>
      <c r="N1376" s="253"/>
      <c r="O1376" s="253"/>
      <c r="P1376" s="253"/>
      <c r="Q1376" s="253"/>
      <c r="R1376" s="253"/>
      <c r="S1376" s="253"/>
      <c r="T1376" s="25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5" t="s">
        <v>161</v>
      </c>
      <c r="AU1376" s="255" t="s">
        <v>88</v>
      </c>
      <c r="AV1376" s="14" t="s">
        <v>88</v>
      </c>
      <c r="AW1376" s="14" t="s">
        <v>32</v>
      </c>
      <c r="AX1376" s="14" t="s">
        <v>78</v>
      </c>
      <c r="AY1376" s="255" t="s">
        <v>153</v>
      </c>
    </row>
    <row r="1377" s="14" customFormat="1">
      <c r="A1377" s="14"/>
      <c r="B1377" s="245"/>
      <c r="C1377" s="246"/>
      <c r="D1377" s="236" t="s">
        <v>161</v>
      </c>
      <c r="E1377" s="247" t="s">
        <v>1</v>
      </c>
      <c r="F1377" s="248" t="s">
        <v>1365</v>
      </c>
      <c r="G1377" s="246"/>
      <c r="H1377" s="249">
        <v>9.3399999999999999</v>
      </c>
      <c r="I1377" s="250"/>
      <c r="J1377" s="246"/>
      <c r="K1377" s="246"/>
      <c r="L1377" s="251"/>
      <c r="M1377" s="252"/>
      <c r="N1377" s="253"/>
      <c r="O1377" s="253"/>
      <c r="P1377" s="253"/>
      <c r="Q1377" s="253"/>
      <c r="R1377" s="253"/>
      <c r="S1377" s="253"/>
      <c r="T1377" s="25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5" t="s">
        <v>161</v>
      </c>
      <c r="AU1377" s="255" t="s">
        <v>88</v>
      </c>
      <c r="AV1377" s="14" t="s">
        <v>88</v>
      </c>
      <c r="AW1377" s="14" t="s">
        <v>32</v>
      </c>
      <c r="AX1377" s="14" t="s">
        <v>78</v>
      </c>
      <c r="AY1377" s="255" t="s">
        <v>153</v>
      </c>
    </row>
    <row r="1378" s="14" customFormat="1">
      <c r="A1378" s="14"/>
      <c r="B1378" s="245"/>
      <c r="C1378" s="246"/>
      <c r="D1378" s="236" t="s">
        <v>161</v>
      </c>
      <c r="E1378" s="247" t="s">
        <v>1</v>
      </c>
      <c r="F1378" s="248" t="s">
        <v>1366</v>
      </c>
      <c r="G1378" s="246"/>
      <c r="H1378" s="249">
        <v>17.440000000000001</v>
      </c>
      <c r="I1378" s="250"/>
      <c r="J1378" s="246"/>
      <c r="K1378" s="246"/>
      <c r="L1378" s="251"/>
      <c r="M1378" s="252"/>
      <c r="N1378" s="253"/>
      <c r="O1378" s="253"/>
      <c r="P1378" s="253"/>
      <c r="Q1378" s="253"/>
      <c r="R1378" s="253"/>
      <c r="S1378" s="253"/>
      <c r="T1378" s="25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55" t="s">
        <v>161</v>
      </c>
      <c r="AU1378" s="255" t="s">
        <v>88</v>
      </c>
      <c r="AV1378" s="14" t="s">
        <v>88</v>
      </c>
      <c r="AW1378" s="14" t="s">
        <v>32</v>
      </c>
      <c r="AX1378" s="14" t="s">
        <v>78</v>
      </c>
      <c r="AY1378" s="255" t="s">
        <v>153</v>
      </c>
    </row>
    <row r="1379" s="15" customFormat="1">
      <c r="A1379" s="15"/>
      <c r="B1379" s="256"/>
      <c r="C1379" s="257"/>
      <c r="D1379" s="236" t="s">
        <v>161</v>
      </c>
      <c r="E1379" s="258" t="s">
        <v>1</v>
      </c>
      <c r="F1379" s="259" t="s">
        <v>164</v>
      </c>
      <c r="G1379" s="257"/>
      <c r="H1379" s="260">
        <v>70.560000000000002</v>
      </c>
      <c r="I1379" s="261"/>
      <c r="J1379" s="257"/>
      <c r="K1379" s="257"/>
      <c r="L1379" s="262"/>
      <c r="M1379" s="263"/>
      <c r="N1379" s="264"/>
      <c r="O1379" s="264"/>
      <c r="P1379" s="264"/>
      <c r="Q1379" s="264"/>
      <c r="R1379" s="264"/>
      <c r="S1379" s="264"/>
      <c r="T1379" s="26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T1379" s="266" t="s">
        <v>161</v>
      </c>
      <c r="AU1379" s="266" t="s">
        <v>88</v>
      </c>
      <c r="AV1379" s="15" t="s">
        <v>165</v>
      </c>
      <c r="AW1379" s="15" t="s">
        <v>32</v>
      </c>
      <c r="AX1379" s="15" t="s">
        <v>78</v>
      </c>
      <c r="AY1379" s="266" t="s">
        <v>153</v>
      </c>
    </row>
    <row r="1380" s="16" customFormat="1">
      <c r="A1380" s="16"/>
      <c r="B1380" s="267"/>
      <c r="C1380" s="268"/>
      <c r="D1380" s="236" t="s">
        <v>161</v>
      </c>
      <c r="E1380" s="269" t="s">
        <v>1</v>
      </c>
      <c r="F1380" s="270" t="s">
        <v>166</v>
      </c>
      <c r="G1380" s="268"/>
      <c r="H1380" s="271">
        <v>70.560000000000002</v>
      </c>
      <c r="I1380" s="272"/>
      <c r="J1380" s="268"/>
      <c r="K1380" s="268"/>
      <c r="L1380" s="273"/>
      <c r="M1380" s="274"/>
      <c r="N1380" s="275"/>
      <c r="O1380" s="275"/>
      <c r="P1380" s="275"/>
      <c r="Q1380" s="275"/>
      <c r="R1380" s="275"/>
      <c r="S1380" s="275"/>
      <c r="T1380" s="276"/>
      <c r="U1380" s="16"/>
      <c r="V1380" s="16"/>
      <c r="W1380" s="16"/>
      <c r="X1380" s="16"/>
      <c r="Y1380" s="16"/>
      <c r="Z1380" s="16"/>
      <c r="AA1380" s="16"/>
      <c r="AB1380" s="16"/>
      <c r="AC1380" s="16"/>
      <c r="AD1380" s="16"/>
      <c r="AE1380" s="16"/>
      <c r="AT1380" s="277" t="s">
        <v>161</v>
      </c>
      <c r="AU1380" s="277" t="s">
        <v>88</v>
      </c>
      <c r="AV1380" s="16" t="s">
        <v>159</v>
      </c>
      <c r="AW1380" s="16" t="s">
        <v>32</v>
      </c>
      <c r="AX1380" s="16" t="s">
        <v>86</v>
      </c>
      <c r="AY1380" s="277" t="s">
        <v>153</v>
      </c>
    </row>
    <row r="1381" s="2" customFormat="1" ht="24.15" customHeight="1">
      <c r="A1381" s="39"/>
      <c r="B1381" s="40"/>
      <c r="C1381" s="220" t="s">
        <v>1367</v>
      </c>
      <c r="D1381" s="220" t="s">
        <v>155</v>
      </c>
      <c r="E1381" s="221" t="s">
        <v>1368</v>
      </c>
      <c r="F1381" s="222" t="s">
        <v>1369</v>
      </c>
      <c r="G1381" s="223" t="s">
        <v>216</v>
      </c>
      <c r="H1381" s="224">
        <v>74.200000000000003</v>
      </c>
      <c r="I1381" s="225"/>
      <c r="J1381" s="226">
        <f>ROUND(I1381*H1381,2)</f>
        <v>0</v>
      </c>
      <c r="K1381" s="227"/>
      <c r="L1381" s="45"/>
      <c r="M1381" s="228" t="s">
        <v>1</v>
      </c>
      <c r="N1381" s="229" t="s">
        <v>43</v>
      </c>
      <c r="O1381" s="92"/>
      <c r="P1381" s="230">
        <f>O1381*H1381</f>
        <v>0</v>
      </c>
      <c r="Q1381" s="230">
        <v>5.0000000000000002E-05</v>
      </c>
      <c r="R1381" s="230">
        <f>Q1381*H1381</f>
        <v>0.0037100000000000002</v>
      </c>
      <c r="S1381" s="230">
        <v>0</v>
      </c>
      <c r="T1381" s="231">
        <f>S1381*H1381</f>
        <v>0</v>
      </c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R1381" s="232" t="s">
        <v>269</v>
      </c>
      <c r="AT1381" s="232" t="s">
        <v>155</v>
      </c>
      <c r="AU1381" s="232" t="s">
        <v>88</v>
      </c>
      <c r="AY1381" s="18" t="s">
        <v>153</v>
      </c>
      <c r="BE1381" s="233">
        <f>IF(N1381="základní",J1381,0)</f>
        <v>0</v>
      </c>
      <c r="BF1381" s="233">
        <f>IF(N1381="snížená",J1381,0)</f>
        <v>0</v>
      </c>
      <c r="BG1381" s="233">
        <f>IF(N1381="zákl. přenesená",J1381,0)</f>
        <v>0</v>
      </c>
      <c r="BH1381" s="233">
        <f>IF(N1381="sníž. přenesená",J1381,0)</f>
        <v>0</v>
      </c>
      <c r="BI1381" s="233">
        <f>IF(N1381="nulová",J1381,0)</f>
        <v>0</v>
      </c>
      <c r="BJ1381" s="18" t="s">
        <v>86</v>
      </c>
      <c r="BK1381" s="233">
        <f>ROUND(I1381*H1381,2)</f>
        <v>0</v>
      </c>
      <c r="BL1381" s="18" t="s">
        <v>269</v>
      </c>
      <c r="BM1381" s="232" t="s">
        <v>1370</v>
      </c>
    </row>
    <row r="1382" s="13" customFormat="1">
      <c r="A1382" s="13"/>
      <c r="B1382" s="234"/>
      <c r="C1382" s="235"/>
      <c r="D1382" s="236" t="s">
        <v>161</v>
      </c>
      <c r="E1382" s="237" t="s">
        <v>1</v>
      </c>
      <c r="F1382" s="238" t="s">
        <v>1371</v>
      </c>
      <c r="G1382" s="235"/>
      <c r="H1382" s="237" t="s">
        <v>1</v>
      </c>
      <c r="I1382" s="239"/>
      <c r="J1382" s="235"/>
      <c r="K1382" s="235"/>
      <c r="L1382" s="240"/>
      <c r="M1382" s="241"/>
      <c r="N1382" s="242"/>
      <c r="O1382" s="242"/>
      <c r="P1382" s="242"/>
      <c r="Q1382" s="242"/>
      <c r="R1382" s="242"/>
      <c r="S1382" s="242"/>
      <c r="T1382" s="24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4" t="s">
        <v>161</v>
      </c>
      <c r="AU1382" s="244" t="s">
        <v>88</v>
      </c>
      <c r="AV1382" s="13" t="s">
        <v>86</v>
      </c>
      <c r="AW1382" s="13" t="s">
        <v>32</v>
      </c>
      <c r="AX1382" s="13" t="s">
        <v>78</v>
      </c>
      <c r="AY1382" s="244" t="s">
        <v>153</v>
      </c>
    </row>
    <row r="1383" s="14" customFormat="1">
      <c r="A1383" s="14"/>
      <c r="B1383" s="245"/>
      <c r="C1383" s="246"/>
      <c r="D1383" s="236" t="s">
        <v>161</v>
      </c>
      <c r="E1383" s="247" t="s">
        <v>1</v>
      </c>
      <c r="F1383" s="248" t="s">
        <v>1372</v>
      </c>
      <c r="G1383" s="246"/>
      <c r="H1383" s="249">
        <v>74.200000000000003</v>
      </c>
      <c r="I1383" s="250"/>
      <c r="J1383" s="246"/>
      <c r="K1383" s="246"/>
      <c r="L1383" s="251"/>
      <c r="M1383" s="252"/>
      <c r="N1383" s="253"/>
      <c r="O1383" s="253"/>
      <c r="P1383" s="253"/>
      <c r="Q1383" s="253"/>
      <c r="R1383" s="253"/>
      <c r="S1383" s="253"/>
      <c r="T1383" s="25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5" t="s">
        <v>161</v>
      </c>
      <c r="AU1383" s="255" t="s">
        <v>88</v>
      </c>
      <c r="AV1383" s="14" t="s">
        <v>88</v>
      </c>
      <c r="AW1383" s="14" t="s">
        <v>32</v>
      </c>
      <c r="AX1383" s="14" t="s">
        <v>78</v>
      </c>
      <c r="AY1383" s="255" t="s">
        <v>153</v>
      </c>
    </row>
    <row r="1384" s="15" customFormat="1">
      <c r="A1384" s="15"/>
      <c r="B1384" s="256"/>
      <c r="C1384" s="257"/>
      <c r="D1384" s="236" t="s">
        <v>161</v>
      </c>
      <c r="E1384" s="258" t="s">
        <v>1</v>
      </c>
      <c r="F1384" s="259" t="s">
        <v>164</v>
      </c>
      <c r="G1384" s="257"/>
      <c r="H1384" s="260">
        <v>74.200000000000003</v>
      </c>
      <c r="I1384" s="261"/>
      <c r="J1384" s="257"/>
      <c r="K1384" s="257"/>
      <c r="L1384" s="262"/>
      <c r="M1384" s="263"/>
      <c r="N1384" s="264"/>
      <c r="O1384" s="264"/>
      <c r="P1384" s="264"/>
      <c r="Q1384" s="264"/>
      <c r="R1384" s="264"/>
      <c r="S1384" s="264"/>
      <c r="T1384" s="26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66" t="s">
        <v>161</v>
      </c>
      <c r="AU1384" s="266" t="s">
        <v>88</v>
      </c>
      <c r="AV1384" s="15" t="s">
        <v>165</v>
      </c>
      <c r="AW1384" s="15" t="s">
        <v>32</v>
      </c>
      <c r="AX1384" s="15" t="s">
        <v>78</v>
      </c>
      <c r="AY1384" s="266" t="s">
        <v>153</v>
      </c>
    </row>
    <row r="1385" s="16" customFormat="1">
      <c r="A1385" s="16"/>
      <c r="B1385" s="267"/>
      <c r="C1385" s="268"/>
      <c r="D1385" s="236" t="s">
        <v>161</v>
      </c>
      <c r="E1385" s="269" t="s">
        <v>1</v>
      </c>
      <c r="F1385" s="270" t="s">
        <v>166</v>
      </c>
      <c r="G1385" s="268"/>
      <c r="H1385" s="271">
        <v>74.200000000000003</v>
      </c>
      <c r="I1385" s="272"/>
      <c r="J1385" s="268"/>
      <c r="K1385" s="268"/>
      <c r="L1385" s="273"/>
      <c r="M1385" s="274"/>
      <c r="N1385" s="275"/>
      <c r="O1385" s="275"/>
      <c r="P1385" s="275"/>
      <c r="Q1385" s="275"/>
      <c r="R1385" s="275"/>
      <c r="S1385" s="275"/>
      <c r="T1385" s="27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T1385" s="277" t="s">
        <v>161</v>
      </c>
      <c r="AU1385" s="277" t="s">
        <v>88</v>
      </c>
      <c r="AV1385" s="16" t="s">
        <v>159</v>
      </c>
      <c r="AW1385" s="16" t="s">
        <v>32</v>
      </c>
      <c r="AX1385" s="16" t="s">
        <v>86</v>
      </c>
      <c r="AY1385" s="277" t="s">
        <v>153</v>
      </c>
    </row>
    <row r="1386" s="2" customFormat="1" ht="44.25" customHeight="1">
      <c r="A1386" s="39"/>
      <c r="B1386" s="40"/>
      <c r="C1386" s="220" t="s">
        <v>1373</v>
      </c>
      <c r="D1386" s="220" t="s">
        <v>155</v>
      </c>
      <c r="E1386" s="221" t="s">
        <v>1374</v>
      </c>
      <c r="F1386" s="222" t="s">
        <v>1375</v>
      </c>
      <c r="G1386" s="223" t="s">
        <v>878</v>
      </c>
      <c r="H1386" s="289"/>
      <c r="I1386" s="225"/>
      <c r="J1386" s="226">
        <f>ROUND(I1386*H1386,2)</f>
        <v>0</v>
      </c>
      <c r="K1386" s="227"/>
      <c r="L1386" s="45"/>
      <c r="M1386" s="228" t="s">
        <v>1</v>
      </c>
      <c r="N1386" s="229" t="s">
        <v>43</v>
      </c>
      <c r="O1386" s="92"/>
      <c r="P1386" s="230">
        <f>O1386*H1386</f>
        <v>0</v>
      </c>
      <c r="Q1386" s="230">
        <v>0</v>
      </c>
      <c r="R1386" s="230">
        <f>Q1386*H1386</f>
        <v>0</v>
      </c>
      <c r="S1386" s="230">
        <v>0</v>
      </c>
      <c r="T1386" s="231">
        <f>S1386*H1386</f>
        <v>0</v>
      </c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R1386" s="232" t="s">
        <v>269</v>
      </c>
      <c r="AT1386" s="232" t="s">
        <v>155</v>
      </c>
      <c r="AU1386" s="232" t="s">
        <v>88</v>
      </c>
      <c r="AY1386" s="18" t="s">
        <v>153</v>
      </c>
      <c r="BE1386" s="233">
        <f>IF(N1386="základní",J1386,0)</f>
        <v>0</v>
      </c>
      <c r="BF1386" s="233">
        <f>IF(N1386="snížená",J1386,0)</f>
        <v>0</v>
      </c>
      <c r="BG1386" s="233">
        <f>IF(N1386="zákl. přenesená",J1386,0)</f>
        <v>0</v>
      </c>
      <c r="BH1386" s="233">
        <f>IF(N1386="sníž. přenesená",J1386,0)</f>
        <v>0</v>
      </c>
      <c r="BI1386" s="233">
        <f>IF(N1386="nulová",J1386,0)</f>
        <v>0</v>
      </c>
      <c r="BJ1386" s="18" t="s">
        <v>86</v>
      </c>
      <c r="BK1386" s="233">
        <f>ROUND(I1386*H1386,2)</f>
        <v>0</v>
      </c>
      <c r="BL1386" s="18" t="s">
        <v>269</v>
      </c>
      <c r="BM1386" s="232" t="s">
        <v>1376</v>
      </c>
    </row>
    <row r="1387" s="12" customFormat="1" ht="22.8" customHeight="1">
      <c r="A1387" s="12"/>
      <c r="B1387" s="204"/>
      <c r="C1387" s="205"/>
      <c r="D1387" s="206" t="s">
        <v>77</v>
      </c>
      <c r="E1387" s="218" t="s">
        <v>1377</v>
      </c>
      <c r="F1387" s="218" t="s">
        <v>1378</v>
      </c>
      <c r="G1387" s="205"/>
      <c r="H1387" s="205"/>
      <c r="I1387" s="208"/>
      <c r="J1387" s="219">
        <f>BK1387</f>
        <v>0</v>
      </c>
      <c r="K1387" s="205"/>
      <c r="L1387" s="210"/>
      <c r="M1387" s="211"/>
      <c r="N1387" s="212"/>
      <c r="O1387" s="212"/>
      <c r="P1387" s="213">
        <f>SUM(P1388:P1482)</f>
        <v>0</v>
      </c>
      <c r="Q1387" s="212"/>
      <c r="R1387" s="213">
        <f>SUM(R1388:R1482)</f>
        <v>6.8415077400000008</v>
      </c>
      <c r="S1387" s="212"/>
      <c r="T1387" s="214">
        <f>SUM(T1388:T1482)</f>
        <v>1.4361600000000001</v>
      </c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R1387" s="215" t="s">
        <v>88</v>
      </c>
      <c r="AT1387" s="216" t="s">
        <v>77</v>
      </c>
      <c r="AU1387" s="216" t="s">
        <v>86</v>
      </c>
      <c r="AY1387" s="215" t="s">
        <v>153</v>
      </c>
      <c r="BK1387" s="217">
        <f>SUM(BK1388:BK1482)</f>
        <v>0</v>
      </c>
    </row>
    <row r="1388" s="2" customFormat="1" ht="24.15" customHeight="1">
      <c r="A1388" s="39"/>
      <c r="B1388" s="40"/>
      <c r="C1388" s="220" t="s">
        <v>1379</v>
      </c>
      <c r="D1388" s="220" t="s">
        <v>155</v>
      </c>
      <c r="E1388" s="221" t="s">
        <v>1380</v>
      </c>
      <c r="F1388" s="222" t="s">
        <v>1381</v>
      </c>
      <c r="G1388" s="223" t="s">
        <v>216</v>
      </c>
      <c r="H1388" s="224">
        <v>433.48399999999998</v>
      </c>
      <c r="I1388" s="225"/>
      <c r="J1388" s="226">
        <f>ROUND(I1388*H1388,2)</f>
        <v>0</v>
      </c>
      <c r="K1388" s="227"/>
      <c r="L1388" s="45"/>
      <c r="M1388" s="228" t="s">
        <v>1</v>
      </c>
      <c r="N1388" s="229" t="s">
        <v>43</v>
      </c>
      <c r="O1388" s="92"/>
      <c r="P1388" s="230">
        <f>O1388*H1388</f>
        <v>0</v>
      </c>
      <c r="Q1388" s="230">
        <v>0</v>
      </c>
      <c r="R1388" s="230">
        <f>Q1388*H1388</f>
        <v>0</v>
      </c>
      <c r="S1388" s="230">
        <v>0</v>
      </c>
      <c r="T1388" s="231">
        <f>S1388*H1388</f>
        <v>0</v>
      </c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R1388" s="232" t="s">
        <v>269</v>
      </c>
      <c r="AT1388" s="232" t="s">
        <v>155</v>
      </c>
      <c r="AU1388" s="232" t="s">
        <v>88</v>
      </c>
      <c r="AY1388" s="18" t="s">
        <v>153</v>
      </c>
      <c r="BE1388" s="233">
        <f>IF(N1388="základní",J1388,0)</f>
        <v>0</v>
      </c>
      <c r="BF1388" s="233">
        <f>IF(N1388="snížená",J1388,0)</f>
        <v>0</v>
      </c>
      <c r="BG1388" s="233">
        <f>IF(N1388="zákl. přenesená",J1388,0)</f>
        <v>0</v>
      </c>
      <c r="BH1388" s="233">
        <f>IF(N1388="sníž. přenesená",J1388,0)</f>
        <v>0</v>
      </c>
      <c r="BI1388" s="233">
        <f>IF(N1388="nulová",J1388,0)</f>
        <v>0</v>
      </c>
      <c r="BJ1388" s="18" t="s">
        <v>86</v>
      </c>
      <c r="BK1388" s="233">
        <f>ROUND(I1388*H1388,2)</f>
        <v>0</v>
      </c>
      <c r="BL1388" s="18" t="s">
        <v>269</v>
      </c>
      <c r="BM1388" s="232" t="s">
        <v>1382</v>
      </c>
    </row>
    <row r="1389" s="13" customFormat="1">
      <c r="A1389" s="13"/>
      <c r="B1389" s="234"/>
      <c r="C1389" s="235"/>
      <c r="D1389" s="236" t="s">
        <v>161</v>
      </c>
      <c r="E1389" s="237" t="s">
        <v>1</v>
      </c>
      <c r="F1389" s="238" t="s">
        <v>1383</v>
      </c>
      <c r="G1389" s="235"/>
      <c r="H1389" s="237" t="s">
        <v>1</v>
      </c>
      <c r="I1389" s="239"/>
      <c r="J1389" s="235"/>
      <c r="K1389" s="235"/>
      <c r="L1389" s="240"/>
      <c r="M1389" s="241"/>
      <c r="N1389" s="242"/>
      <c r="O1389" s="242"/>
      <c r="P1389" s="242"/>
      <c r="Q1389" s="242"/>
      <c r="R1389" s="242"/>
      <c r="S1389" s="242"/>
      <c r="T1389" s="24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4" t="s">
        <v>161</v>
      </c>
      <c r="AU1389" s="244" t="s">
        <v>88</v>
      </c>
      <c r="AV1389" s="13" t="s">
        <v>86</v>
      </c>
      <c r="AW1389" s="13" t="s">
        <v>32</v>
      </c>
      <c r="AX1389" s="13" t="s">
        <v>78</v>
      </c>
      <c r="AY1389" s="244" t="s">
        <v>153</v>
      </c>
    </row>
    <row r="1390" s="13" customFormat="1">
      <c r="A1390" s="13"/>
      <c r="B1390" s="234"/>
      <c r="C1390" s="235"/>
      <c r="D1390" s="236" t="s">
        <v>161</v>
      </c>
      <c r="E1390" s="237" t="s">
        <v>1</v>
      </c>
      <c r="F1390" s="238" t="s">
        <v>262</v>
      </c>
      <c r="G1390" s="235"/>
      <c r="H1390" s="237" t="s">
        <v>1</v>
      </c>
      <c r="I1390" s="239"/>
      <c r="J1390" s="235"/>
      <c r="K1390" s="235"/>
      <c r="L1390" s="240"/>
      <c r="M1390" s="241"/>
      <c r="N1390" s="242"/>
      <c r="O1390" s="242"/>
      <c r="P1390" s="242"/>
      <c r="Q1390" s="242"/>
      <c r="R1390" s="242"/>
      <c r="S1390" s="242"/>
      <c r="T1390" s="24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4" t="s">
        <v>161</v>
      </c>
      <c r="AU1390" s="244" t="s">
        <v>88</v>
      </c>
      <c r="AV1390" s="13" t="s">
        <v>86</v>
      </c>
      <c r="AW1390" s="13" t="s">
        <v>32</v>
      </c>
      <c r="AX1390" s="13" t="s">
        <v>78</v>
      </c>
      <c r="AY1390" s="244" t="s">
        <v>153</v>
      </c>
    </row>
    <row r="1391" s="14" customFormat="1">
      <c r="A1391" s="14"/>
      <c r="B1391" s="245"/>
      <c r="C1391" s="246"/>
      <c r="D1391" s="236" t="s">
        <v>161</v>
      </c>
      <c r="E1391" s="247" t="s">
        <v>1</v>
      </c>
      <c r="F1391" s="248" t="s">
        <v>1384</v>
      </c>
      <c r="G1391" s="246"/>
      <c r="H1391" s="249">
        <v>261.5</v>
      </c>
      <c r="I1391" s="250"/>
      <c r="J1391" s="246"/>
      <c r="K1391" s="246"/>
      <c r="L1391" s="251"/>
      <c r="M1391" s="252"/>
      <c r="N1391" s="253"/>
      <c r="O1391" s="253"/>
      <c r="P1391" s="253"/>
      <c r="Q1391" s="253"/>
      <c r="R1391" s="253"/>
      <c r="S1391" s="253"/>
      <c r="T1391" s="25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5" t="s">
        <v>161</v>
      </c>
      <c r="AU1391" s="255" t="s">
        <v>88</v>
      </c>
      <c r="AV1391" s="14" t="s">
        <v>88</v>
      </c>
      <c r="AW1391" s="14" t="s">
        <v>32</v>
      </c>
      <c r="AX1391" s="14" t="s">
        <v>78</v>
      </c>
      <c r="AY1391" s="255" t="s">
        <v>153</v>
      </c>
    </row>
    <row r="1392" s="15" customFormat="1">
      <c r="A1392" s="15"/>
      <c r="B1392" s="256"/>
      <c r="C1392" s="257"/>
      <c r="D1392" s="236" t="s">
        <v>161</v>
      </c>
      <c r="E1392" s="258" t="s">
        <v>1</v>
      </c>
      <c r="F1392" s="259" t="s">
        <v>164</v>
      </c>
      <c r="G1392" s="257"/>
      <c r="H1392" s="260">
        <v>261.5</v>
      </c>
      <c r="I1392" s="261"/>
      <c r="J1392" s="257"/>
      <c r="K1392" s="257"/>
      <c r="L1392" s="262"/>
      <c r="M1392" s="263"/>
      <c r="N1392" s="264"/>
      <c r="O1392" s="264"/>
      <c r="P1392" s="264"/>
      <c r="Q1392" s="264"/>
      <c r="R1392" s="264"/>
      <c r="S1392" s="264"/>
      <c r="T1392" s="26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T1392" s="266" t="s">
        <v>161</v>
      </c>
      <c r="AU1392" s="266" t="s">
        <v>88</v>
      </c>
      <c r="AV1392" s="15" t="s">
        <v>165</v>
      </c>
      <c r="AW1392" s="15" t="s">
        <v>32</v>
      </c>
      <c r="AX1392" s="15" t="s">
        <v>78</v>
      </c>
      <c r="AY1392" s="266" t="s">
        <v>153</v>
      </c>
    </row>
    <row r="1393" s="13" customFormat="1">
      <c r="A1393" s="13"/>
      <c r="B1393" s="234"/>
      <c r="C1393" s="235"/>
      <c r="D1393" s="236" t="s">
        <v>161</v>
      </c>
      <c r="E1393" s="237" t="s">
        <v>1</v>
      </c>
      <c r="F1393" s="238" t="s">
        <v>266</v>
      </c>
      <c r="G1393" s="235"/>
      <c r="H1393" s="237" t="s">
        <v>1</v>
      </c>
      <c r="I1393" s="239"/>
      <c r="J1393" s="235"/>
      <c r="K1393" s="235"/>
      <c r="L1393" s="240"/>
      <c r="M1393" s="241"/>
      <c r="N1393" s="242"/>
      <c r="O1393" s="242"/>
      <c r="P1393" s="242"/>
      <c r="Q1393" s="242"/>
      <c r="R1393" s="242"/>
      <c r="S1393" s="242"/>
      <c r="T1393" s="24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4" t="s">
        <v>161</v>
      </c>
      <c r="AU1393" s="244" t="s">
        <v>88</v>
      </c>
      <c r="AV1393" s="13" t="s">
        <v>86</v>
      </c>
      <c r="AW1393" s="13" t="s">
        <v>32</v>
      </c>
      <c r="AX1393" s="13" t="s">
        <v>78</v>
      </c>
      <c r="AY1393" s="244" t="s">
        <v>153</v>
      </c>
    </row>
    <row r="1394" s="14" customFormat="1">
      <c r="A1394" s="14"/>
      <c r="B1394" s="245"/>
      <c r="C1394" s="246"/>
      <c r="D1394" s="236" t="s">
        <v>161</v>
      </c>
      <c r="E1394" s="247" t="s">
        <v>1</v>
      </c>
      <c r="F1394" s="248" t="s">
        <v>1385</v>
      </c>
      <c r="G1394" s="246"/>
      <c r="H1394" s="249">
        <v>153.5</v>
      </c>
      <c r="I1394" s="250"/>
      <c r="J1394" s="246"/>
      <c r="K1394" s="246"/>
      <c r="L1394" s="251"/>
      <c r="M1394" s="252"/>
      <c r="N1394" s="253"/>
      <c r="O1394" s="253"/>
      <c r="P1394" s="253"/>
      <c r="Q1394" s="253"/>
      <c r="R1394" s="253"/>
      <c r="S1394" s="253"/>
      <c r="T1394" s="25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55" t="s">
        <v>161</v>
      </c>
      <c r="AU1394" s="255" t="s">
        <v>88</v>
      </c>
      <c r="AV1394" s="14" t="s">
        <v>88</v>
      </c>
      <c r="AW1394" s="14" t="s">
        <v>32</v>
      </c>
      <c r="AX1394" s="14" t="s">
        <v>78</v>
      </c>
      <c r="AY1394" s="255" t="s">
        <v>153</v>
      </c>
    </row>
    <row r="1395" s="15" customFormat="1">
      <c r="A1395" s="15"/>
      <c r="B1395" s="256"/>
      <c r="C1395" s="257"/>
      <c r="D1395" s="236" t="s">
        <v>161</v>
      </c>
      <c r="E1395" s="258" t="s">
        <v>1</v>
      </c>
      <c r="F1395" s="259" t="s">
        <v>164</v>
      </c>
      <c r="G1395" s="257"/>
      <c r="H1395" s="260">
        <v>153.5</v>
      </c>
      <c r="I1395" s="261"/>
      <c r="J1395" s="257"/>
      <c r="K1395" s="257"/>
      <c r="L1395" s="262"/>
      <c r="M1395" s="263"/>
      <c r="N1395" s="264"/>
      <c r="O1395" s="264"/>
      <c r="P1395" s="264"/>
      <c r="Q1395" s="264"/>
      <c r="R1395" s="264"/>
      <c r="S1395" s="264"/>
      <c r="T1395" s="26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T1395" s="266" t="s">
        <v>161</v>
      </c>
      <c r="AU1395" s="266" t="s">
        <v>88</v>
      </c>
      <c r="AV1395" s="15" t="s">
        <v>165</v>
      </c>
      <c r="AW1395" s="15" t="s">
        <v>32</v>
      </c>
      <c r="AX1395" s="15" t="s">
        <v>78</v>
      </c>
      <c r="AY1395" s="266" t="s">
        <v>153</v>
      </c>
    </row>
    <row r="1396" s="13" customFormat="1">
      <c r="A1396" s="13"/>
      <c r="B1396" s="234"/>
      <c r="C1396" s="235"/>
      <c r="D1396" s="236" t="s">
        <v>161</v>
      </c>
      <c r="E1396" s="237" t="s">
        <v>1</v>
      </c>
      <c r="F1396" s="238" t="s">
        <v>493</v>
      </c>
      <c r="G1396" s="235"/>
      <c r="H1396" s="237" t="s">
        <v>1</v>
      </c>
      <c r="I1396" s="239"/>
      <c r="J1396" s="235"/>
      <c r="K1396" s="235"/>
      <c r="L1396" s="240"/>
      <c r="M1396" s="241"/>
      <c r="N1396" s="242"/>
      <c r="O1396" s="242"/>
      <c r="P1396" s="242"/>
      <c r="Q1396" s="242"/>
      <c r="R1396" s="242"/>
      <c r="S1396" s="242"/>
      <c r="T1396" s="24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4" t="s">
        <v>161</v>
      </c>
      <c r="AU1396" s="244" t="s">
        <v>88</v>
      </c>
      <c r="AV1396" s="13" t="s">
        <v>86</v>
      </c>
      <c r="AW1396" s="13" t="s">
        <v>32</v>
      </c>
      <c r="AX1396" s="13" t="s">
        <v>78</v>
      </c>
      <c r="AY1396" s="244" t="s">
        <v>153</v>
      </c>
    </row>
    <row r="1397" s="13" customFormat="1">
      <c r="A1397" s="13"/>
      <c r="B1397" s="234"/>
      <c r="C1397" s="235"/>
      <c r="D1397" s="236" t="s">
        <v>161</v>
      </c>
      <c r="E1397" s="237" t="s">
        <v>1</v>
      </c>
      <c r="F1397" s="238" t="s">
        <v>1386</v>
      </c>
      <c r="G1397" s="235"/>
      <c r="H1397" s="237" t="s">
        <v>1</v>
      </c>
      <c r="I1397" s="239"/>
      <c r="J1397" s="235"/>
      <c r="K1397" s="235"/>
      <c r="L1397" s="240"/>
      <c r="M1397" s="241"/>
      <c r="N1397" s="242"/>
      <c r="O1397" s="242"/>
      <c r="P1397" s="242"/>
      <c r="Q1397" s="242"/>
      <c r="R1397" s="242"/>
      <c r="S1397" s="242"/>
      <c r="T1397" s="24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4" t="s">
        <v>161</v>
      </c>
      <c r="AU1397" s="244" t="s">
        <v>88</v>
      </c>
      <c r="AV1397" s="13" t="s">
        <v>86</v>
      </c>
      <c r="AW1397" s="13" t="s">
        <v>32</v>
      </c>
      <c r="AX1397" s="13" t="s">
        <v>78</v>
      </c>
      <c r="AY1397" s="244" t="s">
        <v>153</v>
      </c>
    </row>
    <row r="1398" s="14" customFormat="1">
      <c r="A1398" s="14"/>
      <c r="B1398" s="245"/>
      <c r="C1398" s="246"/>
      <c r="D1398" s="236" t="s">
        <v>161</v>
      </c>
      <c r="E1398" s="247" t="s">
        <v>1</v>
      </c>
      <c r="F1398" s="248" t="s">
        <v>475</v>
      </c>
      <c r="G1398" s="246"/>
      <c r="H1398" s="249">
        <v>14.199999999999999</v>
      </c>
      <c r="I1398" s="250"/>
      <c r="J1398" s="246"/>
      <c r="K1398" s="246"/>
      <c r="L1398" s="251"/>
      <c r="M1398" s="252"/>
      <c r="N1398" s="253"/>
      <c r="O1398" s="253"/>
      <c r="P1398" s="253"/>
      <c r="Q1398" s="253"/>
      <c r="R1398" s="253"/>
      <c r="S1398" s="253"/>
      <c r="T1398" s="25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55" t="s">
        <v>161</v>
      </c>
      <c r="AU1398" s="255" t="s">
        <v>88</v>
      </c>
      <c r="AV1398" s="14" t="s">
        <v>88</v>
      </c>
      <c r="AW1398" s="14" t="s">
        <v>32</v>
      </c>
      <c r="AX1398" s="14" t="s">
        <v>78</v>
      </c>
      <c r="AY1398" s="255" t="s">
        <v>153</v>
      </c>
    </row>
    <row r="1399" s="13" customFormat="1">
      <c r="A1399" s="13"/>
      <c r="B1399" s="234"/>
      <c r="C1399" s="235"/>
      <c r="D1399" s="236" t="s">
        <v>161</v>
      </c>
      <c r="E1399" s="237" t="s">
        <v>1</v>
      </c>
      <c r="F1399" s="238" t="s">
        <v>1387</v>
      </c>
      <c r="G1399" s="235"/>
      <c r="H1399" s="237" t="s">
        <v>1</v>
      </c>
      <c r="I1399" s="239"/>
      <c r="J1399" s="235"/>
      <c r="K1399" s="235"/>
      <c r="L1399" s="240"/>
      <c r="M1399" s="241"/>
      <c r="N1399" s="242"/>
      <c r="O1399" s="242"/>
      <c r="P1399" s="242"/>
      <c r="Q1399" s="242"/>
      <c r="R1399" s="242"/>
      <c r="S1399" s="242"/>
      <c r="T1399" s="24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44" t="s">
        <v>161</v>
      </c>
      <c r="AU1399" s="244" t="s">
        <v>88</v>
      </c>
      <c r="AV1399" s="13" t="s">
        <v>86</v>
      </c>
      <c r="AW1399" s="13" t="s">
        <v>32</v>
      </c>
      <c r="AX1399" s="13" t="s">
        <v>78</v>
      </c>
      <c r="AY1399" s="244" t="s">
        <v>153</v>
      </c>
    </row>
    <row r="1400" s="14" customFormat="1">
      <c r="A1400" s="14"/>
      <c r="B1400" s="245"/>
      <c r="C1400" s="246"/>
      <c r="D1400" s="236" t="s">
        <v>161</v>
      </c>
      <c r="E1400" s="247" t="s">
        <v>1</v>
      </c>
      <c r="F1400" s="248" t="s">
        <v>1388</v>
      </c>
      <c r="G1400" s="246"/>
      <c r="H1400" s="249">
        <v>4.2839999999999998</v>
      </c>
      <c r="I1400" s="250"/>
      <c r="J1400" s="246"/>
      <c r="K1400" s="246"/>
      <c r="L1400" s="251"/>
      <c r="M1400" s="252"/>
      <c r="N1400" s="253"/>
      <c r="O1400" s="253"/>
      <c r="P1400" s="253"/>
      <c r="Q1400" s="253"/>
      <c r="R1400" s="253"/>
      <c r="S1400" s="253"/>
      <c r="T1400" s="25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55" t="s">
        <v>161</v>
      </c>
      <c r="AU1400" s="255" t="s">
        <v>88</v>
      </c>
      <c r="AV1400" s="14" t="s">
        <v>88</v>
      </c>
      <c r="AW1400" s="14" t="s">
        <v>32</v>
      </c>
      <c r="AX1400" s="14" t="s">
        <v>78</v>
      </c>
      <c r="AY1400" s="255" t="s">
        <v>153</v>
      </c>
    </row>
    <row r="1401" s="15" customFormat="1">
      <c r="A1401" s="15"/>
      <c r="B1401" s="256"/>
      <c r="C1401" s="257"/>
      <c r="D1401" s="236" t="s">
        <v>161</v>
      </c>
      <c r="E1401" s="258" t="s">
        <v>1</v>
      </c>
      <c r="F1401" s="259" t="s">
        <v>164</v>
      </c>
      <c r="G1401" s="257"/>
      <c r="H1401" s="260">
        <v>18.484000000000002</v>
      </c>
      <c r="I1401" s="261"/>
      <c r="J1401" s="257"/>
      <c r="K1401" s="257"/>
      <c r="L1401" s="262"/>
      <c r="M1401" s="263"/>
      <c r="N1401" s="264"/>
      <c r="O1401" s="264"/>
      <c r="P1401" s="264"/>
      <c r="Q1401" s="264"/>
      <c r="R1401" s="264"/>
      <c r="S1401" s="264"/>
      <c r="T1401" s="26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T1401" s="266" t="s">
        <v>161</v>
      </c>
      <c r="AU1401" s="266" t="s">
        <v>88</v>
      </c>
      <c r="AV1401" s="15" t="s">
        <v>165</v>
      </c>
      <c r="AW1401" s="15" t="s">
        <v>32</v>
      </c>
      <c r="AX1401" s="15" t="s">
        <v>78</v>
      </c>
      <c r="AY1401" s="266" t="s">
        <v>153</v>
      </c>
    </row>
    <row r="1402" s="16" customFormat="1">
      <c r="A1402" s="16"/>
      <c r="B1402" s="267"/>
      <c r="C1402" s="268"/>
      <c r="D1402" s="236" t="s">
        <v>161</v>
      </c>
      <c r="E1402" s="269" t="s">
        <v>1</v>
      </c>
      <c r="F1402" s="270" t="s">
        <v>166</v>
      </c>
      <c r="G1402" s="268"/>
      <c r="H1402" s="271">
        <v>433.48399999999998</v>
      </c>
      <c r="I1402" s="272"/>
      <c r="J1402" s="268"/>
      <c r="K1402" s="268"/>
      <c r="L1402" s="273"/>
      <c r="M1402" s="274"/>
      <c r="N1402" s="275"/>
      <c r="O1402" s="275"/>
      <c r="P1402" s="275"/>
      <c r="Q1402" s="275"/>
      <c r="R1402" s="275"/>
      <c r="S1402" s="275"/>
      <c r="T1402" s="276"/>
      <c r="U1402" s="16"/>
      <c r="V1402" s="16"/>
      <c r="W1402" s="16"/>
      <c r="X1402" s="16"/>
      <c r="Y1402" s="16"/>
      <c r="Z1402" s="16"/>
      <c r="AA1402" s="16"/>
      <c r="AB1402" s="16"/>
      <c r="AC1402" s="16"/>
      <c r="AD1402" s="16"/>
      <c r="AE1402" s="16"/>
      <c r="AT1402" s="277" t="s">
        <v>161</v>
      </c>
      <c r="AU1402" s="277" t="s">
        <v>88</v>
      </c>
      <c r="AV1402" s="16" t="s">
        <v>159</v>
      </c>
      <c r="AW1402" s="16" t="s">
        <v>32</v>
      </c>
      <c r="AX1402" s="16" t="s">
        <v>86</v>
      </c>
      <c r="AY1402" s="277" t="s">
        <v>153</v>
      </c>
    </row>
    <row r="1403" s="2" customFormat="1" ht="16.5" customHeight="1">
      <c r="A1403" s="39"/>
      <c r="B1403" s="40"/>
      <c r="C1403" s="220" t="s">
        <v>1389</v>
      </c>
      <c r="D1403" s="220" t="s">
        <v>155</v>
      </c>
      <c r="E1403" s="221" t="s">
        <v>1390</v>
      </c>
      <c r="F1403" s="222" t="s">
        <v>1391</v>
      </c>
      <c r="G1403" s="223" t="s">
        <v>216</v>
      </c>
      <c r="H1403" s="224">
        <v>415</v>
      </c>
      <c r="I1403" s="225"/>
      <c r="J1403" s="226">
        <f>ROUND(I1403*H1403,2)</f>
        <v>0</v>
      </c>
      <c r="K1403" s="227"/>
      <c r="L1403" s="45"/>
      <c r="M1403" s="228" t="s">
        <v>1</v>
      </c>
      <c r="N1403" s="229" t="s">
        <v>43</v>
      </c>
      <c r="O1403" s="92"/>
      <c r="P1403" s="230">
        <f>O1403*H1403</f>
        <v>0</v>
      </c>
      <c r="Q1403" s="230">
        <v>0</v>
      </c>
      <c r="R1403" s="230">
        <f>Q1403*H1403</f>
        <v>0</v>
      </c>
      <c r="S1403" s="230">
        <v>0</v>
      </c>
      <c r="T1403" s="231">
        <f>S1403*H1403</f>
        <v>0</v>
      </c>
      <c r="U1403" s="39"/>
      <c r="V1403" s="39"/>
      <c r="W1403" s="39"/>
      <c r="X1403" s="39"/>
      <c r="Y1403" s="39"/>
      <c r="Z1403" s="39"/>
      <c r="AA1403" s="39"/>
      <c r="AB1403" s="39"/>
      <c r="AC1403" s="39"/>
      <c r="AD1403" s="39"/>
      <c r="AE1403" s="39"/>
      <c r="AR1403" s="232" t="s">
        <v>269</v>
      </c>
      <c r="AT1403" s="232" t="s">
        <v>155</v>
      </c>
      <c r="AU1403" s="232" t="s">
        <v>88</v>
      </c>
      <c r="AY1403" s="18" t="s">
        <v>153</v>
      </c>
      <c r="BE1403" s="233">
        <f>IF(N1403="základní",J1403,0)</f>
        <v>0</v>
      </c>
      <c r="BF1403" s="233">
        <f>IF(N1403="snížená",J1403,0)</f>
        <v>0</v>
      </c>
      <c r="BG1403" s="233">
        <f>IF(N1403="zákl. přenesená",J1403,0)</f>
        <v>0</v>
      </c>
      <c r="BH1403" s="233">
        <f>IF(N1403="sníž. přenesená",J1403,0)</f>
        <v>0</v>
      </c>
      <c r="BI1403" s="233">
        <f>IF(N1403="nulová",J1403,0)</f>
        <v>0</v>
      </c>
      <c r="BJ1403" s="18" t="s">
        <v>86</v>
      </c>
      <c r="BK1403" s="233">
        <f>ROUND(I1403*H1403,2)</f>
        <v>0</v>
      </c>
      <c r="BL1403" s="18" t="s">
        <v>269</v>
      </c>
      <c r="BM1403" s="232" t="s">
        <v>1392</v>
      </c>
    </row>
    <row r="1404" s="13" customFormat="1">
      <c r="A1404" s="13"/>
      <c r="B1404" s="234"/>
      <c r="C1404" s="235"/>
      <c r="D1404" s="236" t="s">
        <v>161</v>
      </c>
      <c r="E1404" s="237" t="s">
        <v>1</v>
      </c>
      <c r="F1404" s="238" t="s">
        <v>1393</v>
      </c>
      <c r="G1404" s="235"/>
      <c r="H1404" s="237" t="s">
        <v>1</v>
      </c>
      <c r="I1404" s="239"/>
      <c r="J1404" s="235"/>
      <c r="K1404" s="235"/>
      <c r="L1404" s="240"/>
      <c r="M1404" s="241"/>
      <c r="N1404" s="242"/>
      <c r="O1404" s="242"/>
      <c r="P1404" s="242"/>
      <c r="Q1404" s="242"/>
      <c r="R1404" s="242"/>
      <c r="S1404" s="242"/>
      <c r="T1404" s="24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4" t="s">
        <v>161</v>
      </c>
      <c r="AU1404" s="244" t="s">
        <v>88</v>
      </c>
      <c r="AV1404" s="13" t="s">
        <v>86</v>
      </c>
      <c r="AW1404" s="13" t="s">
        <v>32</v>
      </c>
      <c r="AX1404" s="13" t="s">
        <v>78</v>
      </c>
      <c r="AY1404" s="244" t="s">
        <v>153</v>
      </c>
    </row>
    <row r="1405" s="14" customFormat="1">
      <c r="A1405" s="14"/>
      <c r="B1405" s="245"/>
      <c r="C1405" s="246"/>
      <c r="D1405" s="236" t="s">
        <v>161</v>
      </c>
      <c r="E1405" s="247" t="s">
        <v>1</v>
      </c>
      <c r="F1405" s="248" t="s">
        <v>1394</v>
      </c>
      <c r="G1405" s="246"/>
      <c r="H1405" s="249">
        <v>415</v>
      </c>
      <c r="I1405" s="250"/>
      <c r="J1405" s="246"/>
      <c r="K1405" s="246"/>
      <c r="L1405" s="251"/>
      <c r="M1405" s="252"/>
      <c r="N1405" s="253"/>
      <c r="O1405" s="253"/>
      <c r="P1405" s="253"/>
      <c r="Q1405" s="253"/>
      <c r="R1405" s="253"/>
      <c r="S1405" s="253"/>
      <c r="T1405" s="25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5" t="s">
        <v>161</v>
      </c>
      <c r="AU1405" s="255" t="s">
        <v>88</v>
      </c>
      <c r="AV1405" s="14" t="s">
        <v>88</v>
      </c>
      <c r="AW1405" s="14" t="s">
        <v>32</v>
      </c>
      <c r="AX1405" s="14" t="s">
        <v>78</v>
      </c>
      <c r="AY1405" s="255" t="s">
        <v>153</v>
      </c>
    </row>
    <row r="1406" s="15" customFormat="1">
      <c r="A1406" s="15"/>
      <c r="B1406" s="256"/>
      <c r="C1406" s="257"/>
      <c r="D1406" s="236" t="s">
        <v>161</v>
      </c>
      <c r="E1406" s="258" t="s">
        <v>1</v>
      </c>
      <c r="F1406" s="259" t="s">
        <v>164</v>
      </c>
      <c r="G1406" s="257"/>
      <c r="H1406" s="260">
        <v>415</v>
      </c>
      <c r="I1406" s="261"/>
      <c r="J1406" s="257"/>
      <c r="K1406" s="257"/>
      <c r="L1406" s="262"/>
      <c r="M1406" s="263"/>
      <c r="N1406" s="264"/>
      <c r="O1406" s="264"/>
      <c r="P1406" s="264"/>
      <c r="Q1406" s="264"/>
      <c r="R1406" s="264"/>
      <c r="S1406" s="264"/>
      <c r="T1406" s="26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T1406" s="266" t="s">
        <v>161</v>
      </c>
      <c r="AU1406" s="266" t="s">
        <v>88</v>
      </c>
      <c r="AV1406" s="15" t="s">
        <v>165</v>
      </c>
      <c r="AW1406" s="15" t="s">
        <v>32</v>
      </c>
      <c r="AX1406" s="15" t="s">
        <v>78</v>
      </c>
      <c r="AY1406" s="266" t="s">
        <v>153</v>
      </c>
    </row>
    <row r="1407" s="16" customFormat="1">
      <c r="A1407" s="16"/>
      <c r="B1407" s="267"/>
      <c r="C1407" s="268"/>
      <c r="D1407" s="236" t="s">
        <v>161</v>
      </c>
      <c r="E1407" s="269" t="s">
        <v>1</v>
      </c>
      <c r="F1407" s="270" t="s">
        <v>166</v>
      </c>
      <c r="G1407" s="268"/>
      <c r="H1407" s="271">
        <v>415</v>
      </c>
      <c r="I1407" s="272"/>
      <c r="J1407" s="268"/>
      <c r="K1407" s="268"/>
      <c r="L1407" s="273"/>
      <c r="M1407" s="274"/>
      <c r="N1407" s="275"/>
      <c r="O1407" s="275"/>
      <c r="P1407" s="275"/>
      <c r="Q1407" s="275"/>
      <c r="R1407" s="275"/>
      <c r="S1407" s="275"/>
      <c r="T1407" s="27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/>
      <c r="AT1407" s="277" t="s">
        <v>161</v>
      </c>
      <c r="AU1407" s="277" t="s">
        <v>88</v>
      </c>
      <c r="AV1407" s="16" t="s">
        <v>159</v>
      </c>
      <c r="AW1407" s="16" t="s">
        <v>32</v>
      </c>
      <c r="AX1407" s="16" t="s">
        <v>86</v>
      </c>
      <c r="AY1407" s="277" t="s">
        <v>153</v>
      </c>
    </row>
    <row r="1408" s="2" customFormat="1" ht="16.5" customHeight="1">
      <c r="A1408" s="39"/>
      <c r="B1408" s="40"/>
      <c r="C1408" s="220" t="s">
        <v>1395</v>
      </c>
      <c r="D1408" s="220" t="s">
        <v>155</v>
      </c>
      <c r="E1408" s="221" t="s">
        <v>1396</v>
      </c>
      <c r="F1408" s="222" t="s">
        <v>1397</v>
      </c>
      <c r="G1408" s="223" t="s">
        <v>216</v>
      </c>
      <c r="H1408" s="224">
        <v>18.484000000000002</v>
      </c>
      <c r="I1408" s="225"/>
      <c r="J1408" s="226">
        <f>ROUND(I1408*H1408,2)</f>
        <v>0</v>
      </c>
      <c r="K1408" s="227"/>
      <c r="L1408" s="45"/>
      <c r="M1408" s="228" t="s">
        <v>1</v>
      </c>
      <c r="N1408" s="229" t="s">
        <v>43</v>
      </c>
      <c r="O1408" s="92"/>
      <c r="P1408" s="230">
        <f>O1408*H1408</f>
        <v>0</v>
      </c>
      <c r="Q1408" s="230">
        <v>0</v>
      </c>
      <c r="R1408" s="230">
        <f>Q1408*H1408</f>
        <v>0</v>
      </c>
      <c r="S1408" s="230">
        <v>0</v>
      </c>
      <c r="T1408" s="231">
        <f>S1408*H1408</f>
        <v>0</v>
      </c>
      <c r="U1408" s="39"/>
      <c r="V1408" s="39"/>
      <c r="W1408" s="39"/>
      <c r="X1408" s="39"/>
      <c r="Y1408" s="39"/>
      <c r="Z1408" s="39"/>
      <c r="AA1408" s="39"/>
      <c r="AB1408" s="39"/>
      <c r="AC1408" s="39"/>
      <c r="AD1408" s="39"/>
      <c r="AE1408" s="39"/>
      <c r="AR1408" s="232" t="s">
        <v>269</v>
      </c>
      <c r="AT1408" s="232" t="s">
        <v>155</v>
      </c>
      <c r="AU1408" s="232" t="s">
        <v>88</v>
      </c>
      <c r="AY1408" s="18" t="s">
        <v>153</v>
      </c>
      <c r="BE1408" s="233">
        <f>IF(N1408="základní",J1408,0)</f>
        <v>0</v>
      </c>
      <c r="BF1408" s="233">
        <f>IF(N1408="snížená",J1408,0)</f>
        <v>0</v>
      </c>
      <c r="BG1408" s="233">
        <f>IF(N1408="zákl. přenesená",J1408,0)</f>
        <v>0</v>
      </c>
      <c r="BH1408" s="233">
        <f>IF(N1408="sníž. přenesená",J1408,0)</f>
        <v>0</v>
      </c>
      <c r="BI1408" s="233">
        <f>IF(N1408="nulová",J1408,0)</f>
        <v>0</v>
      </c>
      <c r="BJ1408" s="18" t="s">
        <v>86</v>
      </c>
      <c r="BK1408" s="233">
        <f>ROUND(I1408*H1408,2)</f>
        <v>0</v>
      </c>
      <c r="BL1408" s="18" t="s">
        <v>269</v>
      </c>
      <c r="BM1408" s="232" t="s">
        <v>1398</v>
      </c>
    </row>
    <row r="1409" s="13" customFormat="1">
      <c r="A1409" s="13"/>
      <c r="B1409" s="234"/>
      <c r="C1409" s="235"/>
      <c r="D1409" s="236" t="s">
        <v>161</v>
      </c>
      <c r="E1409" s="237" t="s">
        <v>1</v>
      </c>
      <c r="F1409" s="238" t="s">
        <v>493</v>
      </c>
      <c r="G1409" s="235"/>
      <c r="H1409" s="237" t="s">
        <v>1</v>
      </c>
      <c r="I1409" s="239"/>
      <c r="J1409" s="235"/>
      <c r="K1409" s="235"/>
      <c r="L1409" s="240"/>
      <c r="M1409" s="241"/>
      <c r="N1409" s="242"/>
      <c r="O1409" s="242"/>
      <c r="P1409" s="242"/>
      <c r="Q1409" s="242"/>
      <c r="R1409" s="242"/>
      <c r="S1409" s="242"/>
      <c r="T1409" s="24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4" t="s">
        <v>161</v>
      </c>
      <c r="AU1409" s="244" t="s">
        <v>88</v>
      </c>
      <c r="AV1409" s="13" t="s">
        <v>86</v>
      </c>
      <c r="AW1409" s="13" t="s">
        <v>32</v>
      </c>
      <c r="AX1409" s="13" t="s">
        <v>78</v>
      </c>
      <c r="AY1409" s="244" t="s">
        <v>153</v>
      </c>
    </row>
    <row r="1410" s="13" customFormat="1">
      <c r="A1410" s="13"/>
      <c r="B1410" s="234"/>
      <c r="C1410" s="235"/>
      <c r="D1410" s="236" t="s">
        <v>161</v>
      </c>
      <c r="E1410" s="237" t="s">
        <v>1</v>
      </c>
      <c r="F1410" s="238" t="s">
        <v>1386</v>
      </c>
      <c r="G1410" s="235"/>
      <c r="H1410" s="237" t="s">
        <v>1</v>
      </c>
      <c r="I1410" s="239"/>
      <c r="J1410" s="235"/>
      <c r="K1410" s="235"/>
      <c r="L1410" s="240"/>
      <c r="M1410" s="241"/>
      <c r="N1410" s="242"/>
      <c r="O1410" s="242"/>
      <c r="P1410" s="242"/>
      <c r="Q1410" s="242"/>
      <c r="R1410" s="242"/>
      <c r="S1410" s="242"/>
      <c r="T1410" s="24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4" t="s">
        <v>161</v>
      </c>
      <c r="AU1410" s="244" t="s">
        <v>88</v>
      </c>
      <c r="AV1410" s="13" t="s">
        <v>86</v>
      </c>
      <c r="AW1410" s="13" t="s">
        <v>32</v>
      </c>
      <c r="AX1410" s="13" t="s">
        <v>78</v>
      </c>
      <c r="AY1410" s="244" t="s">
        <v>153</v>
      </c>
    </row>
    <row r="1411" s="14" customFormat="1">
      <c r="A1411" s="14"/>
      <c r="B1411" s="245"/>
      <c r="C1411" s="246"/>
      <c r="D1411" s="236" t="s">
        <v>161</v>
      </c>
      <c r="E1411" s="247" t="s">
        <v>1</v>
      </c>
      <c r="F1411" s="248" t="s">
        <v>475</v>
      </c>
      <c r="G1411" s="246"/>
      <c r="H1411" s="249">
        <v>14.199999999999999</v>
      </c>
      <c r="I1411" s="250"/>
      <c r="J1411" s="246"/>
      <c r="K1411" s="246"/>
      <c r="L1411" s="251"/>
      <c r="M1411" s="252"/>
      <c r="N1411" s="253"/>
      <c r="O1411" s="253"/>
      <c r="P1411" s="253"/>
      <c r="Q1411" s="253"/>
      <c r="R1411" s="253"/>
      <c r="S1411" s="253"/>
      <c r="T1411" s="25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5" t="s">
        <v>161</v>
      </c>
      <c r="AU1411" s="255" t="s">
        <v>88</v>
      </c>
      <c r="AV1411" s="14" t="s">
        <v>88</v>
      </c>
      <c r="AW1411" s="14" t="s">
        <v>32</v>
      </c>
      <c r="AX1411" s="14" t="s">
        <v>78</v>
      </c>
      <c r="AY1411" s="255" t="s">
        <v>153</v>
      </c>
    </row>
    <row r="1412" s="13" customFormat="1">
      <c r="A1412" s="13"/>
      <c r="B1412" s="234"/>
      <c r="C1412" s="235"/>
      <c r="D1412" s="236" t="s">
        <v>161</v>
      </c>
      <c r="E1412" s="237" t="s">
        <v>1</v>
      </c>
      <c r="F1412" s="238" t="s">
        <v>1387</v>
      </c>
      <c r="G1412" s="235"/>
      <c r="H1412" s="237" t="s">
        <v>1</v>
      </c>
      <c r="I1412" s="239"/>
      <c r="J1412" s="235"/>
      <c r="K1412" s="235"/>
      <c r="L1412" s="240"/>
      <c r="M1412" s="241"/>
      <c r="N1412" s="242"/>
      <c r="O1412" s="242"/>
      <c r="P1412" s="242"/>
      <c r="Q1412" s="242"/>
      <c r="R1412" s="242"/>
      <c r="S1412" s="242"/>
      <c r="T1412" s="24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4" t="s">
        <v>161</v>
      </c>
      <c r="AU1412" s="244" t="s">
        <v>88</v>
      </c>
      <c r="AV1412" s="13" t="s">
        <v>86</v>
      </c>
      <c r="AW1412" s="13" t="s">
        <v>32</v>
      </c>
      <c r="AX1412" s="13" t="s">
        <v>78</v>
      </c>
      <c r="AY1412" s="244" t="s">
        <v>153</v>
      </c>
    </row>
    <row r="1413" s="14" customFormat="1">
      <c r="A1413" s="14"/>
      <c r="B1413" s="245"/>
      <c r="C1413" s="246"/>
      <c r="D1413" s="236" t="s">
        <v>161</v>
      </c>
      <c r="E1413" s="247" t="s">
        <v>1</v>
      </c>
      <c r="F1413" s="248" t="s">
        <v>1388</v>
      </c>
      <c r="G1413" s="246"/>
      <c r="H1413" s="249">
        <v>4.2839999999999998</v>
      </c>
      <c r="I1413" s="250"/>
      <c r="J1413" s="246"/>
      <c r="K1413" s="246"/>
      <c r="L1413" s="251"/>
      <c r="M1413" s="252"/>
      <c r="N1413" s="253"/>
      <c r="O1413" s="253"/>
      <c r="P1413" s="253"/>
      <c r="Q1413" s="253"/>
      <c r="R1413" s="253"/>
      <c r="S1413" s="253"/>
      <c r="T1413" s="25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5" t="s">
        <v>161</v>
      </c>
      <c r="AU1413" s="255" t="s">
        <v>88</v>
      </c>
      <c r="AV1413" s="14" t="s">
        <v>88</v>
      </c>
      <c r="AW1413" s="14" t="s">
        <v>32</v>
      </c>
      <c r="AX1413" s="14" t="s">
        <v>78</v>
      </c>
      <c r="AY1413" s="255" t="s">
        <v>153</v>
      </c>
    </row>
    <row r="1414" s="15" customFormat="1">
      <c r="A1414" s="15"/>
      <c r="B1414" s="256"/>
      <c r="C1414" s="257"/>
      <c r="D1414" s="236" t="s">
        <v>161</v>
      </c>
      <c r="E1414" s="258" t="s">
        <v>1</v>
      </c>
      <c r="F1414" s="259" t="s">
        <v>164</v>
      </c>
      <c r="G1414" s="257"/>
      <c r="H1414" s="260">
        <v>18.484000000000002</v>
      </c>
      <c r="I1414" s="261"/>
      <c r="J1414" s="257"/>
      <c r="K1414" s="257"/>
      <c r="L1414" s="262"/>
      <c r="M1414" s="263"/>
      <c r="N1414" s="264"/>
      <c r="O1414" s="264"/>
      <c r="P1414" s="264"/>
      <c r="Q1414" s="264"/>
      <c r="R1414" s="264"/>
      <c r="S1414" s="264"/>
      <c r="T1414" s="26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T1414" s="266" t="s">
        <v>161</v>
      </c>
      <c r="AU1414" s="266" t="s">
        <v>88</v>
      </c>
      <c r="AV1414" s="15" t="s">
        <v>165</v>
      </c>
      <c r="AW1414" s="15" t="s">
        <v>32</v>
      </c>
      <c r="AX1414" s="15" t="s">
        <v>78</v>
      </c>
      <c r="AY1414" s="266" t="s">
        <v>153</v>
      </c>
    </row>
    <row r="1415" s="16" customFormat="1">
      <c r="A1415" s="16"/>
      <c r="B1415" s="267"/>
      <c r="C1415" s="268"/>
      <c r="D1415" s="236" t="s">
        <v>161</v>
      </c>
      <c r="E1415" s="269" t="s">
        <v>1</v>
      </c>
      <c r="F1415" s="270" t="s">
        <v>166</v>
      </c>
      <c r="G1415" s="268"/>
      <c r="H1415" s="271">
        <v>18.484000000000002</v>
      </c>
      <c r="I1415" s="272"/>
      <c r="J1415" s="268"/>
      <c r="K1415" s="268"/>
      <c r="L1415" s="273"/>
      <c r="M1415" s="274"/>
      <c r="N1415" s="275"/>
      <c r="O1415" s="275"/>
      <c r="P1415" s="275"/>
      <c r="Q1415" s="275"/>
      <c r="R1415" s="275"/>
      <c r="S1415" s="275"/>
      <c r="T1415" s="27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T1415" s="277" t="s">
        <v>161</v>
      </c>
      <c r="AU1415" s="277" t="s">
        <v>88</v>
      </c>
      <c r="AV1415" s="16" t="s">
        <v>159</v>
      </c>
      <c r="AW1415" s="16" t="s">
        <v>32</v>
      </c>
      <c r="AX1415" s="16" t="s">
        <v>86</v>
      </c>
      <c r="AY1415" s="277" t="s">
        <v>153</v>
      </c>
    </row>
    <row r="1416" s="2" customFormat="1" ht="16.5" customHeight="1">
      <c r="A1416" s="39"/>
      <c r="B1416" s="40"/>
      <c r="C1416" s="220" t="s">
        <v>1399</v>
      </c>
      <c r="D1416" s="220" t="s">
        <v>155</v>
      </c>
      <c r="E1416" s="221" t="s">
        <v>1400</v>
      </c>
      <c r="F1416" s="222" t="s">
        <v>1401</v>
      </c>
      <c r="G1416" s="223" t="s">
        <v>216</v>
      </c>
      <c r="H1416" s="224">
        <v>415</v>
      </c>
      <c r="I1416" s="225"/>
      <c r="J1416" s="226">
        <f>ROUND(I1416*H1416,2)</f>
        <v>0</v>
      </c>
      <c r="K1416" s="227"/>
      <c r="L1416" s="45"/>
      <c r="M1416" s="228" t="s">
        <v>1</v>
      </c>
      <c r="N1416" s="229" t="s">
        <v>43</v>
      </c>
      <c r="O1416" s="92"/>
      <c r="P1416" s="230">
        <f>O1416*H1416</f>
        <v>0</v>
      </c>
      <c r="Q1416" s="230">
        <v>0.00020000000000000001</v>
      </c>
      <c r="R1416" s="230">
        <f>Q1416*H1416</f>
        <v>0.083000000000000004</v>
      </c>
      <c r="S1416" s="230">
        <v>0</v>
      </c>
      <c r="T1416" s="231">
        <f>S1416*H1416</f>
        <v>0</v>
      </c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R1416" s="232" t="s">
        <v>269</v>
      </c>
      <c r="AT1416" s="232" t="s">
        <v>155</v>
      </c>
      <c r="AU1416" s="232" t="s">
        <v>88</v>
      </c>
      <c r="AY1416" s="18" t="s">
        <v>153</v>
      </c>
      <c r="BE1416" s="233">
        <f>IF(N1416="základní",J1416,0)</f>
        <v>0</v>
      </c>
      <c r="BF1416" s="233">
        <f>IF(N1416="snížená",J1416,0)</f>
        <v>0</v>
      </c>
      <c r="BG1416" s="233">
        <f>IF(N1416="zákl. přenesená",J1416,0)</f>
        <v>0</v>
      </c>
      <c r="BH1416" s="233">
        <f>IF(N1416="sníž. přenesená",J1416,0)</f>
        <v>0</v>
      </c>
      <c r="BI1416" s="233">
        <f>IF(N1416="nulová",J1416,0)</f>
        <v>0</v>
      </c>
      <c r="BJ1416" s="18" t="s">
        <v>86</v>
      </c>
      <c r="BK1416" s="233">
        <f>ROUND(I1416*H1416,2)</f>
        <v>0</v>
      </c>
      <c r="BL1416" s="18" t="s">
        <v>269</v>
      </c>
      <c r="BM1416" s="232" t="s">
        <v>1402</v>
      </c>
    </row>
    <row r="1417" s="2" customFormat="1" ht="16.5" customHeight="1">
      <c r="A1417" s="39"/>
      <c r="B1417" s="40"/>
      <c r="C1417" s="220" t="s">
        <v>1403</v>
      </c>
      <c r="D1417" s="220" t="s">
        <v>155</v>
      </c>
      <c r="E1417" s="221" t="s">
        <v>1404</v>
      </c>
      <c r="F1417" s="222" t="s">
        <v>1405</v>
      </c>
      <c r="G1417" s="223" t="s">
        <v>216</v>
      </c>
      <c r="H1417" s="224">
        <v>18.484000000000002</v>
      </c>
      <c r="I1417" s="225"/>
      <c r="J1417" s="226">
        <f>ROUND(I1417*H1417,2)</f>
        <v>0</v>
      </c>
      <c r="K1417" s="227"/>
      <c r="L1417" s="45"/>
      <c r="M1417" s="228" t="s">
        <v>1</v>
      </c>
      <c r="N1417" s="229" t="s">
        <v>43</v>
      </c>
      <c r="O1417" s="92"/>
      <c r="P1417" s="230">
        <f>O1417*H1417</f>
        <v>0</v>
      </c>
      <c r="Q1417" s="230">
        <v>0.00029999999999999997</v>
      </c>
      <c r="R1417" s="230">
        <f>Q1417*H1417</f>
        <v>0.0055452000000000001</v>
      </c>
      <c r="S1417" s="230">
        <v>0</v>
      </c>
      <c r="T1417" s="231">
        <f>S1417*H1417</f>
        <v>0</v>
      </c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R1417" s="232" t="s">
        <v>269</v>
      </c>
      <c r="AT1417" s="232" t="s">
        <v>155</v>
      </c>
      <c r="AU1417" s="232" t="s">
        <v>88</v>
      </c>
      <c r="AY1417" s="18" t="s">
        <v>153</v>
      </c>
      <c r="BE1417" s="233">
        <f>IF(N1417="základní",J1417,0)</f>
        <v>0</v>
      </c>
      <c r="BF1417" s="233">
        <f>IF(N1417="snížená",J1417,0)</f>
        <v>0</v>
      </c>
      <c r="BG1417" s="233">
        <f>IF(N1417="zákl. přenesená",J1417,0)</f>
        <v>0</v>
      </c>
      <c r="BH1417" s="233">
        <f>IF(N1417="sníž. přenesená",J1417,0)</f>
        <v>0</v>
      </c>
      <c r="BI1417" s="233">
        <f>IF(N1417="nulová",J1417,0)</f>
        <v>0</v>
      </c>
      <c r="BJ1417" s="18" t="s">
        <v>86</v>
      </c>
      <c r="BK1417" s="233">
        <f>ROUND(I1417*H1417,2)</f>
        <v>0</v>
      </c>
      <c r="BL1417" s="18" t="s">
        <v>269</v>
      </c>
      <c r="BM1417" s="232" t="s">
        <v>1406</v>
      </c>
    </row>
    <row r="1418" s="2" customFormat="1" ht="33" customHeight="1">
      <c r="A1418" s="39"/>
      <c r="B1418" s="40"/>
      <c r="C1418" s="220" t="s">
        <v>1407</v>
      </c>
      <c r="D1418" s="220" t="s">
        <v>155</v>
      </c>
      <c r="E1418" s="221" t="s">
        <v>1408</v>
      </c>
      <c r="F1418" s="222" t="s">
        <v>1409</v>
      </c>
      <c r="G1418" s="223" t="s">
        <v>216</v>
      </c>
      <c r="H1418" s="224">
        <v>415</v>
      </c>
      <c r="I1418" s="225"/>
      <c r="J1418" s="226">
        <f>ROUND(I1418*H1418,2)</f>
        <v>0</v>
      </c>
      <c r="K1418" s="227"/>
      <c r="L1418" s="45"/>
      <c r="M1418" s="228" t="s">
        <v>1</v>
      </c>
      <c r="N1418" s="229" t="s">
        <v>43</v>
      </c>
      <c r="O1418" s="92"/>
      <c r="P1418" s="230">
        <f>O1418*H1418</f>
        <v>0</v>
      </c>
      <c r="Q1418" s="230">
        <v>0.012</v>
      </c>
      <c r="R1418" s="230">
        <f>Q1418*H1418</f>
        <v>4.9800000000000004</v>
      </c>
      <c r="S1418" s="230">
        <v>0</v>
      </c>
      <c r="T1418" s="231">
        <f>S1418*H1418</f>
        <v>0</v>
      </c>
      <c r="U1418" s="39"/>
      <c r="V1418" s="39"/>
      <c r="W1418" s="39"/>
      <c r="X1418" s="39"/>
      <c r="Y1418" s="39"/>
      <c r="Z1418" s="39"/>
      <c r="AA1418" s="39"/>
      <c r="AB1418" s="39"/>
      <c r="AC1418" s="39"/>
      <c r="AD1418" s="39"/>
      <c r="AE1418" s="39"/>
      <c r="AR1418" s="232" t="s">
        <v>269</v>
      </c>
      <c r="AT1418" s="232" t="s">
        <v>155</v>
      </c>
      <c r="AU1418" s="232" t="s">
        <v>88</v>
      </c>
      <c r="AY1418" s="18" t="s">
        <v>153</v>
      </c>
      <c r="BE1418" s="233">
        <f>IF(N1418="základní",J1418,0)</f>
        <v>0</v>
      </c>
      <c r="BF1418" s="233">
        <f>IF(N1418="snížená",J1418,0)</f>
        <v>0</v>
      </c>
      <c r="BG1418" s="233">
        <f>IF(N1418="zákl. přenesená",J1418,0)</f>
        <v>0</v>
      </c>
      <c r="BH1418" s="233">
        <f>IF(N1418="sníž. přenesená",J1418,0)</f>
        <v>0</v>
      </c>
      <c r="BI1418" s="233">
        <f>IF(N1418="nulová",J1418,0)</f>
        <v>0</v>
      </c>
      <c r="BJ1418" s="18" t="s">
        <v>86</v>
      </c>
      <c r="BK1418" s="233">
        <f>ROUND(I1418*H1418,2)</f>
        <v>0</v>
      </c>
      <c r="BL1418" s="18" t="s">
        <v>269</v>
      </c>
      <c r="BM1418" s="232" t="s">
        <v>1410</v>
      </c>
    </row>
    <row r="1419" s="2" customFormat="1" ht="37.8" customHeight="1">
      <c r="A1419" s="39"/>
      <c r="B1419" s="40"/>
      <c r="C1419" s="220" t="s">
        <v>1411</v>
      </c>
      <c r="D1419" s="220" t="s">
        <v>155</v>
      </c>
      <c r="E1419" s="221" t="s">
        <v>1412</v>
      </c>
      <c r="F1419" s="222" t="s">
        <v>1413</v>
      </c>
      <c r="G1419" s="223" t="s">
        <v>216</v>
      </c>
      <c r="H1419" s="224">
        <v>18.484000000000002</v>
      </c>
      <c r="I1419" s="225"/>
      <c r="J1419" s="226">
        <f>ROUND(I1419*H1419,2)</f>
        <v>0</v>
      </c>
      <c r="K1419" s="227"/>
      <c r="L1419" s="45"/>
      <c r="M1419" s="228" t="s">
        <v>1</v>
      </c>
      <c r="N1419" s="229" t="s">
        <v>43</v>
      </c>
      <c r="O1419" s="92"/>
      <c r="P1419" s="230">
        <f>O1419*H1419</f>
        <v>0</v>
      </c>
      <c r="Q1419" s="230">
        <v>0.0132</v>
      </c>
      <c r="R1419" s="230">
        <f>Q1419*H1419</f>
        <v>0.24398880000000003</v>
      </c>
      <c r="S1419" s="230">
        <v>0</v>
      </c>
      <c r="T1419" s="231">
        <f>S1419*H1419</f>
        <v>0</v>
      </c>
      <c r="U1419" s="39"/>
      <c r="V1419" s="39"/>
      <c r="W1419" s="39"/>
      <c r="X1419" s="39"/>
      <c r="Y1419" s="39"/>
      <c r="Z1419" s="39"/>
      <c r="AA1419" s="39"/>
      <c r="AB1419" s="39"/>
      <c r="AC1419" s="39"/>
      <c r="AD1419" s="39"/>
      <c r="AE1419" s="39"/>
      <c r="AR1419" s="232" t="s">
        <v>269</v>
      </c>
      <c r="AT1419" s="232" t="s">
        <v>155</v>
      </c>
      <c r="AU1419" s="232" t="s">
        <v>88</v>
      </c>
      <c r="AY1419" s="18" t="s">
        <v>153</v>
      </c>
      <c r="BE1419" s="233">
        <f>IF(N1419="základní",J1419,0)</f>
        <v>0</v>
      </c>
      <c r="BF1419" s="233">
        <f>IF(N1419="snížená",J1419,0)</f>
        <v>0</v>
      </c>
      <c r="BG1419" s="233">
        <f>IF(N1419="zákl. přenesená",J1419,0)</f>
        <v>0</v>
      </c>
      <c r="BH1419" s="233">
        <f>IF(N1419="sníž. přenesená",J1419,0)</f>
        <v>0</v>
      </c>
      <c r="BI1419" s="233">
        <f>IF(N1419="nulová",J1419,0)</f>
        <v>0</v>
      </c>
      <c r="BJ1419" s="18" t="s">
        <v>86</v>
      </c>
      <c r="BK1419" s="233">
        <f>ROUND(I1419*H1419,2)</f>
        <v>0</v>
      </c>
      <c r="BL1419" s="18" t="s">
        <v>269</v>
      </c>
      <c r="BM1419" s="232" t="s">
        <v>1414</v>
      </c>
    </row>
    <row r="1420" s="2" customFormat="1" ht="24.15" customHeight="1">
      <c r="A1420" s="39"/>
      <c r="B1420" s="40"/>
      <c r="C1420" s="220" t="s">
        <v>1415</v>
      </c>
      <c r="D1420" s="220" t="s">
        <v>155</v>
      </c>
      <c r="E1420" s="221" t="s">
        <v>1416</v>
      </c>
      <c r="F1420" s="222" t="s">
        <v>1417</v>
      </c>
      <c r="G1420" s="223" t="s">
        <v>216</v>
      </c>
      <c r="H1420" s="224">
        <v>478.72000000000003</v>
      </c>
      <c r="I1420" s="225"/>
      <c r="J1420" s="226">
        <f>ROUND(I1420*H1420,2)</f>
        <v>0</v>
      </c>
      <c r="K1420" s="227"/>
      <c r="L1420" s="45"/>
      <c r="M1420" s="228" t="s">
        <v>1</v>
      </c>
      <c r="N1420" s="229" t="s">
        <v>43</v>
      </c>
      <c r="O1420" s="92"/>
      <c r="P1420" s="230">
        <f>O1420*H1420</f>
        <v>0</v>
      </c>
      <c r="Q1420" s="230">
        <v>0</v>
      </c>
      <c r="R1420" s="230">
        <f>Q1420*H1420</f>
        <v>0</v>
      </c>
      <c r="S1420" s="230">
        <v>0.0030000000000000001</v>
      </c>
      <c r="T1420" s="231">
        <f>S1420*H1420</f>
        <v>1.4361600000000001</v>
      </c>
      <c r="U1420" s="39"/>
      <c r="V1420" s="39"/>
      <c r="W1420" s="39"/>
      <c r="X1420" s="39"/>
      <c r="Y1420" s="39"/>
      <c r="Z1420" s="39"/>
      <c r="AA1420" s="39"/>
      <c r="AB1420" s="39"/>
      <c r="AC1420" s="39"/>
      <c r="AD1420" s="39"/>
      <c r="AE1420" s="39"/>
      <c r="AR1420" s="232" t="s">
        <v>269</v>
      </c>
      <c r="AT1420" s="232" t="s">
        <v>155</v>
      </c>
      <c r="AU1420" s="232" t="s">
        <v>88</v>
      </c>
      <c r="AY1420" s="18" t="s">
        <v>153</v>
      </c>
      <c r="BE1420" s="233">
        <f>IF(N1420="základní",J1420,0)</f>
        <v>0</v>
      </c>
      <c r="BF1420" s="233">
        <f>IF(N1420="snížená",J1420,0)</f>
        <v>0</v>
      </c>
      <c r="BG1420" s="233">
        <f>IF(N1420="zákl. přenesená",J1420,0)</f>
        <v>0</v>
      </c>
      <c r="BH1420" s="233">
        <f>IF(N1420="sníž. přenesená",J1420,0)</f>
        <v>0</v>
      </c>
      <c r="BI1420" s="233">
        <f>IF(N1420="nulová",J1420,0)</f>
        <v>0</v>
      </c>
      <c r="BJ1420" s="18" t="s">
        <v>86</v>
      </c>
      <c r="BK1420" s="233">
        <f>ROUND(I1420*H1420,2)</f>
        <v>0</v>
      </c>
      <c r="BL1420" s="18" t="s">
        <v>269</v>
      </c>
      <c r="BM1420" s="232" t="s">
        <v>1418</v>
      </c>
    </row>
    <row r="1421" s="13" customFormat="1">
      <c r="A1421" s="13"/>
      <c r="B1421" s="234"/>
      <c r="C1421" s="235"/>
      <c r="D1421" s="236" t="s">
        <v>161</v>
      </c>
      <c r="E1421" s="237" t="s">
        <v>1</v>
      </c>
      <c r="F1421" s="238" t="s">
        <v>1419</v>
      </c>
      <c r="G1421" s="235"/>
      <c r="H1421" s="237" t="s">
        <v>1</v>
      </c>
      <c r="I1421" s="239"/>
      <c r="J1421" s="235"/>
      <c r="K1421" s="235"/>
      <c r="L1421" s="240"/>
      <c r="M1421" s="241"/>
      <c r="N1421" s="242"/>
      <c r="O1421" s="242"/>
      <c r="P1421" s="242"/>
      <c r="Q1421" s="242"/>
      <c r="R1421" s="242"/>
      <c r="S1421" s="242"/>
      <c r="T1421" s="24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4" t="s">
        <v>161</v>
      </c>
      <c r="AU1421" s="244" t="s">
        <v>88</v>
      </c>
      <c r="AV1421" s="13" t="s">
        <v>86</v>
      </c>
      <c r="AW1421" s="13" t="s">
        <v>32</v>
      </c>
      <c r="AX1421" s="13" t="s">
        <v>78</v>
      </c>
      <c r="AY1421" s="244" t="s">
        <v>153</v>
      </c>
    </row>
    <row r="1422" s="13" customFormat="1">
      <c r="A1422" s="13"/>
      <c r="B1422" s="234"/>
      <c r="C1422" s="235"/>
      <c r="D1422" s="236" t="s">
        <v>161</v>
      </c>
      <c r="E1422" s="237" t="s">
        <v>1</v>
      </c>
      <c r="F1422" s="238" t="s">
        <v>262</v>
      </c>
      <c r="G1422" s="235"/>
      <c r="H1422" s="237" t="s">
        <v>1</v>
      </c>
      <c r="I1422" s="239"/>
      <c r="J1422" s="235"/>
      <c r="K1422" s="235"/>
      <c r="L1422" s="240"/>
      <c r="M1422" s="241"/>
      <c r="N1422" s="242"/>
      <c r="O1422" s="242"/>
      <c r="P1422" s="242"/>
      <c r="Q1422" s="242"/>
      <c r="R1422" s="242"/>
      <c r="S1422" s="242"/>
      <c r="T1422" s="24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4" t="s">
        <v>161</v>
      </c>
      <c r="AU1422" s="244" t="s">
        <v>88</v>
      </c>
      <c r="AV1422" s="13" t="s">
        <v>86</v>
      </c>
      <c r="AW1422" s="13" t="s">
        <v>32</v>
      </c>
      <c r="AX1422" s="13" t="s">
        <v>78</v>
      </c>
      <c r="AY1422" s="244" t="s">
        <v>153</v>
      </c>
    </row>
    <row r="1423" s="14" customFormat="1">
      <c r="A1423" s="14"/>
      <c r="B1423" s="245"/>
      <c r="C1423" s="246"/>
      <c r="D1423" s="236" t="s">
        <v>161</v>
      </c>
      <c r="E1423" s="247" t="s">
        <v>1</v>
      </c>
      <c r="F1423" s="248" t="s">
        <v>1420</v>
      </c>
      <c r="G1423" s="246"/>
      <c r="H1423" s="249">
        <v>303.97000000000003</v>
      </c>
      <c r="I1423" s="250"/>
      <c r="J1423" s="246"/>
      <c r="K1423" s="246"/>
      <c r="L1423" s="251"/>
      <c r="M1423" s="252"/>
      <c r="N1423" s="253"/>
      <c r="O1423" s="253"/>
      <c r="P1423" s="253"/>
      <c r="Q1423" s="253"/>
      <c r="R1423" s="253"/>
      <c r="S1423" s="253"/>
      <c r="T1423" s="25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5" t="s">
        <v>161</v>
      </c>
      <c r="AU1423" s="255" t="s">
        <v>88</v>
      </c>
      <c r="AV1423" s="14" t="s">
        <v>88</v>
      </c>
      <c r="AW1423" s="14" t="s">
        <v>32</v>
      </c>
      <c r="AX1423" s="14" t="s">
        <v>78</v>
      </c>
      <c r="AY1423" s="255" t="s">
        <v>153</v>
      </c>
    </row>
    <row r="1424" s="15" customFormat="1">
      <c r="A1424" s="15"/>
      <c r="B1424" s="256"/>
      <c r="C1424" s="257"/>
      <c r="D1424" s="236" t="s">
        <v>161</v>
      </c>
      <c r="E1424" s="258" t="s">
        <v>1</v>
      </c>
      <c r="F1424" s="259" t="s">
        <v>164</v>
      </c>
      <c r="G1424" s="257"/>
      <c r="H1424" s="260">
        <v>303.97000000000003</v>
      </c>
      <c r="I1424" s="261"/>
      <c r="J1424" s="257"/>
      <c r="K1424" s="257"/>
      <c r="L1424" s="262"/>
      <c r="M1424" s="263"/>
      <c r="N1424" s="264"/>
      <c r="O1424" s="264"/>
      <c r="P1424" s="264"/>
      <c r="Q1424" s="264"/>
      <c r="R1424" s="264"/>
      <c r="S1424" s="264"/>
      <c r="T1424" s="265"/>
      <c r="U1424" s="15"/>
      <c r="V1424" s="15"/>
      <c r="W1424" s="15"/>
      <c r="X1424" s="15"/>
      <c r="Y1424" s="15"/>
      <c r="Z1424" s="15"/>
      <c r="AA1424" s="15"/>
      <c r="AB1424" s="15"/>
      <c r="AC1424" s="15"/>
      <c r="AD1424" s="15"/>
      <c r="AE1424" s="15"/>
      <c r="AT1424" s="266" t="s">
        <v>161</v>
      </c>
      <c r="AU1424" s="266" t="s">
        <v>88</v>
      </c>
      <c r="AV1424" s="15" t="s">
        <v>165</v>
      </c>
      <c r="AW1424" s="15" t="s">
        <v>32</v>
      </c>
      <c r="AX1424" s="15" t="s">
        <v>78</v>
      </c>
      <c r="AY1424" s="266" t="s">
        <v>153</v>
      </c>
    </row>
    <row r="1425" s="13" customFormat="1">
      <c r="A1425" s="13"/>
      <c r="B1425" s="234"/>
      <c r="C1425" s="235"/>
      <c r="D1425" s="236" t="s">
        <v>161</v>
      </c>
      <c r="E1425" s="237" t="s">
        <v>1</v>
      </c>
      <c r="F1425" s="238" t="s">
        <v>266</v>
      </c>
      <c r="G1425" s="235"/>
      <c r="H1425" s="237" t="s">
        <v>1</v>
      </c>
      <c r="I1425" s="239"/>
      <c r="J1425" s="235"/>
      <c r="K1425" s="235"/>
      <c r="L1425" s="240"/>
      <c r="M1425" s="241"/>
      <c r="N1425" s="242"/>
      <c r="O1425" s="242"/>
      <c r="P1425" s="242"/>
      <c r="Q1425" s="242"/>
      <c r="R1425" s="242"/>
      <c r="S1425" s="242"/>
      <c r="T1425" s="24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44" t="s">
        <v>161</v>
      </c>
      <c r="AU1425" s="244" t="s">
        <v>88</v>
      </c>
      <c r="AV1425" s="13" t="s">
        <v>86</v>
      </c>
      <c r="AW1425" s="13" t="s">
        <v>32</v>
      </c>
      <c r="AX1425" s="13" t="s">
        <v>78</v>
      </c>
      <c r="AY1425" s="244" t="s">
        <v>153</v>
      </c>
    </row>
    <row r="1426" s="14" customFormat="1">
      <c r="A1426" s="14"/>
      <c r="B1426" s="245"/>
      <c r="C1426" s="246"/>
      <c r="D1426" s="236" t="s">
        <v>161</v>
      </c>
      <c r="E1426" s="247" t="s">
        <v>1</v>
      </c>
      <c r="F1426" s="248" t="s">
        <v>1421</v>
      </c>
      <c r="G1426" s="246"/>
      <c r="H1426" s="249">
        <v>174.75</v>
      </c>
      <c r="I1426" s="250"/>
      <c r="J1426" s="246"/>
      <c r="K1426" s="246"/>
      <c r="L1426" s="251"/>
      <c r="M1426" s="252"/>
      <c r="N1426" s="253"/>
      <c r="O1426" s="253"/>
      <c r="P1426" s="253"/>
      <c r="Q1426" s="253"/>
      <c r="R1426" s="253"/>
      <c r="S1426" s="253"/>
      <c r="T1426" s="25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5" t="s">
        <v>161</v>
      </c>
      <c r="AU1426" s="255" t="s">
        <v>88</v>
      </c>
      <c r="AV1426" s="14" t="s">
        <v>88</v>
      </c>
      <c r="AW1426" s="14" t="s">
        <v>32</v>
      </c>
      <c r="AX1426" s="14" t="s">
        <v>78</v>
      </c>
      <c r="AY1426" s="255" t="s">
        <v>153</v>
      </c>
    </row>
    <row r="1427" s="15" customFormat="1">
      <c r="A1427" s="15"/>
      <c r="B1427" s="256"/>
      <c r="C1427" s="257"/>
      <c r="D1427" s="236" t="s">
        <v>161</v>
      </c>
      <c r="E1427" s="258" t="s">
        <v>1</v>
      </c>
      <c r="F1427" s="259" t="s">
        <v>164</v>
      </c>
      <c r="G1427" s="257"/>
      <c r="H1427" s="260">
        <v>174.75</v>
      </c>
      <c r="I1427" s="261"/>
      <c r="J1427" s="257"/>
      <c r="K1427" s="257"/>
      <c r="L1427" s="262"/>
      <c r="M1427" s="263"/>
      <c r="N1427" s="264"/>
      <c r="O1427" s="264"/>
      <c r="P1427" s="264"/>
      <c r="Q1427" s="264"/>
      <c r="R1427" s="264"/>
      <c r="S1427" s="264"/>
      <c r="T1427" s="265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T1427" s="266" t="s">
        <v>161</v>
      </c>
      <c r="AU1427" s="266" t="s">
        <v>88</v>
      </c>
      <c r="AV1427" s="15" t="s">
        <v>165</v>
      </c>
      <c r="AW1427" s="15" t="s">
        <v>32</v>
      </c>
      <c r="AX1427" s="15" t="s">
        <v>78</v>
      </c>
      <c r="AY1427" s="266" t="s">
        <v>153</v>
      </c>
    </row>
    <row r="1428" s="16" customFormat="1">
      <c r="A1428" s="16"/>
      <c r="B1428" s="267"/>
      <c r="C1428" s="268"/>
      <c r="D1428" s="236" t="s">
        <v>161</v>
      </c>
      <c r="E1428" s="269" t="s">
        <v>1</v>
      </c>
      <c r="F1428" s="270" t="s">
        <v>166</v>
      </c>
      <c r="G1428" s="268"/>
      <c r="H1428" s="271">
        <v>478.72000000000003</v>
      </c>
      <c r="I1428" s="272"/>
      <c r="J1428" s="268"/>
      <c r="K1428" s="268"/>
      <c r="L1428" s="273"/>
      <c r="M1428" s="274"/>
      <c r="N1428" s="275"/>
      <c r="O1428" s="275"/>
      <c r="P1428" s="275"/>
      <c r="Q1428" s="275"/>
      <c r="R1428" s="275"/>
      <c r="S1428" s="275"/>
      <c r="T1428" s="27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T1428" s="277" t="s">
        <v>161</v>
      </c>
      <c r="AU1428" s="277" t="s">
        <v>88</v>
      </c>
      <c r="AV1428" s="16" t="s">
        <v>159</v>
      </c>
      <c r="AW1428" s="16" t="s">
        <v>32</v>
      </c>
      <c r="AX1428" s="16" t="s">
        <v>86</v>
      </c>
      <c r="AY1428" s="277" t="s">
        <v>153</v>
      </c>
    </row>
    <row r="1429" s="2" customFormat="1" ht="24.15" customHeight="1">
      <c r="A1429" s="39"/>
      <c r="B1429" s="40"/>
      <c r="C1429" s="220" t="s">
        <v>1422</v>
      </c>
      <c r="D1429" s="220" t="s">
        <v>155</v>
      </c>
      <c r="E1429" s="221" t="s">
        <v>1423</v>
      </c>
      <c r="F1429" s="222" t="s">
        <v>1424</v>
      </c>
      <c r="G1429" s="223" t="s">
        <v>216</v>
      </c>
      <c r="H1429" s="224">
        <v>415</v>
      </c>
      <c r="I1429" s="225"/>
      <c r="J1429" s="226">
        <f>ROUND(I1429*H1429,2)</f>
        <v>0</v>
      </c>
      <c r="K1429" s="227"/>
      <c r="L1429" s="45"/>
      <c r="M1429" s="228" t="s">
        <v>1</v>
      </c>
      <c r="N1429" s="229" t="s">
        <v>43</v>
      </c>
      <c r="O1429" s="92"/>
      <c r="P1429" s="230">
        <f>O1429*H1429</f>
        <v>0</v>
      </c>
      <c r="Q1429" s="230">
        <v>0.00029999999999999997</v>
      </c>
      <c r="R1429" s="230">
        <f>Q1429*H1429</f>
        <v>0.12449999999999999</v>
      </c>
      <c r="S1429" s="230">
        <v>0</v>
      </c>
      <c r="T1429" s="231">
        <f>S1429*H1429</f>
        <v>0</v>
      </c>
      <c r="U1429" s="39"/>
      <c r="V1429" s="39"/>
      <c r="W1429" s="39"/>
      <c r="X1429" s="39"/>
      <c r="Y1429" s="39"/>
      <c r="Z1429" s="39"/>
      <c r="AA1429" s="39"/>
      <c r="AB1429" s="39"/>
      <c r="AC1429" s="39"/>
      <c r="AD1429" s="39"/>
      <c r="AE1429" s="39"/>
      <c r="AR1429" s="232" t="s">
        <v>269</v>
      </c>
      <c r="AT1429" s="232" t="s">
        <v>155</v>
      </c>
      <c r="AU1429" s="232" t="s">
        <v>88</v>
      </c>
      <c r="AY1429" s="18" t="s">
        <v>153</v>
      </c>
      <c r="BE1429" s="233">
        <f>IF(N1429="základní",J1429,0)</f>
        <v>0</v>
      </c>
      <c r="BF1429" s="233">
        <f>IF(N1429="snížená",J1429,0)</f>
        <v>0</v>
      </c>
      <c r="BG1429" s="233">
        <f>IF(N1429="zákl. přenesená",J1429,0)</f>
        <v>0</v>
      </c>
      <c r="BH1429" s="233">
        <f>IF(N1429="sníž. přenesená",J1429,0)</f>
        <v>0</v>
      </c>
      <c r="BI1429" s="233">
        <f>IF(N1429="nulová",J1429,0)</f>
        <v>0</v>
      </c>
      <c r="BJ1429" s="18" t="s">
        <v>86</v>
      </c>
      <c r="BK1429" s="233">
        <f>ROUND(I1429*H1429,2)</f>
        <v>0</v>
      </c>
      <c r="BL1429" s="18" t="s">
        <v>269</v>
      </c>
      <c r="BM1429" s="232" t="s">
        <v>1425</v>
      </c>
    </row>
    <row r="1430" s="13" customFormat="1">
      <c r="A1430" s="13"/>
      <c r="B1430" s="234"/>
      <c r="C1430" s="235"/>
      <c r="D1430" s="236" t="s">
        <v>161</v>
      </c>
      <c r="E1430" s="237" t="s">
        <v>1</v>
      </c>
      <c r="F1430" s="238" t="s">
        <v>1426</v>
      </c>
      <c r="G1430" s="235"/>
      <c r="H1430" s="237" t="s">
        <v>1</v>
      </c>
      <c r="I1430" s="239"/>
      <c r="J1430" s="235"/>
      <c r="K1430" s="235"/>
      <c r="L1430" s="240"/>
      <c r="M1430" s="241"/>
      <c r="N1430" s="242"/>
      <c r="O1430" s="242"/>
      <c r="P1430" s="242"/>
      <c r="Q1430" s="242"/>
      <c r="R1430" s="242"/>
      <c r="S1430" s="242"/>
      <c r="T1430" s="24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4" t="s">
        <v>161</v>
      </c>
      <c r="AU1430" s="244" t="s">
        <v>88</v>
      </c>
      <c r="AV1430" s="13" t="s">
        <v>86</v>
      </c>
      <c r="AW1430" s="13" t="s">
        <v>32</v>
      </c>
      <c r="AX1430" s="13" t="s">
        <v>78</v>
      </c>
      <c r="AY1430" s="244" t="s">
        <v>153</v>
      </c>
    </row>
    <row r="1431" s="14" customFormat="1">
      <c r="A1431" s="14"/>
      <c r="B1431" s="245"/>
      <c r="C1431" s="246"/>
      <c r="D1431" s="236" t="s">
        <v>161</v>
      </c>
      <c r="E1431" s="247" t="s">
        <v>1</v>
      </c>
      <c r="F1431" s="248" t="s">
        <v>1394</v>
      </c>
      <c r="G1431" s="246"/>
      <c r="H1431" s="249">
        <v>415</v>
      </c>
      <c r="I1431" s="250"/>
      <c r="J1431" s="246"/>
      <c r="K1431" s="246"/>
      <c r="L1431" s="251"/>
      <c r="M1431" s="252"/>
      <c r="N1431" s="253"/>
      <c r="O1431" s="253"/>
      <c r="P1431" s="253"/>
      <c r="Q1431" s="253"/>
      <c r="R1431" s="253"/>
      <c r="S1431" s="253"/>
      <c r="T1431" s="25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5" t="s">
        <v>161</v>
      </c>
      <c r="AU1431" s="255" t="s">
        <v>88</v>
      </c>
      <c r="AV1431" s="14" t="s">
        <v>88</v>
      </c>
      <c r="AW1431" s="14" t="s">
        <v>32</v>
      </c>
      <c r="AX1431" s="14" t="s">
        <v>78</v>
      </c>
      <c r="AY1431" s="255" t="s">
        <v>153</v>
      </c>
    </row>
    <row r="1432" s="15" customFormat="1">
      <c r="A1432" s="15"/>
      <c r="B1432" s="256"/>
      <c r="C1432" s="257"/>
      <c r="D1432" s="236" t="s">
        <v>161</v>
      </c>
      <c r="E1432" s="258" t="s">
        <v>1</v>
      </c>
      <c r="F1432" s="259" t="s">
        <v>164</v>
      </c>
      <c r="G1432" s="257"/>
      <c r="H1432" s="260">
        <v>415</v>
      </c>
      <c r="I1432" s="261"/>
      <c r="J1432" s="257"/>
      <c r="K1432" s="257"/>
      <c r="L1432" s="262"/>
      <c r="M1432" s="263"/>
      <c r="N1432" s="264"/>
      <c r="O1432" s="264"/>
      <c r="P1432" s="264"/>
      <c r="Q1432" s="264"/>
      <c r="R1432" s="264"/>
      <c r="S1432" s="264"/>
      <c r="T1432" s="265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T1432" s="266" t="s">
        <v>161</v>
      </c>
      <c r="AU1432" s="266" t="s">
        <v>88</v>
      </c>
      <c r="AV1432" s="15" t="s">
        <v>165</v>
      </c>
      <c r="AW1432" s="15" t="s">
        <v>32</v>
      </c>
      <c r="AX1432" s="15" t="s">
        <v>78</v>
      </c>
      <c r="AY1432" s="266" t="s">
        <v>153</v>
      </c>
    </row>
    <row r="1433" s="16" customFormat="1">
      <c r="A1433" s="16"/>
      <c r="B1433" s="267"/>
      <c r="C1433" s="268"/>
      <c r="D1433" s="236" t="s">
        <v>161</v>
      </c>
      <c r="E1433" s="269" t="s">
        <v>1</v>
      </c>
      <c r="F1433" s="270" t="s">
        <v>166</v>
      </c>
      <c r="G1433" s="268"/>
      <c r="H1433" s="271">
        <v>415</v>
      </c>
      <c r="I1433" s="272"/>
      <c r="J1433" s="268"/>
      <c r="K1433" s="268"/>
      <c r="L1433" s="273"/>
      <c r="M1433" s="274"/>
      <c r="N1433" s="275"/>
      <c r="O1433" s="275"/>
      <c r="P1433" s="275"/>
      <c r="Q1433" s="275"/>
      <c r="R1433" s="275"/>
      <c r="S1433" s="275"/>
      <c r="T1433" s="27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/>
      <c r="AT1433" s="277" t="s">
        <v>161</v>
      </c>
      <c r="AU1433" s="277" t="s">
        <v>88</v>
      </c>
      <c r="AV1433" s="16" t="s">
        <v>159</v>
      </c>
      <c r="AW1433" s="16" t="s">
        <v>32</v>
      </c>
      <c r="AX1433" s="16" t="s">
        <v>86</v>
      </c>
      <c r="AY1433" s="277" t="s">
        <v>153</v>
      </c>
    </row>
    <row r="1434" s="2" customFormat="1" ht="44.25" customHeight="1">
      <c r="A1434" s="39"/>
      <c r="B1434" s="40"/>
      <c r="C1434" s="278" t="s">
        <v>1427</v>
      </c>
      <c r="D1434" s="278" t="s">
        <v>364</v>
      </c>
      <c r="E1434" s="279" t="s">
        <v>1428</v>
      </c>
      <c r="F1434" s="280" t="s">
        <v>1429</v>
      </c>
      <c r="G1434" s="281" t="s">
        <v>216</v>
      </c>
      <c r="H1434" s="282">
        <v>456.5</v>
      </c>
      <c r="I1434" s="283"/>
      <c r="J1434" s="284">
        <f>ROUND(I1434*H1434,2)</f>
        <v>0</v>
      </c>
      <c r="K1434" s="285"/>
      <c r="L1434" s="286"/>
      <c r="M1434" s="287" t="s">
        <v>1</v>
      </c>
      <c r="N1434" s="288" t="s">
        <v>43</v>
      </c>
      <c r="O1434" s="92"/>
      <c r="P1434" s="230">
        <f>O1434*H1434</f>
        <v>0</v>
      </c>
      <c r="Q1434" s="230">
        <v>0.0027699999999999999</v>
      </c>
      <c r="R1434" s="230">
        <f>Q1434*H1434</f>
        <v>1.264505</v>
      </c>
      <c r="S1434" s="230">
        <v>0</v>
      </c>
      <c r="T1434" s="231">
        <f>S1434*H1434</f>
        <v>0</v>
      </c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R1434" s="232" t="s">
        <v>379</v>
      </c>
      <c r="AT1434" s="232" t="s">
        <v>364</v>
      </c>
      <c r="AU1434" s="232" t="s">
        <v>88</v>
      </c>
      <c r="AY1434" s="18" t="s">
        <v>153</v>
      </c>
      <c r="BE1434" s="233">
        <f>IF(N1434="základní",J1434,0)</f>
        <v>0</v>
      </c>
      <c r="BF1434" s="233">
        <f>IF(N1434="snížená",J1434,0)</f>
        <v>0</v>
      </c>
      <c r="BG1434" s="233">
        <f>IF(N1434="zákl. přenesená",J1434,0)</f>
        <v>0</v>
      </c>
      <c r="BH1434" s="233">
        <f>IF(N1434="sníž. přenesená",J1434,0)</f>
        <v>0</v>
      </c>
      <c r="BI1434" s="233">
        <f>IF(N1434="nulová",J1434,0)</f>
        <v>0</v>
      </c>
      <c r="BJ1434" s="18" t="s">
        <v>86</v>
      </c>
      <c r="BK1434" s="233">
        <f>ROUND(I1434*H1434,2)</f>
        <v>0</v>
      </c>
      <c r="BL1434" s="18" t="s">
        <v>269</v>
      </c>
      <c r="BM1434" s="232" t="s">
        <v>1430</v>
      </c>
    </row>
    <row r="1435" s="14" customFormat="1">
      <c r="A1435" s="14"/>
      <c r="B1435" s="245"/>
      <c r="C1435" s="246"/>
      <c r="D1435" s="236" t="s">
        <v>161</v>
      </c>
      <c r="E1435" s="246"/>
      <c r="F1435" s="248" t="s">
        <v>1431</v>
      </c>
      <c r="G1435" s="246"/>
      <c r="H1435" s="249">
        <v>456.5</v>
      </c>
      <c r="I1435" s="250"/>
      <c r="J1435" s="246"/>
      <c r="K1435" s="246"/>
      <c r="L1435" s="251"/>
      <c r="M1435" s="252"/>
      <c r="N1435" s="253"/>
      <c r="O1435" s="253"/>
      <c r="P1435" s="253"/>
      <c r="Q1435" s="253"/>
      <c r="R1435" s="253"/>
      <c r="S1435" s="253"/>
      <c r="T1435" s="25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5" t="s">
        <v>161</v>
      </c>
      <c r="AU1435" s="255" t="s">
        <v>88</v>
      </c>
      <c r="AV1435" s="14" t="s">
        <v>88</v>
      </c>
      <c r="AW1435" s="14" t="s">
        <v>4</v>
      </c>
      <c r="AX1435" s="14" t="s">
        <v>86</v>
      </c>
      <c r="AY1435" s="255" t="s">
        <v>153</v>
      </c>
    </row>
    <row r="1436" s="2" customFormat="1" ht="24.15" customHeight="1">
      <c r="A1436" s="39"/>
      <c r="B1436" s="40"/>
      <c r="C1436" s="220" t="s">
        <v>1432</v>
      </c>
      <c r="D1436" s="220" t="s">
        <v>155</v>
      </c>
      <c r="E1436" s="221" t="s">
        <v>1433</v>
      </c>
      <c r="F1436" s="222" t="s">
        <v>1434</v>
      </c>
      <c r="G1436" s="223" t="s">
        <v>335</v>
      </c>
      <c r="H1436" s="224">
        <v>25.199999999999999</v>
      </c>
      <c r="I1436" s="225"/>
      <c r="J1436" s="226">
        <f>ROUND(I1436*H1436,2)</f>
        <v>0</v>
      </c>
      <c r="K1436" s="227"/>
      <c r="L1436" s="45"/>
      <c r="M1436" s="228" t="s">
        <v>1</v>
      </c>
      <c r="N1436" s="229" t="s">
        <v>43</v>
      </c>
      <c r="O1436" s="92"/>
      <c r="P1436" s="230">
        <f>O1436*H1436</f>
        <v>0</v>
      </c>
      <c r="Q1436" s="230">
        <v>0.00012</v>
      </c>
      <c r="R1436" s="230">
        <f>Q1436*H1436</f>
        <v>0.0030239999999999998</v>
      </c>
      <c r="S1436" s="230">
        <v>0</v>
      </c>
      <c r="T1436" s="231">
        <f>S1436*H1436</f>
        <v>0</v>
      </c>
      <c r="U1436" s="39"/>
      <c r="V1436" s="39"/>
      <c r="W1436" s="39"/>
      <c r="X1436" s="39"/>
      <c r="Y1436" s="39"/>
      <c r="Z1436" s="39"/>
      <c r="AA1436" s="39"/>
      <c r="AB1436" s="39"/>
      <c r="AC1436" s="39"/>
      <c r="AD1436" s="39"/>
      <c r="AE1436" s="39"/>
      <c r="AR1436" s="232" t="s">
        <v>269</v>
      </c>
      <c r="AT1436" s="232" t="s">
        <v>155</v>
      </c>
      <c r="AU1436" s="232" t="s">
        <v>88</v>
      </c>
      <c r="AY1436" s="18" t="s">
        <v>153</v>
      </c>
      <c r="BE1436" s="233">
        <f>IF(N1436="základní",J1436,0)</f>
        <v>0</v>
      </c>
      <c r="BF1436" s="233">
        <f>IF(N1436="snížená",J1436,0)</f>
        <v>0</v>
      </c>
      <c r="BG1436" s="233">
        <f>IF(N1436="zákl. přenesená",J1436,0)</f>
        <v>0</v>
      </c>
      <c r="BH1436" s="233">
        <f>IF(N1436="sníž. přenesená",J1436,0)</f>
        <v>0</v>
      </c>
      <c r="BI1436" s="233">
        <f>IF(N1436="nulová",J1436,0)</f>
        <v>0</v>
      </c>
      <c r="BJ1436" s="18" t="s">
        <v>86</v>
      </c>
      <c r="BK1436" s="233">
        <f>ROUND(I1436*H1436,2)</f>
        <v>0</v>
      </c>
      <c r="BL1436" s="18" t="s">
        <v>269</v>
      </c>
      <c r="BM1436" s="232" t="s">
        <v>1435</v>
      </c>
    </row>
    <row r="1437" s="13" customFormat="1">
      <c r="A1437" s="13"/>
      <c r="B1437" s="234"/>
      <c r="C1437" s="235"/>
      <c r="D1437" s="236" t="s">
        <v>161</v>
      </c>
      <c r="E1437" s="237" t="s">
        <v>1</v>
      </c>
      <c r="F1437" s="238" t="s">
        <v>1436</v>
      </c>
      <c r="G1437" s="235"/>
      <c r="H1437" s="237" t="s">
        <v>1</v>
      </c>
      <c r="I1437" s="239"/>
      <c r="J1437" s="235"/>
      <c r="K1437" s="235"/>
      <c r="L1437" s="240"/>
      <c r="M1437" s="241"/>
      <c r="N1437" s="242"/>
      <c r="O1437" s="242"/>
      <c r="P1437" s="242"/>
      <c r="Q1437" s="242"/>
      <c r="R1437" s="242"/>
      <c r="S1437" s="242"/>
      <c r="T1437" s="24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4" t="s">
        <v>161</v>
      </c>
      <c r="AU1437" s="244" t="s">
        <v>88</v>
      </c>
      <c r="AV1437" s="13" t="s">
        <v>86</v>
      </c>
      <c r="AW1437" s="13" t="s">
        <v>32</v>
      </c>
      <c r="AX1437" s="13" t="s">
        <v>78</v>
      </c>
      <c r="AY1437" s="244" t="s">
        <v>153</v>
      </c>
    </row>
    <row r="1438" s="14" customFormat="1">
      <c r="A1438" s="14"/>
      <c r="B1438" s="245"/>
      <c r="C1438" s="246"/>
      <c r="D1438" s="236" t="s">
        <v>161</v>
      </c>
      <c r="E1438" s="247" t="s">
        <v>1</v>
      </c>
      <c r="F1438" s="248" t="s">
        <v>418</v>
      </c>
      <c r="G1438" s="246"/>
      <c r="H1438" s="249">
        <v>25.199999999999999</v>
      </c>
      <c r="I1438" s="250"/>
      <c r="J1438" s="246"/>
      <c r="K1438" s="246"/>
      <c r="L1438" s="251"/>
      <c r="M1438" s="252"/>
      <c r="N1438" s="253"/>
      <c r="O1438" s="253"/>
      <c r="P1438" s="253"/>
      <c r="Q1438" s="253"/>
      <c r="R1438" s="253"/>
      <c r="S1438" s="253"/>
      <c r="T1438" s="25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55" t="s">
        <v>161</v>
      </c>
      <c r="AU1438" s="255" t="s">
        <v>88</v>
      </c>
      <c r="AV1438" s="14" t="s">
        <v>88</v>
      </c>
      <c r="AW1438" s="14" t="s">
        <v>32</v>
      </c>
      <c r="AX1438" s="14" t="s">
        <v>78</v>
      </c>
      <c r="AY1438" s="255" t="s">
        <v>153</v>
      </c>
    </row>
    <row r="1439" s="15" customFormat="1">
      <c r="A1439" s="15"/>
      <c r="B1439" s="256"/>
      <c r="C1439" s="257"/>
      <c r="D1439" s="236" t="s">
        <v>161</v>
      </c>
      <c r="E1439" s="258" t="s">
        <v>1</v>
      </c>
      <c r="F1439" s="259" t="s">
        <v>164</v>
      </c>
      <c r="G1439" s="257"/>
      <c r="H1439" s="260">
        <v>25.199999999999999</v>
      </c>
      <c r="I1439" s="261"/>
      <c r="J1439" s="257"/>
      <c r="K1439" s="257"/>
      <c r="L1439" s="262"/>
      <c r="M1439" s="263"/>
      <c r="N1439" s="264"/>
      <c r="O1439" s="264"/>
      <c r="P1439" s="264"/>
      <c r="Q1439" s="264"/>
      <c r="R1439" s="264"/>
      <c r="S1439" s="264"/>
      <c r="T1439" s="265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T1439" s="266" t="s">
        <v>161</v>
      </c>
      <c r="AU1439" s="266" t="s">
        <v>88</v>
      </c>
      <c r="AV1439" s="15" t="s">
        <v>165</v>
      </c>
      <c r="AW1439" s="15" t="s">
        <v>32</v>
      </c>
      <c r="AX1439" s="15" t="s">
        <v>78</v>
      </c>
      <c r="AY1439" s="266" t="s">
        <v>153</v>
      </c>
    </row>
    <row r="1440" s="16" customFormat="1">
      <c r="A1440" s="16"/>
      <c r="B1440" s="267"/>
      <c r="C1440" s="268"/>
      <c r="D1440" s="236" t="s">
        <v>161</v>
      </c>
      <c r="E1440" s="269" t="s">
        <v>1</v>
      </c>
      <c r="F1440" s="270" t="s">
        <v>166</v>
      </c>
      <c r="G1440" s="268"/>
      <c r="H1440" s="271">
        <v>25.199999999999999</v>
      </c>
      <c r="I1440" s="272"/>
      <c r="J1440" s="268"/>
      <c r="K1440" s="268"/>
      <c r="L1440" s="273"/>
      <c r="M1440" s="274"/>
      <c r="N1440" s="275"/>
      <c r="O1440" s="275"/>
      <c r="P1440" s="275"/>
      <c r="Q1440" s="275"/>
      <c r="R1440" s="275"/>
      <c r="S1440" s="275"/>
      <c r="T1440" s="276"/>
      <c r="U1440" s="16"/>
      <c r="V1440" s="16"/>
      <c r="W1440" s="16"/>
      <c r="X1440" s="16"/>
      <c r="Y1440" s="16"/>
      <c r="Z1440" s="16"/>
      <c r="AA1440" s="16"/>
      <c r="AB1440" s="16"/>
      <c r="AC1440" s="16"/>
      <c r="AD1440" s="16"/>
      <c r="AE1440" s="16"/>
      <c r="AT1440" s="277" t="s">
        <v>161</v>
      </c>
      <c r="AU1440" s="277" t="s">
        <v>88</v>
      </c>
      <c r="AV1440" s="16" t="s">
        <v>159</v>
      </c>
      <c r="AW1440" s="16" t="s">
        <v>32</v>
      </c>
      <c r="AX1440" s="16" t="s">
        <v>86</v>
      </c>
      <c r="AY1440" s="277" t="s">
        <v>153</v>
      </c>
    </row>
    <row r="1441" s="2" customFormat="1" ht="44.25" customHeight="1">
      <c r="A1441" s="39"/>
      <c r="B1441" s="40"/>
      <c r="C1441" s="278" t="s">
        <v>1437</v>
      </c>
      <c r="D1441" s="278" t="s">
        <v>364</v>
      </c>
      <c r="E1441" s="279" t="s">
        <v>1428</v>
      </c>
      <c r="F1441" s="280" t="s">
        <v>1429</v>
      </c>
      <c r="G1441" s="281" t="s">
        <v>216</v>
      </c>
      <c r="H1441" s="282">
        <v>8.3160000000000007</v>
      </c>
      <c r="I1441" s="283"/>
      <c r="J1441" s="284">
        <f>ROUND(I1441*H1441,2)</f>
        <v>0</v>
      </c>
      <c r="K1441" s="285"/>
      <c r="L1441" s="286"/>
      <c r="M1441" s="287" t="s">
        <v>1</v>
      </c>
      <c r="N1441" s="288" t="s">
        <v>43</v>
      </c>
      <c r="O1441" s="92"/>
      <c r="P1441" s="230">
        <f>O1441*H1441</f>
        <v>0</v>
      </c>
      <c r="Q1441" s="230">
        <v>0.0027699999999999999</v>
      </c>
      <c r="R1441" s="230">
        <f>Q1441*H1441</f>
        <v>0.023035320000000001</v>
      </c>
      <c r="S1441" s="230">
        <v>0</v>
      </c>
      <c r="T1441" s="231">
        <f>S1441*H1441</f>
        <v>0</v>
      </c>
      <c r="U1441" s="39"/>
      <c r="V1441" s="39"/>
      <c r="W1441" s="39"/>
      <c r="X1441" s="39"/>
      <c r="Y1441" s="39"/>
      <c r="Z1441" s="39"/>
      <c r="AA1441" s="39"/>
      <c r="AB1441" s="39"/>
      <c r="AC1441" s="39"/>
      <c r="AD1441" s="39"/>
      <c r="AE1441" s="39"/>
      <c r="AR1441" s="232" t="s">
        <v>379</v>
      </c>
      <c r="AT1441" s="232" t="s">
        <v>364</v>
      </c>
      <c r="AU1441" s="232" t="s">
        <v>88</v>
      </c>
      <c r="AY1441" s="18" t="s">
        <v>153</v>
      </c>
      <c r="BE1441" s="233">
        <f>IF(N1441="základní",J1441,0)</f>
        <v>0</v>
      </c>
      <c r="BF1441" s="233">
        <f>IF(N1441="snížená",J1441,0)</f>
        <v>0</v>
      </c>
      <c r="BG1441" s="233">
        <f>IF(N1441="zákl. přenesená",J1441,0)</f>
        <v>0</v>
      </c>
      <c r="BH1441" s="233">
        <f>IF(N1441="sníž. přenesená",J1441,0)</f>
        <v>0</v>
      </c>
      <c r="BI1441" s="233">
        <f>IF(N1441="nulová",J1441,0)</f>
        <v>0</v>
      </c>
      <c r="BJ1441" s="18" t="s">
        <v>86</v>
      </c>
      <c r="BK1441" s="233">
        <f>ROUND(I1441*H1441,2)</f>
        <v>0</v>
      </c>
      <c r="BL1441" s="18" t="s">
        <v>269</v>
      </c>
      <c r="BM1441" s="232" t="s">
        <v>1438</v>
      </c>
    </row>
    <row r="1442" s="14" customFormat="1">
      <c r="A1442" s="14"/>
      <c r="B1442" s="245"/>
      <c r="C1442" s="246"/>
      <c r="D1442" s="236" t="s">
        <v>161</v>
      </c>
      <c r="E1442" s="246"/>
      <c r="F1442" s="248" t="s">
        <v>1439</v>
      </c>
      <c r="G1442" s="246"/>
      <c r="H1442" s="249">
        <v>8.3160000000000007</v>
      </c>
      <c r="I1442" s="250"/>
      <c r="J1442" s="246"/>
      <c r="K1442" s="246"/>
      <c r="L1442" s="251"/>
      <c r="M1442" s="252"/>
      <c r="N1442" s="253"/>
      <c r="O1442" s="253"/>
      <c r="P1442" s="253"/>
      <c r="Q1442" s="253"/>
      <c r="R1442" s="253"/>
      <c r="S1442" s="253"/>
      <c r="T1442" s="25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55" t="s">
        <v>161</v>
      </c>
      <c r="AU1442" s="255" t="s">
        <v>88</v>
      </c>
      <c r="AV1442" s="14" t="s">
        <v>88</v>
      </c>
      <c r="AW1442" s="14" t="s">
        <v>4</v>
      </c>
      <c r="AX1442" s="14" t="s">
        <v>86</v>
      </c>
      <c r="AY1442" s="255" t="s">
        <v>153</v>
      </c>
    </row>
    <row r="1443" s="2" customFormat="1" ht="33" customHeight="1">
      <c r="A1443" s="39"/>
      <c r="B1443" s="40"/>
      <c r="C1443" s="220" t="s">
        <v>1440</v>
      </c>
      <c r="D1443" s="220" t="s">
        <v>155</v>
      </c>
      <c r="E1443" s="221" t="s">
        <v>1441</v>
      </c>
      <c r="F1443" s="222" t="s">
        <v>1442</v>
      </c>
      <c r="G1443" s="223" t="s">
        <v>335</v>
      </c>
      <c r="H1443" s="224">
        <v>25.199999999999999</v>
      </c>
      <c r="I1443" s="225"/>
      <c r="J1443" s="226">
        <f>ROUND(I1443*H1443,2)</f>
        <v>0</v>
      </c>
      <c r="K1443" s="227"/>
      <c r="L1443" s="45"/>
      <c r="M1443" s="228" t="s">
        <v>1</v>
      </c>
      <c r="N1443" s="229" t="s">
        <v>43</v>
      </c>
      <c r="O1443" s="92"/>
      <c r="P1443" s="230">
        <f>O1443*H1443</f>
        <v>0</v>
      </c>
      <c r="Q1443" s="230">
        <v>8.0000000000000007E-05</v>
      </c>
      <c r="R1443" s="230">
        <f>Q1443*H1443</f>
        <v>0.002016</v>
      </c>
      <c r="S1443" s="230">
        <v>0</v>
      </c>
      <c r="T1443" s="231">
        <f>S1443*H1443</f>
        <v>0</v>
      </c>
      <c r="U1443" s="39"/>
      <c r="V1443" s="39"/>
      <c r="W1443" s="39"/>
      <c r="X1443" s="39"/>
      <c r="Y1443" s="39"/>
      <c r="Z1443" s="39"/>
      <c r="AA1443" s="39"/>
      <c r="AB1443" s="39"/>
      <c r="AC1443" s="39"/>
      <c r="AD1443" s="39"/>
      <c r="AE1443" s="39"/>
      <c r="AR1443" s="232" t="s">
        <v>269</v>
      </c>
      <c r="AT1443" s="232" t="s">
        <v>155</v>
      </c>
      <c r="AU1443" s="232" t="s">
        <v>88</v>
      </c>
      <c r="AY1443" s="18" t="s">
        <v>153</v>
      </c>
      <c r="BE1443" s="233">
        <f>IF(N1443="základní",J1443,0)</f>
        <v>0</v>
      </c>
      <c r="BF1443" s="233">
        <f>IF(N1443="snížená",J1443,0)</f>
        <v>0</v>
      </c>
      <c r="BG1443" s="233">
        <f>IF(N1443="zákl. přenesená",J1443,0)</f>
        <v>0</v>
      </c>
      <c r="BH1443" s="233">
        <f>IF(N1443="sníž. přenesená",J1443,0)</f>
        <v>0</v>
      </c>
      <c r="BI1443" s="233">
        <f>IF(N1443="nulová",J1443,0)</f>
        <v>0</v>
      </c>
      <c r="BJ1443" s="18" t="s">
        <v>86</v>
      </c>
      <c r="BK1443" s="233">
        <f>ROUND(I1443*H1443,2)</f>
        <v>0</v>
      </c>
      <c r="BL1443" s="18" t="s">
        <v>269</v>
      </c>
      <c r="BM1443" s="232" t="s">
        <v>1443</v>
      </c>
    </row>
    <row r="1444" s="13" customFormat="1">
      <c r="A1444" s="13"/>
      <c r="B1444" s="234"/>
      <c r="C1444" s="235"/>
      <c r="D1444" s="236" t="s">
        <v>161</v>
      </c>
      <c r="E1444" s="237" t="s">
        <v>1</v>
      </c>
      <c r="F1444" s="238" t="s">
        <v>1444</v>
      </c>
      <c r="G1444" s="235"/>
      <c r="H1444" s="237" t="s">
        <v>1</v>
      </c>
      <c r="I1444" s="239"/>
      <c r="J1444" s="235"/>
      <c r="K1444" s="235"/>
      <c r="L1444" s="240"/>
      <c r="M1444" s="241"/>
      <c r="N1444" s="242"/>
      <c r="O1444" s="242"/>
      <c r="P1444" s="242"/>
      <c r="Q1444" s="242"/>
      <c r="R1444" s="242"/>
      <c r="S1444" s="242"/>
      <c r="T1444" s="24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44" t="s">
        <v>161</v>
      </c>
      <c r="AU1444" s="244" t="s">
        <v>88</v>
      </c>
      <c r="AV1444" s="13" t="s">
        <v>86</v>
      </c>
      <c r="AW1444" s="13" t="s">
        <v>32</v>
      </c>
      <c r="AX1444" s="13" t="s">
        <v>78</v>
      </c>
      <c r="AY1444" s="244" t="s">
        <v>153</v>
      </c>
    </row>
    <row r="1445" s="14" customFormat="1">
      <c r="A1445" s="14"/>
      <c r="B1445" s="245"/>
      <c r="C1445" s="246"/>
      <c r="D1445" s="236" t="s">
        <v>161</v>
      </c>
      <c r="E1445" s="247" t="s">
        <v>1</v>
      </c>
      <c r="F1445" s="248" t="s">
        <v>418</v>
      </c>
      <c r="G1445" s="246"/>
      <c r="H1445" s="249">
        <v>25.199999999999999</v>
      </c>
      <c r="I1445" s="250"/>
      <c r="J1445" s="246"/>
      <c r="K1445" s="246"/>
      <c r="L1445" s="251"/>
      <c r="M1445" s="252"/>
      <c r="N1445" s="253"/>
      <c r="O1445" s="253"/>
      <c r="P1445" s="253"/>
      <c r="Q1445" s="253"/>
      <c r="R1445" s="253"/>
      <c r="S1445" s="253"/>
      <c r="T1445" s="25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5" t="s">
        <v>161</v>
      </c>
      <c r="AU1445" s="255" t="s">
        <v>88</v>
      </c>
      <c r="AV1445" s="14" t="s">
        <v>88</v>
      </c>
      <c r="AW1445" s="14" t="s">
        <v>32</v>
      </c>
      <c r="AX1445" s="14" t="s">
        <v>78</v>
      </c>
      <c r="AY1445" s="255" t="s">
        <v>153</v>
      </c>
    </row>
    <row r="1446" s="15" customFormat="1">
      <c r="A1446" s="15"/>
      <c r="B1446" s="256"/>
      <c r="C1446" s="257"/>
      <c r="D1446" s="236" t="s">
        <v>161</v>
      </c>
      <c r="E1446" s="258" t="s">
        <v>1</v>
      </c>
      <c r="F1446" s="259" t="s">
        <v>164</v>
      </c>
      <c r="G1446" s="257"/>
      <c r="H1446" s="260">
        <v>25.199999999999999</v>
      </c>
      <c r="I1446" s="261"/>
      <c r="J1446" s="257"/>
      <c r="K1446" s="257"/>
      <c r="L1446" s="262"/>
      <c r="M1446" s="263"/>
      <c r="N1446" s="264"/>
      <c r="O1446" s="264"/>
      <c r="P1446" s="264"/>
      <c r="Q1446" s="264"/>
      <c r="R1446" s="264"/>
      <c r="S1446" s="264"/>
      <c r="T1446" s="265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66" t="s">
        <v>161</v>
      </c>
      <c r="AU1446" s="266" t="s">
        <v>88</v>
      </c>
      <c r="AV1446" s="15" t="s">
        <v>165</v>
      </c>
      <c r="AW1446" s="15" t="s">
        <v>32</v>
      </c>
      <c r="AX1446" s="15" t="s">
        <v>78</v>
      </c>
      <c r="AY1446" s="266" t="s">
        <v>153</v>
      </c>
    </row>
    <row r="1447" s="16" customFormat="1">
      <c r="A1447" s="16"/>
      <c r="B1447" s="267"/>
      <c r="C1447" s="268"/>
      <c r="D1447" s="236" t="s">
        <v>161</v>
      </c>
      <c r="E1447" s="269" t="s">
        <v>1</v>
      </c>
      <c r="F1447" s="270" t="s">
        <v>166</v>
      </c>
      <c r="G1447" s="268"/>
      <c r="H1447" s="271">
        <v>25.199999999999999</v>
      </c>
      <c r="I1447" s="272"/>
      <c r="J1447" s="268"/>
      <c r="K1447" s="268"/>
      <c r="L1447" s="273"/>
      <c r="M1447" s="274"/>
      <c r="N1447" s="275"/>
      <c r="O1447" s="275"/>
      <c r="P1447" s="275"/>
      <c r="Q1447" s="275"/>
      <c r="R1447" s="275"/>
      <c r="S1447" s="275"/>
      <c r="T1447" s="27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/>
      <c r="AE1447" s="16"/>
      <c r="AT1447" s="277" t="s">
        <v>161</v>
      </c>
      <c r="AU1447" s="277" t="s">
        <v>88</v>
      </c>
      <c r="AV1447" s="16" t="s">
        <v>159</v>
      </c>
      <c r="AW1447" s="16" t="s">
        <v>32</v>
      </c>
      <c r="AX1447" s="16" t="s">
        <v>86</v>
      </c>
      <c r="AY1447" s="277" t="s">
        <v>153</v>
      </c>
    </row>
    <row r="1448" s="2" customFormat="1" ht="44.25" customHeight="1">
      <c r="A1448" s="39"/>
      <c r="B1448" s="40"/>
      <c r="C1448" s="278" t="s">
        <v>1445</v>
      </c>
      <c r="D1448" s="278" t="s">
        <v>364</v>
      </c>
      <c r="E1448" s="279" t="s">
        <v>1428</v>
      </c>
      <c r="F1448" s="280" t="s">
        <v>1429</v>
      </c>
      <c r="G1448" s="281" t="s">
        <v>216</v>
      </c>
      <c r="H1448" s="282">
        <v>5.5439999999999996</v>
      </c>
      <c r="I1448" s="283"/>
      <c r="J1448" s="284">
        <f>ROUND(I1448*H1448,2)</f>
        <v>0</v>
      </c>
      <c r="K1448" s="285"/>
      <c r="L1448" s="286"/>
      <c r="M1448" s="287" t="s">
        <v>1</v>
      </c>
      <c r="N1448" s="288" t="s">
        <v>43</v>
      </c>
      <c r="O1448" s="92"/>
      <c r="P1448" s="230">
        <f>O1448*H1448</f>
        <v>0</v>
      </c>
      <c r="Q1448" s="230">
        <v>0.0027699999999999999</v>
      </c>
      <c r="R1448" s="230">
        <f>Q1448*H1448</f>
        <v>0.015356879999999998</v>
      </c>
      <c r="S1448" s="230">
        <v>0</v>
      </c>
      <c r="T1448" s="231">
        <f>S1448*H1448</f>
        <v>0</v>
      </c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R1448" s="232" t="s">
        <v>379</v>
      </c>
      <c r="AT1448" s="232" t="s">
        <v>364</v>
      </c>
      <c r="AU1448" s="232" t="s">
        <v>88</v>
      </c>
      <c r="AY1448" s="18" t="s">
        <v>153</v>
      </c>
      <c r="BE1448" s="233">
        <f>IF(N1448="základní",J1448,0)</f>
        <v>0</v>
      </c>
      <c r="BF1448" s="233">
        <f>IF(N1448="snížená",J1448,0)</f>
        <v>0</v>
      </c>
      <c r="BG1448" s="233">
        <f>IF(N1448="zákl. přenesená",J1448,0)</f>
        <v>0</v>
      </c>
      <c r="BH1448" s="233">
        <f>IF(N1448="sníž. přenesená",J1448,0)</f>
        <v>0</v>
      </c>
      <c r="BI1448" s="233">
        <f>IF(N1448="nulová",J1448,0)</f>
        <v>0</v>
      </c>
      <c r="BJ1448" s="18" t="s">
        <v>86</v>
      </c>
      <c r="BK1448" s="233">
        <f>ROUND(I1448*H1448,2)</f>
        <v>0</v>
      </c>
      <c r="BL1448" s="18" t="s">
        <v>269</v>
      </c>
      <c r="BM1448" s="232" t="s">
        <v>1446</v>
      </c>
    </row>
    <row r="1449" s="14" customFormat="1">
      <c r="A1449" s="14"/>
      <c r="B1449" s="245"/>
      <c r="C1449" s="246"/>
      <c r="D1449" s="236" t="s">
        <v>161</v>
      </c>
      <c r="E1449" s="246"/>
      <c r="F1449" s="248" t="s">
        <v>1447</v>
      </c>
      <c r="G1449" s="246"/>
      <c r="H1449" s="249">
        <v>5.5439999999999996</v>
      </c>
      <c r="I1449" s="250"/>
      <c r="J1449" s="246"/>
      <c r="K1449" s="246"/>
      <c r="L1449" s="251"/>
      <c r="M1449" s="252"/>
      <c r="N1449" s="253"/>
      <c r="O1449" s="253"/>
      <c r="P1449" s="253"/>
      <c r="Q1449" s="253"/>
      <c r="R1449" s="253"/>
      <c r="S1449" s="253"/>
      <c r="T1449" s="25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55" t="s">
        <v>161</v>
      </c>
      <c r="AU1449" s="255" t="s">
        <v>88</v>
      </c>
      <c r="AV1449" s="14" t="s">
        <v>88</v>
      </c>
      <c r="AW1449" s="14" t="s">
        <v>4</v>
      </c>
      <c r="AX1449" s="14" t="s">
        <v>86</v>
      </c>
      <c r="AY1449" s="255" t="s">
        <v>153</v>
      </c>
    </row>
    <row r="1450" s="2" customFormat="1" ht="21.75" customHeight="1">
      <c r="A1450" s="39"/>
      <c r="B1450" s="40"/>
      <c r="C1450" s="220" t="s">
        <v>1448</v>
      </c>
      <c r="D1450" s="220" t="s">
        <v>155</v>
      </c>
      <c r="E1450" s="221" t="s">
        <v>1449</v>
      </c>
      <c r="F1450" s="222" t="s">
        <v>1450</v>
      </c>
      <c r="G1450" s="223" t="s">
        <v>335</v>
      </c>
      <c r="H1450" s="224">
        <v>249.74000000000001</v>
      </c>
      <c r="I1450" s="225"/>
      <c r="J1450" s="226">
        <f>ROUND(I1450*H1450,2)</f>
        <v>0</v>
      </c>
      <c r="K1450" s="227"/>
      <c r="L1450" s="45"/>
      <c r="M1450" s="228" t="s">
        <v>1</v>
      </c>
      <c r="N1450" s="229" t="s">
        <v>43</v>
      </c>
      <c r="O1450" s="92"/>
      <c r="P1450" s="230">
        <f>O1450*H1450</f>
        <v>0</v>
      </c>
      <c r="Q1450" s="230">
        <v>1.0000000000000001E-05</v>
      </c>
      <c r="R1450" s="230">
        <f>Q1450*H1450</f>
        <v>0.0024974000000000003</v>
      </c>
      <c r="S1450" s="230">
        <v>0</v>
      </c>
      <c r="T1450" s="231">
        <f>S1450*H1450</f>
        <v>0</v>
      </c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R1450" s="232" t="s">
        <v>269</v>
      </c>
      <c r="AT1450" s="232" t="s">
        <v>155</v>
      </c>
      <c r="AU1450" s="232" t="s">
        <v>88</v>
      </c>
      <c r="AY1450" s="18" t="s">
        <v>153</v>
      </c>
      <c r="BE1450" s="233">
        <f>IF(N1450="základní",J1450,0)</f>
        <v>0</v>
      </c>
      <c r="BF1450" s="233">
        <f>IF(N1450="snížená",J1450,0)</f>
        <v>0</v>
      </c>
      <c r="BG1450" s="233">
        <f>IF(N1450="zákl. přenesená",J1450,0)</f>
        <v>0</v>
      </c>
      <c r="BH1450" s="233">
        <f>IF(N1450="sníž. přenesená",J1450,0)</f>
        <v>0</v>
      </c>
      <c r="BI1450" s="233">
        <f>IF(N1450="nulová",J1450,0)</f>
        <v>0</v>
      </c>
      <c r="BJ1450" s="18" t="s">
        <v>86</v>
      </c>
      <c r="BK1450" s="233">
        <f>ROUND(I1450*H1450,2)</f>
        <v>0</v>
      </c>
      <c r="BL1450" s="18" t="s">
        <v>269</v>
      </c>
      <c r="BM1450" s="232" t="s">
        <v>1451</v>
      </c>
    </row>
    <row r="1451" s="13" customFormat="1">
      <c r="A1451" s="13"/>
      <c r="B1451" s="234"/>
      <c r="C1451" s="235"/>
      <c r="D1451" s="236" t="s">
        <v>161</v>
      </c>
      <c r="E1451" s="237" t="s">
        <v>1</v>
      </c>
      <c r="F1451" s="238" t="s">
        <v>1452</v>
      </c>
      <c r="G1451" s="235"/>
      <c r="H1451" s="237" t="s">
        <v>1</v>
      </c>
      <c r="I1451" s="239"/>
      <c r="J1451" s="235"/>
      <c r="K1451" s="235"/>
      <c r="L1451" s="240"/>
      <c r="M1451" s="241"/>
      <c r="N1451" s="242"/>
      <c r="O1451" s="242"/>
      <c r="P1451" s="242"/>
      <c r="Q1451" s="242"/>
      <c r="R1451" s="242"/>
      <c r="S1451" s="242"/>
      <c r="T1451" s="24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4" t="s">
        <v>161</v>
      </c>
      <c r="AU1451" s="244" t="s">
        <v>88</v>
      </c>
      <c r="AV1451" s="13" t="s">
        <v>86</v>
      </c>
      <c r="AW1451" s="13" t="s">
        <v>32</v>
      </c>
      <c r="AX1451" s="13" t="s">
        <v>78</v>
      </c>
      <c r="AY1451" s="244" t="s">
        <v>153</v>
      </c>
    </row>
    <row r="1452" s="14" customFormat="1">
      <c r="A1452" s="14"/>
      <c r="B1452" s="245"/>
      <c r="C1452" s="246"/>
      <c r="D1452" s="236" t="s">
        <v>161</v>
      </c>
      <c r="E1452" s="247" t="s">
        <v>1</v>
      </c>
      <c r="F1452" s="248" t="s">
        <v>1453</v>
      </c>
      <c r="G1452" s="246"/>
      <c r="H1452" s="249">
        <v>9</v>
      </c>
      <c r="I1452" s="250"/>
      <c r="J1452" s="246"/>
      <c r="K1452" s="246"/>
      <c r="L1452" s="251"/>
      <c r="M1452" s="252"/>
      <c r="N1452" s="253"/>
      <c r="O1452" s="253"/>
      <c r="P1452" s="253"/>
      <c r="Q1452" s="253"/>
      <c r="R1452" s="253"/>
      <c r="S1452" s="253"/>
      <c r="T1452" s="25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5" t="s">
        <v>161</v>
      </c>
      <c r="AU1452" s="255" t="s">
        <v>88</v>
      </c>
      <c r="AV1452" s="14" t="s">
        <v>88</v>
      </c>
      <c r="AW1452" s="14" t="s">
        <v>32</v>
      </c>
      <c r="AX1452" s="14" t="s">
        <v>78</v>
      </c>
      <c r="AY1452" s="255" t="s">
        <v>153</v>
      </c>
    </row>
    <row r="1453" s="14" customFormat="1">
      <c r="A1453" s="14"/>
      <c r="B1453" s="245"/>
      <c r="C1453" s="246"/>
      <c r="D1453" s="236" t="s">
        <v>161</v>
      </c>
      <c r="E1453" s="247" t="s">
        <v>1</v>
      </c>
      <c r="F1453" s="248" t="s">
        <v>1454</v>
      </c>
      <c r="G1453" s="246"/>
      <c r="H1453" s="249">
        <v>14.119999999999999</v>
      </c>
      <c r="I1453" s="250"/>
      <c r="J1453" s="246"/>
      <c r="K1453" s="246"/>
      <c r="L1453" s="251"/>
      <c r="M1453" s="252"/>
      <c r="N1453" s="253"/>
      <c r="O1453" s="253"/>
      <c r="P1453" s="253"/>
      <c r="Q1453" s="253"/>
      <c r="R1453" s="253"/>
      <c r="S1453" s="253"/>
      <c r="T1453" s="25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55" t="s">
        <v>161</v>
      </c>
      <c r="AU1453" s="255" t="s">
        <v>88</v>
      </c>
      <c r="AV1453" s="14" t="s">
        <v>88</v>
      </c>
      <c r="AW1453" s="14" t="s">
        <v>32</v>
      </c>
      <c r="AX1453" s="14" t="s">
        <v>78</v>
      </c>
      <c r="AY1453" s="255" t="s">
        <v>153</v>
      </c>
    </row>
    <row r="1454" s="14" customFormat="1">
      <c r="A1454" s="14"/>
      <c r="B1454" s="245"/>
      <c r="C1454" s="246"/>
      <c r="D1454" s="236" t="s">
        <v>161</v>
      </c>
      <c r="E1454" s="247" t="s">
        <v>1</v>
      </c>
      <c r="F1454" s="248" t="s">
        <v>1455</v>
      </c>
      <c r="G1454" s="246"/>
      <c r="H1454" s="249">
        <v>43.32</v>
      </c>
      <c r="I1454" s="250"/>
      <c r="J1454" s="246"/>
      <c r="K1454" s="246"/>
      <c r="L1454" s="251"/>
      <c r="M1454" s="252"/>
      <c r="N1454" s="253"/>
      <c r="O1454" s="253"/>
      <c r="P1454" s="253"/>
      <c r="Q1454" s="253"/>
      <c r="R1454" s="253"/>
      <c r="S1454" s="253"/>
      <c r="T1454" s="25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5" t="s">
        <v>161</v>
      </c>
      <c r="AU1454" s="255" t="s">
        <v>88</v>
      </c>
      <c r="AV1454" s="14" t="s">
        <v>88</v>
      </c>
      <c r="AW1454" s="14" t="s">
        <v>32</v>
      </c>
      <c r="AX1454" s="14" t="s">
        <v>78</v>
      </c>
      <c r="AY1454" s="255" t="s">
        <v>153</v>
      </c>
    </row>
    <row r="1455" s="14" customFormat="1">
      <c r="A1455" s="14"/>
      <c r="B1455" s="245"/>
      <c r="C1455" s="246"/>
      <c r="D1455" s="236" t="s">
        <v>161</v>
      </c>
      <c r="E1455" s="247" t="s">
        <v>1</v>
      </c>
      <c r="F1455" s="248" t="s">
        <v>1456</v>
      </c>
      <c r="G1455" s="246"/>
      <c r="H1455" s="249">
        <v>34.479999999999997</v>
      </c>
      <c r="I1455" s="250"/>
      <c r="J1455" s="246"/>
      <c r="K1455" s="246"/>
      <c r="L1455" s="251"/>
      <c r="M1455" s="252"/>
      <c r="N1455" s="253"/>
      <c r="O1455" s="253"/>
      <c r="P1455" s="253"/>
      <c r="Q1455" s="253"/>
      <c r="R1455" s="253"/>
      <c r="S1455" s="253"/>
      <c r="T1455" s="25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55" t="s">
        <v>161</v>
      </c>
      <c r="AU1455" s="255" t="s">
        <v>88</v>
      </c>
      <c r="AV1455" s="14" t="s">
        <v>88</v>
      </c>
      <c r="AW1455" s="14" t="s">
        <v>32</v>
      </c>
      <c r="AX1455" s="14" t="s">
        <v>78</v>
      </c>
      <c r="AY1455" s="255" t="s">
        <v>153</v>
      </c>
    </row>
    <row r="1456" s="14" customFormat="1">
      <c r="A1456" s="14"/>
      <c r="B1456" s="245"/>
      <c r="C1456" s="246"/>
      <c r="D1456" s="236" t="s">
        <v>161</v>
      </c>
      <c r="E1456" s="247" t="s">
        <v>1</v>
      </c>
      <c r="F1456" s="248" t="s">
        <v>1457</v>
      </c>
      <c r="G1456" s="246"/>
      <c r="H1456" s="249">
        <v>37.340000000000003</v>
      </c>
      <c r="I1456" s="250"/>
      <c r="J1456" s="246"/>
      <c r="K1456" s="246"/>
      <c r="L1456" s="251"/>
      <c r="M1456" s="252"/>
      <c r="N1456" s="253"/>
      <c r="O1456" s="253"/>
      <c r="P1456" s="253"/>
      <c r="Q1456" s="253"/>
      <c r="R1456" s="253"/>
      <c r="S1456" s="253"/>
      <c r="T1456" s="254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55" t="s">
        <v>161</v>
      </c>
      <c r="AU1456" s="255" t="s">
        <v>88</v>
      </c>
      <c r="AV1456" s="14" t="s">
        <v>88</v>
      </c>
      <c r="AW1456" s="14" t="s">
        <v>32</v>
      </c>
      <c r="AX1456" s="14" t="s">
        <v>78</v>
      </c>
      <c r="AY1456" s="255" t="s">
        <v>153</v>
      </c>
    </row>
    <row r="1457" s="14" customFormat="1">
      <c r="A1457" s="14"/>
      <c r="B1457" s="245"/>
      <c r="C1457" s="246"/>
      <c r="D1457" s="236" t="s">
        <v>161</v>
      </c>
      <c r="E1457" s="247" t="s">
        <v>1</v>
      </c>
      <c r="F1457" s="248" t="s">
        <v>1458</v>
      </c>
      <c r="G1457" s="246"/>
      <c r="H1457" s="249">
        <v>17.399999999999999</v>
      </c>
      <c r="I1457" s="250"/>
      <c r="J1457" s="246"/>
      <c r="K1457" s="246"/>
      <c r="L1457" s="251"/>
      <c r="M1457" s="252"/>
      <c r="N1457" s="253"/>
      <c r="O1457" s="253"/>
      <c r="P1457" s="253"/>
      <c r="Q1457" s="253"/>
      <c r="R1457" s="253"/>
      <c r="S1457" s="253"/>
      <c r="T1457" s="25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5" t="s">
        <v>161</v>
      </c>
      <c r="AU1457" s="255" t="s">
        <v>88</v>
      </c>
      <c r="AV1457" s="14" t="s">
        <v>88</v>
      </c>
      <c r="AW1457" s="14" t="s">
        <v>32</v>
      </c>
      <c r="AX1457" s="14" t="s">
        <v>78</v>
      </c>
      <c r="AY1457" s="255" t="s">
        <v>153</v>
      </c>
    </row>
    <row r="1458" s="14" customFormat="1">
      <c r="A1458" s="14"/>
      <c r="B1458" s="245"/>
      <c r="C1458" s="246"/>
      <c r="D1458" s="236" t="s">
        <v>161</v>
      </c>
      <c r="E1458" s="247" t="s">
        <v>1</v>
      </c>
      <c r="F1458" s="248" t="s">
        <v>1459</v>
      </c>
      <c r="G1458" s="246"/>
      <c r="H1458" s="249">
        <v>16.600000000000001</v>
      </c>
      <c r="I1458" s="250"/>
      <c r="J1458" s="246"/>
      <c r="K1458" s="246"/>
      <c r="L1458" s="251"/>
      <c r="M1458" s="252"/>
      <c r="N1458" s="253"/>
      <c r="O1458" s="253"/>
      <c r="P1458" s="253"/>
      <c r="Q1458" s="253"/>
      <c r="R1458" s="253"/>
      <c r="S1458" s="253"/>
      <c r="T1458" s="25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5" t="s">
        <v>161</v>
      </c>
      <c r="AU1458" s="255" t="s">
        <v>88</v>
      </c>
      <c r="AV1458" s="14" t="s">
        <v>88</v>
      </c>
      <c r="AW1458" s="14" t="s">
        <v>32</v>
      </c>
      <c r="AX1458" s="14" t="s">
        <v>78</v>
      </c>
      <c r="AY1458" s="255" t="s">
        <v>153</v>
      </c>
    </row>
    <row r="1459" s="14" customFormat="1">
      <c r="A1459" s="14"/>
      <c r="B1459" s="245"/>
      <c r="C1459" s="246"/>
      <c r="D1459" s="236" t="s">
        <v>161</v>
      </c>
      <c r="E1459" s="247" t="s">
        <v>1</v>
      </c>
      <c r="F1459" s="248" t="s">
        <v>1460</v>
      </c>
      <c r="G1459" s="246"/>
      <c r="H1459" s="249">
        <v>19.079999999999998</v>
      </c>
      <c r="I1459" s="250"/>
      <c r="J1459" s="246"/>
      <c r="K1459" s="246"/>
      <c r="L1459" s="251"/>
      <c r="M1459" s="252"/>
      <c r="N1459" s="253"/>
      <c r="O1459" s="253"/>
      <c r="P1459" s="253"/>
      <c r="Q1459" s="253"/>
      <c r="R1459" s="253"/>
      <c r="S1459" s="253"/>
      <c r="T1459" s="25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55" t="s">
        <v>161</v>
      </c>
      <c r="AU1459" s="255" t="s">
        <v>88</v>
      </c>
      <c r="AV1459" s="14" t="s">
        <v>88</v>
      </c>
      <c r="AW1459" s="14" t="s">
        <v>32</v>
      </c>
      <c r="AX1459" s="14" t="s">
        <v>78</v>
      </c>
      <c r="AY1459" s="255" t="s">
        <v>153</v>
      </c>
    </row>
    <row r="1460" s="14" customFormat="1">
      <c r="A1460" s="14"/>
      <c r="B1460" s="245"/>
      <c r="C1460" s="246"/>
      <c r="D1460" s="236" t="s">
        <v>161</v>
      </c>
      <c r="E1460" s="247" t="s">
        <v>1</v>
      </c>
      <c r="F1460" s="248" t="s">
        <v>1461</v>
      </c>
      <c r="G1460" s="246"/>
      <c r="H1460" s="249">
        <v>34.5</v>
      </c>
      <c r="I1460" s="250"/>
      <c r="J1460" s="246"/>
      <c r="K1460" s="246"/>
      <c r="L1460" s="251"/>
      <c r="M1460" s="252"/>
      <c r="N1460" s="253"/>
      <c r="O1460" s="253"/>
      <c r="P1460" s="253"/>
      <c r="Q1460" s="253"/>
      <c r="R1460" s="253"/>
      <c r="S1460" s="253"/>
      <c r="T1460" s="25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55" t="s">
        <v>161</v>
      </c>
      <c r="AU1460" s="255" t="s">
        <v>88</v>
      </c>
      <c r="AV1460" s="14" t="s">
        <v>88</v>
      </c>
      <c r="AW1460" s="14" t="s">
        <v>32</v>
      </c>
      <c r="AX1460" s="14" t="s">
        <v>78</v>
      </c>
      <c r="AY1460" s="255" t="s">
        <v>153</v>
      </c>
    </row>
    <row r="1461" s="14" customFormat="1">
      <c r="A1461" s="14"/>
      <c r="B1461" s="245"/>
      <c r="C1461" s="246"/>
      <c r="D1461" s="236" t="s">
        <v>161</v>
      </c>
      <c r="E1461" s="247" t="s">
        <v>1</v>
      </c>
      <c r="F1461" s="248" t="s">
        <v>1462</v>
      </c>
      <c r="G1461" s="246"/>
      <c r="H1461" s="249">
        <v>23.899999999999999</v>
      </c>
      <c r="I1461" s="250"/>
      <c r="J1461" s="246"/>
      <c r="K1461" s="246"/>
      <c r="L1461" s="251"/>
      <c r="M1461" s="252"/>
      <c r="N1461" s="253"/>
      <c r="O1461" s="253"/>
      <c r="P1461" s="253"/>
      <c r="Q1461" s="253"/>
      <c r="R1461" s="253"/>
      <c r="S1461" s="253"/>
      <c r="T1461" s="25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5" t="s">
        <v>161</v>
      </c>
      <c r="AU1461" s="255" t="s">
        <v>88</v>
      </c>
      <c r="AV1461" s="14" t="s">
        <v>88</v>
      </c>
      <c r="AW1461" s="14" t="s">
        <v>32</v>
      </c>
      <c r="AX1461" s="14" t="s">
        <v>78</v>
      </c>
      <c r="AY1461" s="255" t="s">
        <v>153</v>
      </c>
    </row>
    <row r="1462" s="15" customFormat="1">
      <c r="A1462" s="15"/>
      <c r="B1462" s="256"/>
      <c r="C1462" s="257"/>
      <c r="D1462" s="236" t="s">
        <v>161</v>
      </c>
      <c r="E1462" s="258" t="s">
        <v>1</v>
      </c>
      <c r="F1462" s="259" t="s">
        <v>164</v>
      </c>
      <c r="G1462" s="257"/>
      <c r="H1462" s="260">
        <v>249.74000000000001</v>
      </c>
      <c r="I1462" s="261"/>
      <c r="J1462" s="257"/>
      <c r="K1462" s="257"/>
      <c r="L1462" s="262"/>
      <c r="M1462" s="263"/>
      <c r="N1462" s="264"/>
      <c r="O1462" s="264"/>
      <c r="P1462" s="264"/>
      <c r="Q1462" s="264"/>
      <c r="R1462" s="264"/>
      <c r="S1462" s="264"/>
      <c r="T1462" s="265"/>
      <c r="U1462" s="15"/>
      <c r="V1462" s="15"/>
      <c r="W1462" s="15"/>
      <c r="X1462" s="15"/>
      <c r="Y1462" s="15"/>
      <c r="Z1462" s="15"/>
      <c r="AA1462" s="15"/>
      <c r="AB1462" s="15"/>
      <c r="AC1462" s="15"/>
      <c r="AD1462" s="15"/>
      <c r="AE1462" s="15"/>
      <c r="AT1462" s="266" t="s">
        <v>161</v>
      </c>
      <c r="AU1462" s="266" t="s">
        <v>88</v>
      </c>
      <c r="AV1462" s="15" t="s">
        <v>165</v>
      </c>
      <c r="AW1462" s="15" t="s">
        <v>32</v>
      </c>
      <c r="AX1462" s="15" t="s">
        <v>78</v>
      </c>
      <c r="AY1462" s="266" t="s">
        <v>153</v>
      </c>
    </row>
    <row r="1463" s="16" customFormat="1">
      <c r="A1463" s="16"/>
      <c r="B1463" s="267"/>
      <c r="C1463" s="268"/>
      <c r="D1463" s="236" t="s">
        <v>161</v>
      </c>
      <c r="E1463" s="269" t="s">
        <v>1</v>
      </c>
      <c r="F1463" s="270" t="s">
        <v>166</v>
      </c>
      <c r="G1463" s="268"/>
      <c r="H1463" s="271">
        <v>249.74000000000001</v>
      </c>
      <c r="I1463" s="272"/>
      <c r="J1463" s="268"/>
      <c r="K1463" s="268"/>
      <c r="L1463" s="273"/>
      <c r="M1463" s="274"/>
      <c r="N1463" s="275"/>
      <c r="O1463" s="275"/>
      <c r="P1463" s="275"/>
      <c r="Q1463" s="275"/>
      <c r="R1463" s="275"/>
      <c r="S1463" s="275"/>
      <c r="T1463" s="27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6"/>
      <c r="AT1463" s="277" t="s">
        <v>161</v>
      </c>
      <c r="AU1463" s="277" t="s">
        <v>88</v>
      </c>
      <c r="AV1463" s="16" t="s">
        <v>159</v>
      </c>
      <c r="AW1463" s="16" t="s">
        <v>32</v>
      </c>
      <c r="AX1463" s="16" t="s">
        <v>86</v>
      </c>
      <c r="AY1463" s="277" t="s">
        <v>153</v>
      </c>
    </row>
    <row r="1464" s="2" customFormat="1" ht="16.5" customHeight="1">
      <c r="A1464" s="39"/>
      <c r="B1464" s="40"/>
      <c r="C1464" s="278" t="s">
        <v>1463</v>
      </c>
      <c r="D1464" s="278" t="s">
        <v>364</v>
      </c>
      <c r="E1464" s="279" t="s">
        <v>1464</v>
      </c>
      <c r="F1464" s="280" t="s">
        <v>1465</v>
      </c>
      <c r="G1464" s="281" t="s">
        <v>335</v>
      </c>
      <c r="H1464" s="282">
        <v>254.73500000000001</v>
      </c>
      <c r="I1464" s="283"/>
      <c r="J1464" s="284">
        <f>ROUND(I1464*H1464,2)</f>
        <v>0</v>
      </c>
      <c r="K1464" s="285"/>
      <c r="L1464" s="286"/>
      <c r="M1464" s="287" t="s">
        <v>1</v>
      </c>
      <c r="N1464" s="288" t="s">
        <v>43</v>
      </c>
      <c r="O1464" s="92"/>
      <c r="P1464" s="230">
        <f>O1464*H1464</f>
        <v>0</v>
      </c>
      <c r="Q1464" s="230">
        <v>0.00027999999999999998</v>
      </c>
      <c r="R1464" s="230">
        <f>Q1464*H1464</f>
        <v>0.071325799999999995</v>
      </c>
      <c r="S1464" s="230">
        <v>0</v>
      </c>
      <c r="T1464" s="231">
        <f>S1464*H1464</f>
        <v>0</v>
      </c>
      <c r="U1464" s="39"/>
      <c r="V1464" s="39"/>
      <c r="W1464" s="39"/>
      <c r="X1464" s="39"/>
      <c r="Y1464" s="39"/>
      <c r="Z1464" s="39"/>
      <c r="AA1464" s="39"/>
      <c r="AB1464" s="39"/>
      <c r="AC1464" s="39"/>
      <c r="AD1464" s="39"/>
      <c r="AE1464" s="39"/>
      <c r="AR1464" s="232" t="s">
        <v>379</v>
      </c>
      <c r="AT1464" s="232" t="s">
        <v>364</v>
      </c>
      <c r="AU1464" s="232" t="s">
        <v>88</v>
      </c>
      <c r="AY1464" s="18" t="s">
        <v>153</v>
      </c>
      <c r="BE1464" s="233">
        <f>IF(N1464="základní",J1464,0)</f>
        <v>0</v>
      </c>
      <c r="BF1464" s="233">
        <f>IF(N1464="snížená",J1464,0)</f>
        <v>0</v>
      </c>
      <c r="BG1464" s="233">
        <f>IF(N1464="zákl. přenesená",J1464,0)</f>
        <v>0</v>
      </c>
      <c r="BH1464" s="233">
        <f>IF(N1464="sníž. přenesená",J1464,0)</f>
        <v>0</v>
      </c>
      <c r="BI1464" s="233">
        <f>IF(N1464="nulová",J1464,0)</f>
        <v>0</v>
      </c>
      <c r="BJ1464" s="18" t="s">
        <v>86</v>
      </c>
      <c r="BK1464" s="233">
        <f>ROUND(I1464*H1464,2)</f>
        <v>0</v>
      </c>
      <c r="BL1464" s="18" t="s">
        <v>269</v>
      </c>
      <c r="BM1464" s="232" t="s">
        <v>1466</v>
      </c>
    </row>
    <row r="1465" s="14" customFormat="1">
      <c r="A1465" s="14"/>
      <c r="B1465" s="245"/>
      <c r="C1465" s="246"/>
      <c r="D1465" s="236" t="s">
        <v>161</v>
      </c>
      <c r="E1465" s="246"/>
      <c r="F1465" s="248" t="s">
        <v>1467</v>
      </c>
      <c r="G1465" s="246"/>
      <c r="H1465" s="249">
        <v>254.73500000000001</v>
      </c>
      <c r="I1465" s="250"/>
      <c r="J1465" s="246"/>
      <c r="K1465" s="246"/>
      <c r="L1465" s="251"/>
      <c r="M1465" s="252"/>
      <c r="N1465" s="253"/>
      <c r="O1465" s="253"/>
      <c r="P1465" s="253"/>
      <c r="Q1465" s="253"/>
      <c r="R1465" s="253"/>
      <c r="S1465" s="253"/>
      <c r="T1465" s="25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5" t="s">
        <v>161</v>
      </c>
      <c r="AU1465" s="255" t="s">
        <v>88</v>
      </c>
      <c r="AV1465" s="14" t="s">
        <v>88</v>
      </c>
      <c r="AW1465" s="14" t="s">
        <v>4</v>
      </c>
      <c r="AX1465" s="14" t="s">
        <v>86</v>
      </c>
      <c r="AY1465" s="255" t="s">
        <v>153</v>
      </c>
    </row>
    <row r="1466" s="2" customFormat="1" ht="21.75" customHeight="1">
      <c r="A1466" s="39"/>
      <c r="B1466" s="40"/>
      <c r="C1466" s="220" t="s">
        <v>1468</v>
      </c>
      <c r="D1466" s="220" t="s">
        <v>155</v>
      </c>
      <c r="E1466" s="221" t="s">
        <v>1469</v>
      </c>
      <c r="F1466" s="222" t="s">
        <v>1470</v>
      </c>
      <c r="G1466" s="223" t="s">
        <v>335</v>
      </c>
      <c r="H1466" s="224">
        <v>9.3300000000000001</v>
      </c>
      <c r="I1466" s="225"/>
      <c r="J1466" s="226">
        <f>ROUND(I1466*H1466,2)</f>
        <v>0</v>
      </c>
      <c r="K1466" s="227"/>
      <c r="L1466" s="45"/>
      <c r="M1466" s="228" t="s">
        <v>1</v>
      </c>
      <c r="N1466" s="229" t="s">
        <v>43</v>
      </c>
      <c r="O1466" s="92"/>
      <c r="P1466" s="230">
        <f>O1466*H1466</f>
        <v>0</v>
      </c>
      <c r="Q1466" s="230">
        <v>1.0000000000000001E-05</v>
      </c>
      <c r="R1466" s="230">
        <f>Q1466*H1466</f>
        <v>9.3300000000000005E-05</v>
      </c>
      <c r="S1466" s="230">
        <v>0</v>
      </c>
      <c r="T1466" s="231">
        <f>S1466*H1466</f>
        <v>0</v>
      </c>
      <c r="U1466" s="39"/>
      <c r="V1466" s="39"/>
      <c r="W1466" s="39"/>
      <c r="X1466" s="39"/>
      <c r="Y1466" s="39"/>
      <c r="Z1466" s="39"/>
      <c r="AA1466" s="39"/>
      <c r="AB1466" s="39"/>
      <c r="AC1466" s="39"/>
      <c r="AD1466" s="39"/>
      <c r="AE1466" s="39"/>
      <c r="AR1466" s="232" t="s">
        <v>269</v>
      </c>
      <c r="AT1466" s="232" t="s">
        <v>155</v>
      </c>
      <c r="AU1466" s="232" t="s">
        <v>88</v>
      </c>
      <c r="AY1466" s="18" t="s">
        <v>153</v>
      </c>
      <c r="BE1466" s="233">
        <f>IF(N1466="základní",J1466,0)</f>
        <v>0</v>
      </c>
      <c r="BF1466" s="233">
        <f>IF(N1466="snížená",J1466,0)</f>
        <v>0</v>
      </c>
      <c r="BG1466" s="233">
        <f>IF(N1466="zákl. přenesená",J1466,0)</f>
        <v>0</v>
      </c>
      <c r="BH1466" s="233">
        <f>IF(N1466="sníž. přenesená",J1466,0)</f>
        <v>0</v>
      </c>
      <c r="BI1466" s="233">
        <f>IF(N1466="nulová",J1466,0)</f>
        <v>0</v>
      </c>
      <c r="BJ1466" s="18" t="s">
        <v>86</v>
      </c>
      <c r="BK1466" s="233">
        <f>ROUND(I1466*H1466,2)</f>
        <v>0</v>
      </c>
      <c r="BL1466" s="18" t="s">
        <v>269</v>
      </c>
      <c r="BM1466" s="232" t="s">
        <v>1471</v>
      </c>
    </row>
    <row r="1467" s="13" customFormat="1">
      <c r="A1467" s="13"/>
      <c r="B1467" s="234"/>
      <c r="C1467" s="235"/>
      <c r="D1467" s="236" t="s">
        <v>161</v>
      </c>
      <c r="E1467" s="237" t="s">
        <v>1</v>
      </c>
      <c r="F1467" s="238" t="s">
        <v>1452</v>
      </c>
      <c r="G1467" s="235"/>
      <c r="H1467" s="237" t="s">
        <v>1</v>
      </c>
      <c r="I1467" s="239"/>
      <c r="J1467" s="235"/>
      <c r="K1467" s="235"/>
      <c r="L1467" s="240"/>
      <c r="M1467" s="241"/>
      <c r="N1467" s="242"/>
      <c r="O1467" s="242"/>
      <c r="P1467" s="242"/>
      <c r="Q1467" s="242"/>
      <c r="R1467" s="242"/>
      <c r="S1467" s="242"/>
      <c r="T1467" s="24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44" t="s">
        <v>161</v>
      </c>
      <c r="AU1467" s="244" t="s">
        <v>88</v>
      </c>
      <c r="AV1467" s="13" t="s">
        <v>86</v>
      </c>
      <c r="AW1467" s="13" t="s">
        <v>32</v>
      </c>
      <c r="AX1467" s="13" t="s">
        <v>78</v>
      </c>
      <c r="AY1467" s="244" t="s">
        <v>153</v>
      </c>
    </row>
    <row r="1468" s="14" customFormat="1">
      <c r="A1468" s="14"/>
      <c r="B1468" s="245"/>
      <c r="C1468" s="246"/>
      <c r="D1468" s="236" t="s">
        <v>161</v>
      </c>
      <c r="E1468" s="247" t="s">
        <v>1</v>
      </c>
      <c r="F1468" s="248" t="s">
        <v>1472</v>
      </c>
      <c r="G1468" s="246"/>
      <c r="H1468" s="249">
        <v>9.3300000000000001</v>
      </c>
      <c r="I1468" s="250"/>
      <c r="J1468" s="246"/>
      <c r="K1468" s="246"/>
      <c r="L1468" s="251"/>
      <c r="M1468" s="252"/>
      <c r="N1468" s="253"/>
      <c r="O1468" s="253"/>
      <c r="P1468" s="253"/>
      <c r="Q1468" s="253"/>
      <c r="R1468" s="253"/>
      <c r="S1468" s="253"/>
      <c r="T1468" s="25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55" t="s">
        <v>161</v>
      </c>
      <c r="AU1468" s="255" t="s">
        <v>88</v>
      </c>
      <c r="AV1468" s="14" t="s">
        <v>88</v>
      </c>
      <c r="AW1468" s="14" t="s">
        <v>32</v>
      </c>
      <c r="AX1468" s="14" t="s">
        <v>78</v>
      </c>
      <c r="AY1468" s="255" t="s">
        <v>153</v>
      </c>
    </row>
    <row r="1469" s="15" customFormat="1">
      <c r="A1469" s="15"/>
      <c r="B1469" s="256"/>
      <c r="C1469" s="257"/>
      <c r="D1469" s="236" t="s">
        <v>161</v>
      </c>
      <c r="E1469" s="258" t="s">
        <v>1</v>
      </c>
      <c r="F1469" s="259" t="s">
        <v>164</v>
      </c>
      <c r="G1469" s="257"/>
      <c r="H1469" s="260">
        <v>9.3300000000000001</v>
      </c>
      <c r="I1469" s="261"/>
      <c r="J1469" s="257"/>
      <c r="K1469" s="257"/>
      <c r="L1469" s="262"/>
      <c r="M1469" s="263"/>
      <c r="N1469" s="264"/>
      <c r="O1469" s="264"/>
      <c r="P1469" s="264"/>
      <c r="Q1469" s="264"/>
      <c r="R1469" s="264"/>
      <c r="S1469" s="264"/>
      <c r="T1469" s="265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T1469" s="266" t="s">
        <v>161</v>
      </c>
      <c r="AU1469" s="266" t="s">
        <v>88</v>
      </c>
      <c r="AV1469" s="15" t="s">
        <v>165</v>
      </c>
      <c r="AW1469" s="15" t="s">
        <v>32</v>
      </c>
      <c r="AX1469" s="15" t="s">
        <v>78</v>
      </c>
      <c r="AY1469" s="266" t="s">
        <v>153</v>
      </c>
    </row>
    <row r="1470" s="16" customFormat="1">
      <c r="A1470" s="16"/>
      <c r="B1470" s="267"/>
      <c r="C1470" s="268"/>
      <c r="D1470" s="236" t="s">
        <v>161</v>
      </c>
      <c r="E1470" s="269" t="s">
        <v>1</v>
      </c>
      <c r="F1470" s="270" t="s">
        <v>166</v>
      </c>
      <c r="G1470" s="268"/>
      <c r="H1470" s="271">
        <v>9.3300000000000001</v>
      </c>
      <c r="I1470" s="272"/>
      <c r="J1470" s="268"/>
      <c r="K1470" s="268"/>
      <c r="L1470" s="273"/>
      <c r="M1470" s="274"/>
      <c r="N1470" s="275"/>
      <c r="O1470" s="275"/>
      <c r="P1470" s="275"/>
      <c r="Q1470" s="275"/>
      <c r="R1470" s="275"/>
      <c r="S1470" s="275"/>
      <c r="T1470" s="276"/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T1470" s="277" t="s">
        <v>161</v>
      </c>
      <c r="AU1470" s="277" t="s">
        <v>88</v>
      </c>
      <c r="AV1470" s="16" t="s">
        <v>159</v>
      </c>
      <c r="AW1470" s="16" t="s">
        <v>32</v>
      </c>
      <c r="AX1470" s="16" t="s">
        <v>86</v>
      </c>
      <c r="AY1470" s="277" t="s">
        <v>153</v>
      </c>
    </row>
    <row r="1471" s="2" customFormat="1" ht="16.5" customHeight="1">
      <c r="A1471" s="39"/>
      <c r="B1471" s="40"/>
      <c r="C1471" s="278" t="s">
        <v>1473</v>
      </c>
      <c r="D1471" s="278" t="s">
        <v>364</v>
      </c>
      <c r="E1471" s="279" t="s">
        <v>1464</v>
      </c>
      <c r="F1471" s="280" t="s">
        <v>1465</v>
      </c>
      <c r="G1471" s="281" t="s">
        <v>335</v>
      </c>
      <c r="H1471" s="282">
        <v>9.5169999999999995</v>
      </c>
      <c r="I1471" s="283"/>
      <c r="J1471" s="284">
        <f>ROUND(I1471*H1471,2)</f>
        <v>0</v>
      </c>
      <c r="K1471" s="285"/>
      <c r="L1471" s="286"/>
      <c r="M1471" s="287" t="s">
        <v>1</v>
      </c>
      <c r="N1471" s="288" t="s">
        <v>43</v>
      </c>
      <c r="O1471" s="92"/>
      <c r="P1471" s="230">
        <f>O1471*H1471</f>
        <v>0</v>
      </c>
      <c r="Q1471" s="230">
        <v>0.00027999999999999998</v>
      </c>
      <c r="R1471" s="230">
        <f>Q1471*H1471</f>
        <v>0.0026647599999999995</v>
      </c>
      <c r="S1471" s="230">
        <v>0</v>
      </c>
      <c r="T1471" s="231">
        <f>S1471*H1471</f>
        <v>0</v>
      </c>
      <c r="U1471" s="39"/>
      <c r="V1471" s="39"/>
      <c r="W1471" s="39"/>
      <c r="X1471" s="39"/>
      <c r="Y1471" s="39"/>
      <c r="Z1471" s="39"/>
      <c r="AA1471" s="39"/>
      <c r="AB1471" s="39"/>
      <c r="AC1471" s="39"/>
      <c r="AD1471" s="39"/>
      <c r="AE1471" s="39"/>
      <c r="AR1471" s="232" t="s">
        <v>379</v>
      </c>
      <c r="AT1471" s="232" t="s">
        <v>364</v>
      </c>
      <c r="AU1471" s="232" t="s">
        <v>88</v>
      </c>
      <c r="AY1471" s="18" t="s">
        <v>153</v>
      </c>
      <c r="BE1471" s="233">
        <f>IF(N1471="základní",J1471,0)</f>
        <v>0</v>
      </c>
      <c r="BF1471" s="233">
        <f>IF(N1471="snížená",J1471,0)</f>
        <v>0</v>
      </c>
      <c r="BG1471" s="233">
        <f>IF(N1471="zákl. přenesená",J1471,0)</f>
        <v>0</v>
      </c>
      <c r="BH1471" s="233">
        <f>IF(N1471="sníž. přenesená",J1471,0)</f>
        <v>0</v>
      </c>
      <c r="BI1471" s="233">
        <f>IF(N1471="nulová",J1471,0)</f>
        <v>0</v>
      </c>
      <c r="BJ1471" s="18" t="s">
        <v>86</v>
      </c>
      <c r="BK1471" s="233">
        <f>ROUND(I1471*H1471,2)</f>
        <v>0</v>
      </c>
      <c r="BL1471" s="18" t="s">
        <v>269</v>
      </c>
      <c r="BM1471" s="232" t="s">
        <v>1474</v>
      </c>
    </row>
    <row r="1472" s="14" customFormat="1">
      <c r="A1472" s="14"/>
      <c r="B1472" s="245"/>
      <c r="C1472" s="246"/>
      <c r="D1472" s="236" t="s">
        <v>161</v>
      </c>
      <c r="E1472" s="246"/>
      <c r="F1472" s="248" t="s">
        <v>1475</v>
      </c>
      <c r="G1472" s="246"/>
      <c r="H1472" s="249">
        <v>9.5169999999999995</v>
      </c>
      <c r="I1472" s="250"/>
      <c r="J1472" s="246"/>
      <c r="K1472" s="246"/>
      <c r="L1472" s="251"/>
      <c r="M1472" s="252"/>
      <c r="N1472" s="253"/>
      <c r="O1472" s="253"/>
      <c r="P1472" s="253"/>
      <c r="Q1472" s="253"/>
      <c r="R1472" s="253"/>
      <c r="S1472" s="253"/>
      <c r="T1472" s="25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55" t="s">
        <v>161</v>
      </c>
      <c r="AU1472" s="255" t="s">
        <v>88</v>
      </c>
      <c r="AV1472" s="14" t="s">
        <v>88</v>
      </c>
      <c r="AW1472" s="14" t="s">
        <v>4</v>
      </c>
      <c r="AX1472" s="14" t="s">
        <v>86</v>
      </c>
      <c r="AY1472" s="255" t="s">
        <v>153</v>
      </c>
    </row>
    <row r="1473" s="2" customFormat="1" ht="24.15" customHeight="1">
      <c r="A1473" s="39"/>
      <c r="B1473" s="40"/>
      <c r="C1473" s="220" t="s">
        <v>1476</v>
      </c>
      <c r="D1473" s="220" t="s">
        <v>155</v>
      </c>
      <c r="E1473" s="221" t="s">
        <v>1477</v>
      </c>
      <c r="F1473" s="222" t="s">
        <v>1478</v>
      </c>
      <c r="G1473" s="223" t="s">
        <v>335</v>
      </c>
      <c r="H1473" s="224">
        <v>25.199999999999999</v>
      </c>
      <c r="I1473" s="225"/>
      <c r="J1473" s="226">
        <f>ROUND(I1473*H1473,2)</f>
        <v>0</v>
      </c>
      <c r="K1473" s="227"/>
      <c r="L1473" s="45"/>
      <c r="M1473" s="228" t="s">
        <v>1</v>
      </c>
      <c r="N1473" s="229" t="s">
        <v>43</v>
      </c>
      <c r="O1473" s="92"/>
      <c r="P1473" s="230">
        <f>O1473*H1473</f>
        <v>0</v>
      </c>
      <c r="Q1473" s="230">
        <v>0</v>
      </c>
      <c r="R1473" s="230">
        <f>Q1473*H1473</f>
        <v>0</v>
      </c>
      <c r="S1473" s="230">
        <v>0</v>
      </c>
      <c r="T1473" s="231">
        <f>S1473*H1473</f>
        <v>0</v>
      </c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R1473" s="232" t="s">
        <v>269</v>
      </c>
      <c r="AT1473" s="232" t="s">
        <v>155</v>
      </c>
      <c r="AU1473" s="232" t="s">
        <v>88</v>
      </c>
      <c r="AY1473" s="18" t="s">
        <v>153</v>
      </c>
      <c r="BE1473" s="233">
        <f>IF(N1473="základní",J1473,0)</f>
        <v>0</v>
      </c>
      <c r="BF1473" s="233">
        <f>IF(N1473="snížená",J1473,0)</f>
        <v>0</v>
      </c>
      <c r="BG1473" s="233">
        <f>IF(N1473="zákl. přenesená",J1473,0)</f>
        <v>0</v>
      </c>
      <c r="BH1473" s="233">
        <f>IF(N1473="sníž. přenesená",J1473,0)</f>
        <v>0</v>
      </c>
      <c r="BI1473" s="233">
        <f>IF(N1473="nulová",J1473,0)</f>
        <v>0</v>
      </c>
      <c r="BJ1473" s="18" t="s">
        <v>86</v>
      </c>
      <c r="BK1473" s="233">
        <f>ROUND(I1473*H1473,2)</f>
        <v>0</v>
      </c>
      <c r="BL1473" s="18" t="s">
        <v>269</v>
      </c>
      <c r="BM1473" s="232" t="s">
        <v>1479</v>
      </c>
    </row>
    <row r="1474" s="13" customFormat="1">
      <c r="A1474" s="13"/>
      <c r="B1474" s="234"/>
      <c r="C1474" s="235"/>
      <c r="D1474" s="236" t="s">
        <v>161</v>
      </c>
      <c r="E1474" s="237" t="s">
        <v>1</v>
      </c>
      <c r="F1474" s="238" t="s">
        <v>1480</v>
      </c>
      <c r="G1474" s="235"/>
      <c r="H1474" s="237" t="s">
        <v>1</v>
      </c>
      <c r="I1474" s="239"/>
      <c r="J1474" s="235"/>
      <c r="K1474" s="235"/>
      <c r="L1474" s="240"/>
      <c r="M1474" s="241"/>
      <c r="N1474" s="242"/>
      <c r="O1474" s="242"/>
      <c r="P1474" s="242"/>
      <c r="Q1474" s="242"/>
      <c r="R1474" s="242"/>
      <c r="S1474" s="242"/>
      <c r="T1474" s="24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4" t="s">
        <v>161</v>
      </c>
      <c r="AU1474" s="244" t="s">
        <v>88</v>
      </c>
      <c r="AV1474" s="13" t="s">
        <v>86</v>
      </c>
      <c r="AW1474" s="13" t="s">
        <v>32</v>
      </c>
      <c r="AX1474" s="13" t="s">
        <v>78</v>
      </c>
      <c r="AY1474" s="244" t="s">
        <v>153</v>
      </c>
    </row>
    <row r="1475" s="14" customFormat="1">
      <c r="A1475" s="14"/>
      <c r="B1475" s="245"/>
      <c r="C1475" s="246"/>
      <c r="D1475" s="236" t="s">
        <v>161</v>
      </c>
      <c r="E1475" s="247" t="s">
        <v>1</v>
      </c>
      <c r="F1475" s="248" t="s">
        <v>418</v>
      </c>
      <c r="G1475" s="246"/>
      <c r="H1475" s="249">
        <v>25.199999999999999</v>
      </c>
      <c r="I1475" s="250"/>
      <c r="J1475" s="246"/>
      <c r="K1475" s="246"/>
      <c r="L1475" s="251"/>
      <c r="M1475" s="252"/>
      <c r="N1475" s="253"/>
      <c r="O1475" s="253"/>
      <c r="P1475" s="253"/>
      <c r="Q1475" s="253"/>
      <c r="R1475" s="253"/>
      <c r="S1475" s="253"/>
      <c r="T1475" s="25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55" t="s">
        <v>161</v>
      </c>
      <c r="AU1475" s="255" t="s">
        <v>88</v>
      </c>
      <c r="AV1475" s="14" t="s">
        <v>88</v>
      </c>
      <c r="AW1475" s="14" t="s">
        <v>32</v>
      </c>
      <c r="AX1475" s="14" t="s">
        <v>78</v>
      </c>
      <c r="AY1475" s="255" t="s">
        <v>153</v>
      </c>
    </row>
    <row r="1476" s="15" customFormat="1">
      <c r="A1476" s="15"/>
      <c r="B1476" s="256"/>
      <c r="C1476" s="257"/>
      <c r="D1476" s="236" t="s">
        <v>161</v>
      </c>
      <c r="E1476" s="258" t="s">
        <v>1</v>
      </c>
      <c r="F1476" s="259" t="s">
        <v>164</v>
      </c>
      <c r="G1476" s="257"/>
      <c r="H1476" s="260">
        <v>25.199999999999999</v>
      </c>
      <c r="I1476" s="261"/>
      <c r="J1476" s="257"/>
      <c r="K1476" s="257"/>
      <c r="L1476" s="262"/>
      <c r="M1476" s="263"/>
      <c r="N1476" s="264"/>
      <c r="O1476" s="264"/>
      <c r="P1476" s="264"/>
      <c r="Q1476" s="264"/>
      <c r="R1476" s="264"/>
      <c r="S1476" s="264"/>
      <c r="T1476" s="265"/>
      <c r="U1476" s="15"/>
      <c r="V1476" s="15"/>
      <c r="W1476" s="15"/>
      <c r="X1476" s="15"/>
      <c r="Y1476" s="15"/>
      <c r="Z1476" s="15"/>
      <c r="AA1476" s="15"/>
      <c r="AB1476" s="15"/>
      <c r="AC1476" s="15"/>
      <c r="AD1476" s="15"/>
      <c r="AE1476" s="15"/>
      <c r="AT1476" s="266" t="s">
        <v>161</v>
      </c>
      <c r="AU1476" s="266" t="s">
        <v>88</v>
      </c>
      <c r="AV1476" s="15" t="s">
        <v>165</v>
      </c>
      <c r="AW1476" s="15" t="s">
        <v>32</v>
      </c>
      <c r="AX1476" s="15" t="s">
        <v>78</v>
      </c>
      <c r="AY1476" s="266" t="s">
        <v>153</v>
      </c>
    </row>
    <row r="1477" s="16" customFormat="1">
      <c r="A1477" s="16"/>
      <c r="B1477" s="267"/>
      <c r="C1477" s="268"/>
      <c r="D1477" s="236" t="s">
        <v>161</v>
      </c>
      <c r="E1477" s="269" t="s">
        <v>1</v>
      </c>
      <c r="F1477" s="270" t="s">
        <v>166</v>
      </c>
      <c r="G1477" s="268"/>
      <c r="H1477" s="271">
        <v>25.199999999999999</v>
      </c>
      <c r="I1477" s="272"/>
      <c r="J1477" s="268"/>
      <c r="K1477" s="268"/>
      <c r="L1477" s="273"/>
      <c r="M1477" s="274"/>
      <c r="N1477" s="275"/>
      <c r="O1477" s="275"/>
      <c r="P1477" s="275"/>
      <c r="Q1477" s="275"/>
      <c r="R1477" s="275"/>
      <c r="S1477" s="275"/>
      <c r="T1477" s="27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T1477" s="277" t="s">
        <v>161</v>
      </c>
      <c r="AU1477" s="277" t="s">
        <v>88</v>
      </c>
      <c r="AV1477" s="16" t="s">
        <v>159</v>
      </c>
      <c r="AW1477" s="16" t="s">
        <v>32</v>
      </c>
      <c r="AX1477" s="16" t="s">
        <v>86</v>
      </c>
      <c r="AY1477" s="277" t="s">
        <v>153</v>
      </c>
    </row>
    <row r="1478" s="2" customFormat="1" ht="24.15" customHeight="1">
      <c r="A1478" s="39"/>
      <c r="B1478" s="40"/>
      <c r="C1478" s="278" t="s">
        <v>1481</v>
      </c>
      <c r="D1478" s="278" t="s">
        <v>364</v>
      </c>
      <c r="E1478" s="279" t="s">
        <v>1482</v>
      </c>
      <c r="F1478" s="280" t="s">
        <v>1483</v>
      </c>
      <c r="G1478" s="281" t="s">
        <v>335</v>
      </c>
      <c r="H1478" s="282">
        <v>25.704000000000001</v>
      </c>
      <c r="I1478" s="283"/>
      <c r="J1478" s="284">
        <f>ROUND(I1478*H1478,2)</f>
        <v>0</v>
      </c>
      <c r="K1478" s="285"/>
      <c r="L1478" s="286"/>
      <c r="M1478" s="287" t="s">
        <v>1</v>
      </c>
      <c r="N1478" s="288" t="s">
        <v>43</v>
      </c>
      <c r="O1478" s="92"/>
      <c r="P1478" s="230">
        <f>O1478*H1478</f>
        <v>0</v>
      </c>
      <c r="Q1478" s="230">
        <v>0.00027</v>
      </c>
      <c r="R1478" s="230">
        <f>Q1478*H1478</f>
        <v>0.0069400800000000004</v>
      </c>
      <c r="S1478" s="230">
        <v>0</v>
      </c>
      <c r="T1478" s="231">
        <f>S1478*H1478</f>
        <v>0</v>
      </c>
      <c r="U1478" s="39"/>
      <c r="V1478" s="39"/>
      <c r="W1478" s="39"/>
      <c r="X1478" s="39"/>
      <c r="Y1478" s="39"/>
      <c r="Z1478" s="39"/>
      <c r="AA1478" s="39"/>
      <c r="AB1478" s="39"/>
      <c r="AC1478" s="39"/>
      <c r="AD1478" s="39"/>
      <c r="AE1478" s="39"/>
      <c r="AR1478" s="232" t="s">
        <v>379</v>
      </c>
      <c r="AT1478" s="232" t="s">
        <v>364</v>
      </c>
      <c r="AU1478" s="232" t="s">
        <v>88</v>
      </c>
      <c r="AY1478" s="18" t="s">
        <v>153</v>
      </c>
      <c r="BE1478" s="233">
        <f>IF(N1478="základní",J1478,0)</f>
        <v>0</v>
      </c>
      <c r="BF1478" s="233">
        <f>IF(N1478="snížená",J1478,0)</f>
        <v>0</v>
      </c>
      <c r="BG1478" s="233">
        <f>IF(N1478="zákl. přenesená",J1478,0)</f>
        <v>0</v>
      </c>
      <c r="BH1478" s="233">
        <f>IF(N1478="sníž. přenesená",J1478,0)</f>
        <v>0</v>
      </c>
      <c r="BI1478" s="233">
        <f>IF(N1478="nulová",J1478,0)</f>
        <v>0</v>
      </c>
      <c r="BJ1478" s="18" t="s">
        <v>86</v>
      </c>
      <c r="BK1478" s="233">
        <f>ROUND(I1478*H1478,2)</f>
        <v>0</v>
      </c>
      <c r="BL1478" s="18" t="s">
        <v>269</v>
      </c>
      <c r="BM1478" s="232" t="s">
        <v>1484</v>
      </c>
    </row>
    <row r="1479" s="14" customFormat="1">
      <c r="A1479" s="14"/>
      <c r="B1479" s="245"/>
      <c r="C1479" s="246"/>
      <c r="D1479" s="236" t="s">
        <v>161</v>
      </c>
      <c r="E1479" s="246"/>
      <c r="F1479" s="248" t="s">
        <v>1485</v>
      </c>
      <c r="G1479" s="246"/>
      <c r="H1479" s="249">
        <v>25.704000000000001</v>
      </c>
      <c r="I1479" s="250"/>
      <c r="J1479" s="246"/>
      <c r="K1479" s="246"/>
      <c r="L1479" s="251"/>
      <c r="M1479" s="252"/>
      <c r="N1479" s="253"/>
      <c r="O1479" s="253"/>
      <c r="P1479" s="253"/>
      <c r="Q1479" s="253"/>
      <c r="R1479" s="253"/>
      <c r="S1479" s="253"/>
      <c r="T1479" s="25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5" t="s">
        <v>161</v>
      </c>
      <c r="AU1479" s="255" t="s">
        <v>88</v>
      </c>
      <c r="AV1479" s="14" t="s">
        <v>88</v>
      </c>
      <c r="AW1479" s="14" t="s">
        <v>4</v>
      </c>
      <c r="AX1479" s="14" t="s">
        <v>86</v>
      </c>
      <c r="AY1479" s="255" t="s">
        <v>153</v>
      </c>
    </row>
    <row r="1480" s="2" customFormat="1" ht="24.15" customHeight="1">
      <c r="A1480" s="39"/>
      <c r="B1480" s="40"/>
      <c r="C1480" s="220" t="s">
        <v>1486</v>
      </c>
      <c r="D1480" s="220" t="s">
        <v>155</v>
      </c>
      <c r="E1480" s="221" t="s">
        <v>1487</v>
      </c>
      <c r="F1480" s="222" t="s">
        <v>1488</v>
      </c>
      <c r="G1480" s="223" t="s">
        <v>216</v>
      </c>
      <c r="H1480" s="224">
        <v>433.83999999999998</v>
      </c>
      <c r="I1480" s="225"/>
      <c r="J1480" s="226">
        <f>ROUND(I1480*H1480,2)</f>
        <v>0</v>
      </c>
      <c r="K1480" s="227"/>
      <c r="L1480" s="45"/>
      <c r="M1480" s="228" t="s">
        <v>1</v>
      </c>
      <c r="N1480" s="229" t="s">
        <v>43</v>
      </c>
      <c r="O1480" s="92"/>
      <c r="P1480" s="230">
        <f>O1480*H1480</f>
        <v>0</v>
      </c>
      <c r="Q1480" s="230">
        <v>0</v>
      </c>
      <c r="R1480" s="230">
        <f>Q1480*H1480</f>
        <v>0</v>
      </c>
      <c r="S1480" s="230">
        <v>0</v>
      </c>
      <c r="T1480" s="231">
        <f>S1480*H1480</f>
        <v>0</v>
      </c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R1480" s="232" t="s">
        <v>269</v>
      </c>
      <c r="AT1480" s="232" t="s">
        <v>155</v>
      </c>
      <c r="AU1480" s="232" t="s">
        <v>88</v>
      </c>
      <c r="AY1480" s="18" t="s">
        <v>153</v>
      </c>
      <c r="BE1480" s="233">
        <f>IF(N1480="základní",J1480,0)</f>
        <v>0</v>
      </c>
      <c r="BF1480" s="233">
        <f>IF(N1480="snížená",J1480,0)</f>
        <v>0</v>
      </c>
      <c r="BG1480" s="233">
        <f>IF(N1480="zákl. přenesená",J1480,0)</f>
        <v>0</v>
      </c>
      <c r="BH1480" s="233">
        <f>IF(N1480="sníž. přenesená",J1480,0)</f>
        <v>0</v>
      </c>
      <c r="BI1480" s="233">
        <f>IF(N1480="nulová",J1480,0)</f>
        <v>0</v>
      </c>
      <c r="BJ1480" s="18" t="s">
        <v>86</v>
      </c>
      <c r="BK1480" s="233">
        <f>ROUND(I1480*H1480,2)</f>
        <v>0</v>
      </c>
      <c r="BL1480" s="18" t="s">
        <v>269</v>
      </c>
      <c r="BM1480" s="232" t="s">
        <v>1489</v>
      </c>
    </row>
    <row r="1481" s="2" customFormat="1" ht="24.15" customHeight="1">
      <c r="A1481" s="39"/>
      <c r="B1481" s="40"/>
      <c r="C1481" s="220" t="s">
        <v>1490</v>
      </c>
      <c r="D1481" s="220" t="s">
        <v>155</v>
      </c>
      <c r="E1481" s="221" t="s">
        <v>1491</v>
      </c>
      <c r="F1481" s="222" t="s">
        <v>1492</v>
      </c>
      <c r="G1481" s="223" t="s">
        <v>216</v>
      </c>
      <c r="H1481" s="224">
        <v>433.83999999999998</v>
      </c>
      <c r="I1481" s="225"/>
      <c r="J1481" s="226">
        <f>ROUND(I1481*H1481,2)</f>
        <v>0</v>
      </c>
      <c r="K1481" s="227"/>
      <c r="L1481" s="45"/>
      <c r="M1481" s="228" t="s">
        <v>1</v>
      </c>
      <c r="N1481" s="229" t="s">
        <v>43</v>
      </c>
      <c r="O1481" s="92"/>
      <c r="P1481" s="230">
        <f>O1481*H1481</f>
        <v>0</v>
      </c>
      <c r="Q1481" s="230">
        <v>3.0000000000000001E-05</v>
      </c>
      <c r="R1481" s="230">
        <f>Q1481*H1481</f>
        <v>0.013015199999999999</v>
      </c>
      <c r="S1481" s="230">
        <v>0</v>
      </c>
      <c r="T1481" s="231">
        <f>S1481*H1481</f>
        <v>0</v>
      </c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R1481" s="232" t="s">
        <v>269</v>
      </c>
      <c r="AT1481" s="232" t="s">
        <v>155</v>
      </c>
      <c r="AU1481" s="232" t="s">
        <v>88</v>
      </c>
      <c r="AY1481" s="18" t="s">
        <v>153</v>
      </c>
      <c r="BE1481" s="233">
        <f>IF(N1481="základní",J1481,0)</f>
        <v>0</v>
      </c>
      <c r="BF1481" s="233">
        <f>IF(N1481="snížená",J1481,0)</f>
        <v>0</v>
      </c>
      <c r="BG1481" s="233">
        <f>IF(N1481="zákl. přenesená",J1481,0)</f>
        <v>0</v>
      </c>
      <c r="BH1481" s="233">
        <f>IF(N1481="sníž. přenesená",J1481,0)</f>
        <v>0</v>
      </c>
      <c r="BI1481" s="233">
        <f>IF(N1481="nulová",J1481,0)</f>
        <v>0</v>
      </c>
      <c r="BJ1481" s="18" t="s">
        <v>86</v>
      </c>
      <c r="BK1481" s="233">
        <f>ROUND(I1481*H1481,2)</f>
        <v>0</v>
      </c>
      <c r="BL1481" s="18" t="s">
        <v>269</v>
      </c>
      <c r="BM1481" s="232" t="s">
        <v>1493</v>
      </c>
    </row>
    <row r="1482" s="2" customFormat="1" ht="44.25" customHeight="1">
      <c r="A1482" s="39"/>
      <c r="B1482" s="40"/>
      <c r="C1482" s="220" t="s">
        <v>1494</v>
      </c>
      <c r="D1482" s="220" t="s">
        <v>155</v>
      </c>
      <c r="E1482" s="221" t="s">
        <v>1495</v>
      </c>
      <c r="F1482" s="222" t="s">
        <v>1496</v>
      </c>
      <c r="G1482" s="223" t="s">
        <v>878</v>
      </c>
      <c r="H1482" s="289"/>
      <c r="I1482" s="225"/>
      <c r="J1482" s="226">
        <f>ROUND(I1482*H1482,2)</f>
        <v>0</v>
      </c>
      <c r="K1482" s="227"/>
      <c r="L1482" s="45"/>
      <c r="M1482" s="228" t="s">
        <v>1</v>
      </c>
      <c r="N1482" s="229" t="s">
        <v>43</v>
      </c>
      <c r="O1482" s="92"/>
      <c r="P1482" s="230">
        <f>O1482*H1482</f>
        <v>0</v>
      </c>
      <c r="Q1482" s="230">
        <v>0</v>
      </c>
      <c r="R1482" s="230">
        <f>Q1482*H1482</f>
        <v>0</v>
      </c>
      <c r="S1482" s="230">
        <v>0</v>
      </c>
      <c r="T1482" s="231">
        <f>S1482*H1482</f>
        <v>0</v>
      </c>
      <c r="U1482" s="39"/>
      <c r="V1482" s="39"/>
      <c r="W1482" s="39"/>
      <c r="X1482" s="39"/>
      <c r="Y1482" s="39"/>
      <c r="Z1482" s="39"/>
      <c r="AA1482" s="39"/>
      <c r="AB1482" s="39"/>
      <c r="AC1482" s="39"/>
      <c r="AD1482" s="39"/>
      <c r="AE1482" s="39"/>
      <c r="AR1482" s="232" t="s">
        <v>269</v>
      </c>
      <c r="AT1482" s="232" t="s">
        <v>155</v>
      </c>
      <c r="AU1482" s="232" t="s">
        <v>88</v>
      </c>
      <c r="AY1482" s="18" t="s">
        <v>153</v>
      </c>
      <c r="BE1482" s="233">
        <f>IF(N1482="základní",J1482,0)</f>
        <v>0</v>
      </c>
      <c r="BF1482" s="233">
        <f>IF(N1482="snížená",J1482,0)</f>
        <v>0</v>
      </c>
      <c r="BG1482" s="233">
        <f>IF(N1482="zákl. přenesená",J1482,0)</f>
        <v>0</v>
      </c>
      <c r="BH1482" s="233">
        <f>IF(N1482="sníž. přenesená",J1482,0)</f>
        <v>0</v>
      </c>
      <c r="BI1482" s="233">
        <f>IF(N1482="nulová",J1482,0)</f>
        <v>0</v>
      </c>
      <c r="BJ1482" s="18" t="s">
        <v>86</v>
      </c>
      <c r="BK1482" s="233">
        <f>ROUND(I1482*H1482,2)</f>
        <v>0</v>
      </c>
      <c r="BL1482" s="18" t="s">
        <v>269</v>
      </c>
      <c r="BM1482" s="232" t="s">
        <v>1497</v>
      </c>
    </row>
    <row r="1483" s="12" customFormat="1" ht="22.8" customHeight="1">
      <c r="A1483" s="12"/>
      <c r="B1483" s="204"/>
      <c r="C1483" s="205"/>
      <c r="D1483" s="206" t="s">
        <v>77</v>
      </c>
      <c r="E1483" s="218" t="s">
        <v>1498</v>
      </c>
      <c r="F1483" s="218" t="s">
        <v>1499</v>
      </c>
      <c r="G1483" s="205"/>
      <c r="H1483" s="205"/>
      <c r="I1483" s="208"/>
      <c r="J1483" s="219">
        <f>BK1483</f>
        <v>0</v>
      </c>
      <c r="K1483" s="205"/>
      <c r="L1483" s="210"/>
      <c r="M1483" s="211"/>
      <c r="N1483" s="212"/>
      <c r="O1483" s="212"/>
      <c r="P1483" s="213">
        <f>SUM(P1484:P1596)</f>
        <v>0</v>
      </c>
      <c r="Q1483" s="212"/>
      <c r="R1483" s="213">
        <f>SUM(R1484:R1596)</f>
        <v>2.6444101400000002</v>
      </c>
      <c r="S1483" s="212"/>
      <c r="T1483" s="214">
        <f>SUM(T1484:T1596)</f>
        <v>0</v>
      </c>
      <c r="U1483" s="12"/>
      <c r="V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R1483" s="215" t="s">
        <v>88</v>
      </c>
      <c r="AT1483" s="216" t="s">
        <v>77</v>
      </c>
      <c r="AU1483" s="216" t="s">
        <v>86</v>
      </c>
      <c r="AY1483" s="215" t="s">
        <v>153</v>
      </c>
      <c r="BK1483" s="217">
        <f>SUM(BK1484:BK1596)</f>
        <v>0</v>
      </c>
    </row>
    <row r="1484" s="2" customFormat="1" ht="24.15" customHeight="1">
      <c r="A1484" s="39"/>
      <c r="B1484" s="40"/>
      <c r="C1484" s="220" t="s">
        <v>1500</v>
      </c>
      <c r="D1484" s="220" t="s">
        <v>155</v>
      </c>
      <c r="E1484" s="221" t="s">
        <v>1501</v>
      </c>
      <c r="F1484" s="222" t="s">
        <v>1502</v>
      </c>
      <c r="G1484" s="223" t="s">
        <v>216</v>
      </c>
      <c r="H1484" s="224">
        <v>134.13999999999999</v>
      </c>
      <c r="I1484" s="225"/>
      <c r="J1484" s="226">
        <f>ROUND(I1484*H1484,2)</f>
        <v>0</v>
      </c>
      <c r="K1484" s="227"/>
      <c r="L1484" s="45"/>
      <c r="M1484" s="228" t="s">
        <v>1</v>
      </c>
      <c r="N1484" s="229" t="s">
        <v>43</v>
      </c>
      <c r="O1484" s="92"/>
      <c r="P1484" s="230">
        <f>O1484*H1484</f>
        <v>0</v>
      </c>
      <c r="Q1484" s="230">
        <v>0</v>
      </c>
      <c r="R1484" s="230">
        <f>Q1484*H1484</f>
        <v>0</v>
      </c>
      <c r="S1484" s="230">
        <v>0</v>
      </c>
      <c r="T1484" s="231">
        <f>S1484*H1484</f>
        <v>0</v>
      </c>
      <c r="U1484" s="39"/>
      <c r="V1484" s="39"/>
      <c r="W1484" s="39"/>
      <c r="X1484" s="39"/>
      <c r="Y1484" s="39"/>
      <c r="Z1484" s="39"/>
      <c r="AA1484" s="39"/>
      <c r="AB1484" s="39"/>
      <c r="AC1484" s="39"/>
      <c r="AD1484" s="39"/>
      <c r="AE1484" s="39"/>
      <c r="AR1484" s="232" t="s">
        <v>269</v>
      </c>
      <c r="AT1484" s="232" t="s">
        <v>155</v>
      </c>
      <c r="AU1484" s="232" t="s">
        <v>88</v>
      </c>
      <c r="AY1484" s="18" t="s">
        <v>153</v>
      </c>
      <c r="BE1484" s="233">
        <f>IF(N1484="základní",J1484,0)</f>
        <v>0</v>
      </c>
      <c r="BF1484" s="233">
        <f>IF(N1484="snížená",J1484,0)</f>
        <v>0</v>
      </c>
      <c r="BG1484" s="233">
        <f>IF(N1484="zákl. přenesená",J1484,0)</f>
        <v>0</v>
      </c>
      <c r="BH1484" s="233">
        <f>IF(N1484="sníž. přenesená",J1484,0)</f>
        <v>0</v>
      </c>
      <c r="BI1484" s="233">
        <f>IF(N1484="nulová",J1484,0)</f>
        <v>0</v>
      </c>
      <c r="BJ1484" s="18" t="s">
        <v>86</v>
      </c>
      <c r="BK1484" s="233">
        <f>ROUND(I1484*H1484,2)</f>
        <v>0</v>
      </c>
      <c r="BL1484" s="18" t="s">
        <v>269</v>
      </c>
      <c r="BM1484" s="232" t="s">
        <v>1503</v>
      </c>
    </row>
    <row r="1485" s="13" customFormat="1">
      <c r="A1485" s="13"/>
      <c r="B1485" s="234"/>
      <c r="C1485" s="235"/>
      <c r="D1485" s="236" t="s">
        <v>161</v>
      </c>
      <c r="E1485" s="237" t="s">
        <v>1</v>
      </c>
      <c r="F1485" s="238" t="s">
        <v>1504</v>
      </c>
      <c r="G1485" s="235"/>
      <c r="H1485" s="237" t="s">
        <v>1</v>
      </c>
      <c r="I1485" s="239"/>
      <c r="J1485" s="235"/>
      <c r="K1485" s="235"/>
      <c r="L1485" s="240"/>
      <c r="M1485" s="241"/>
      <c r="N1485" s="242"/>
      <c r="O1485" s="242"/>
      <c r="P1485" s="242"/>
      <c r="Q1485" s="242"/>
      <c r="R1485" s="242"/>
      <c r="S1485" s="242"/>
      <c r="T1485" s="24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44" t="s">
        <v>161</v>
      </c>
      <c r="AU1485" s="244" t="s">
        <v>88</v>
      </c>
      <c r="AV1485" s="13" t="s">
        <v>86</v>
      </c>
      <c r="AW1485" s="13" t="s">
        <v>32</v>
      </c>
      <c r="AX1485" s="13" t="s">
        <v>78</v>
      </c>
      <c r="AY1485" s="244" t="s">
        <v>153</v>
      </c>
    </row>
    <row r="1486" s="13" customFormat="1">
      <c r="A1486" s="13"/>
      <c r="B1486" s="234"/>
      <c r="C1486" s="235"/>
      <c r="D1486" s="236" t="s">
        <v>161</v>
      </c>
      <c r="E1486" s="237" t="s">
        <v>1</v>
      </c>
      <c r="F1486" s="238" t="s">
        <v>262</v>
      </c>
      <c r="G1486" s="235"/>
      <c r="H1486" s="237" t="s">
        <v>1</v>
      </c>
      <c r="I1486" s="239"/>
      <c r="J1486" s="235"/>
      <c r="K1486" s="235"/>
      <c r="L1486" s="240"/>
      <c r="M1486" s="241"/>
      <c r="N1486" s="242"/>
      <c r="O1486" s="242"/>
      <c r="P1486" s="242"/>
      <c r="Q1486" s="242"/>
      <c r="R1486" s="242"/>
      <c r="S1486" s="242"/>
      <c r="T1486" s="24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4" t="s">
        <v>161</v>
      </c>
      <c r="AU1486" s="244" t="s">
        <v>88</v>
      </c>
      <c r="AV1486" s="13" t="s">
        <v>86</v>
      </c>
      <c r="AW1486" s="13" t="s">
        <v>32</v>
      </c>
      <c r="AX1486" s="13" t="s">
        <v>78</v>
      </c>
      <c r="AY1486" s="244" t="s">
        <v>153</v>
      </c>
    </row>
    <row r="1487" s="13" customFormat="1">
      <c r="A1487" s="13"/>
      <c r="B1487" s="234"/>
      <c r="C1487" s="235"/>
      <c r="D1487" s="236" t="s">
        <v>161</v>
      </c>
      <c r="E1487" s="237" t="s">
        <v>1</v>
      </c>
      <c r="F1487" s="238" t="s">
        <v>274</v>
      </c>
      <c r="G1487" s="235"/>
      <c r="H1487" s="237" t="s">
        <v>1</v>
      </c>
      <c r="I1487" s="239"/>
      <c r="J1487" s="235"/>
      <c r="K1487" s="235"/>
      <c r="L1487" s="240"/>
      <c r="M1487" s="241"/>
      <c r="N1487" s="242"/>
      <c r="O1487" s="242"/>
      <c r="P1487" s="242"/>
      <c r="Q1487" s="242"/>
      <c r="R1487" s="242"/>
      <c r="S1487" s="242"/>
      <c r="T1487" s="24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4" t="s">
        <v>161</v>
      </c>
      <c r="AU1487" s="244" t="s">
        <v>88</v>
      </c>
      <c r="AV1487" s="13" t="s">
        <v>86</v>
      </c>
      <c r="AW1487" s="13" t="s">
        <v>32</v>
      </c>
      <c r="AX1487" s="13" t="s">
        <v>78</v>
      </c>
      <c r="AY1487" s="244" t="s">
        <v>153</v>
      </c>
    </row>
    <row r="1488" s="14" customFormat="1">
      <c r="A1488" s="14"/>
      <c r="B1488" s="245"/>
      <c r="C1488" s="246"/>
      <c r="D1488" s="236" t="s">
        <v>161</v>
      </c>
      <c r="E1488" s="247" t="s">
        <v>1</v>
      </c>
      <c r="F1488" s="248" t="s">
        <v>1505</v>
      </c>
      <c r="G1488" s="246"/>
      <c r="H1488" s="249">
        <v>52.119999999999997</v>
      </c>
      <c r="I1488" s="250"/>
      <c r="J1488" s="246"/>
      <c r="K1488" s="246"/>
      <c r="L1488" s="251"/>
      <c r="M1488" s="252"/>
      <c r="N1488" s="253"/>
      <c r="O1488" s="253"/>
      <c r="P1488" s="253"/>
      <c r="Q1488" s="253"/>
      <c r="R1488" s="253"/>
      <c r="S1488" s="253"/>
      <c r="T1488" s="254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55" t="s">
        <v>161</v>
      </c>
      <c r="AU1488" s="255" t="s">
        <v>88</v>
      </c>
      <c r="AV1488" s="14" t="s">
        <v>88</v>
      </c>
      <c r="AW1488" s="14" t="s">
        <v>32</v>
      </c>
      <c r="AX1488" s="14" t="s">
        <v>78</v>
      </c>
      <c r="AY1488" s="255" t="s">
        <v>153</v>
      </c>
    </row>
    <row r="1489" s="14" customFormat="1">
      <c r="A1489" s="14"/>
      <c r="B1489" s="245"/>
      <c r="C1489" s="246"/>
      <c r="D1489" s="236" t="s">
        <v>161</v>
      </c>
      <c r="E1489" s="247" t="s">
        <v>1</v>
      </c>
      <c r="F1489" s="248" t="s">
        <v>1506</v>
      </c>
      <c r="G1489" s="246"/>
      <c r="H1489" s="249">
        <v>12</v>
      </c>
      <c r="I1489" s="250"/>
      <c r="J1489" s="246"/>
      <c r="K1489" s="246"/>
      <c r="L1489" s="251"/>
      <c r="M1489" s="252"/>
      <c r="N1489" s="253"/>
      <c r="O1489" s="253"/>
      <c r="P1489" s="253"/>
      <c r="Q1489" s="253"/>
      <c r="R1489" s="253"/>
      <c r="S1489" s="253"/>
      <c r="T1489" s="25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55" t="s">
        <v>161</v>
      </c>
      <c r="AU1489" s="255" t="s">
        <v>88</v>
      </c>
      <c r="AV1489" s="14" t="s">
        <v>88</v>
      </c>
      <c r="AW1489" s="14" t="s">
        <v>32</v>
      </c>
      <c r="AX1489" s="14" t="s">
        <v>78</v>
      </c>
      <c r="AY1489" s="255" t="s">
        <v>153</v>
      </c>
    </row>
    <row r="1490" s="14" customFormat="1">
      <c r="A1490" s="14"/>
      <c r="B1490" s="245"/>
      <c r="C1490" s="246"/>
      <c r="D1490" s="236" t="s">
        <v>161</v>
      </c>
      <c r="E1490" s="247" t="s">
        <v>1</v>
      </c>
      <c r="F1490" s="248" t="s">
        <v>1507</v>
      </c>
      <c r="G1490" s="246"/>
      <c r="H1490" s="249">
        <v>1</v>
      </c>
      <c r="I1490" s="250"/>
      <c r="J1490" s="246"/>
      <c r="K1490" s="246"/>
      <c r="L1490" s="251"/>
      <c r="M1490" s="252"/>
      <c r="N1490" s="253"/>
      <c r="O1490" s="253"/>
      <c r="P1490" s="253"/>
      <c r="Q1490" s="253"/>
      <c r="R1490" s="253"/>
      <c r="S1490" s="253"/>
      <c r="T1490" s="25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5" t="s">
        <v>161</v>
      </c>
      <c r="AU1490" s="255" t="s">
        <v>88</v>
      </c>
      <c r="AV1490" s="14" t="s">
        <v>88</v>
      </c>
      <c r="AW1490" s="14" t="s">
        <v>32</v>
      </c>
      <c r="AX1490" s="14" t="s">
        <v>78</v>
      </c>
      <c r="AY1490" s="255" t="s">
        <v>153</v>
      </c>
    </row>
    <row r="1491" s="13" customFormat="1">
      <c r="A1491" s="13"/>
      <c r="B1491" s="234"/>
      <c r="C1491" s="235"/>
      <c r="D1491" s="236" t="s">
        <v>161</v>
      </c>
      <c r="E1491" s="237" t="s">
        <v>1</v>
      </c>
      <c r="F1491" s="238" t="s">
        <v>497</v>
      </c>
      <c r="G1491" s="235"/>
      <c r="H1491" s="237" t="s">
        <v>1</v>
      </c>
      <c r="I1491" s="239"/>
      <c r="J1491" s="235"/>
      <c r="K1491" s="235"/>
      <c r="L1491" s="240"/>
      <c r="M1491" s="241"/>
      <c r="N1491" s="242"/>
      <c r="O1491" s="242"/>
      <c r="P1491" s="242"/>
      <c r="Q1491" s="242"/>
      <c r="R1491" s="242"/>
      <c r="S1491" s="242"/>
      <c r="T1491" s="24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44" t="s">
        <v>161</v>
      </c>
      <c r="AU1491" s="244" t="s">
        <v>88</v>
      </c>
      <c r="AV1491" s="13" t="s">
        <v>86</v>
      </c>
      <c r="AW1491" s="13" t="s">
        <v>32</v>
      </c>
      <c r="AX1491" s="13" t="s">
        <v>78</v>
      </c>
      <c r="AY1491" s="244" t="s">
        <v>153</v>
      </c>
    </row>
    <row r="1492" s="14" customFormat="1">
      <c r="A1492" s="14"/>
      <c r="B1492" s="245"/>
      <c r="C1492" s="246"/>
      <c r="D1492" s="236" t="s">
        <v>161</v>
      </c>
      <c r="E1492" s="247" t="s">
        <v>1</v>
      </c>
      <c r="F1492" s="248" t="s">
        <v>1508</v>
      </c>
      <c r="G1492" s="246"/>
      <c r="H1492" s="249">
        <v>-9.8800000000000008</v>
      </c>
      <c r="I1492" s="250"/>
      <c r="J1492" s="246"/>
      <c r="K1492" s="246"/>
      <c r="L1492" s="251"/>
      <c r="M1492" s="252"/>
      <c r="N1492" s="253"/>
      <c r="O1492" s="253"/>
      <c r="P1492" s="253"/>
      <c r="Q1492" s="253"/>
      <c r="R1492" s="253"/>
      <c r="S1492" s="253"/>
      <c r="T1492" s="25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5" t="s">
        <v>161</v>
      </c>
      <c r="AU1492" s="255" t="s">
        <v>88</v>
      </c>
      <c r="AV1492" s="14" t="s">
        <v>88</v>
      </c>
      <c r="AW1492" s="14" t="s">
        <v>32</v>
      </c>
      <c r="AX1492" s="14" t="s">
        <v>78</v>
      </c>
      <c r="AY1492" s="255" t="s">
        <v>153</v>
      </c>
    </row>
    <row r="1493" s="13" customFormat="1">
      <c r="A1493" s="13"/>
      <c r="B1493" s="234"/>
      <c r="C1493" s="235"/>
      <c r="D1493" s="236" t="s">
        <v>161</v>
      </c>
      <c r="E1493" s="237" t="s">
        <v>1</v>
      </c>
      <c r="F1493" s="238" t="s">
        <v>510</v>
      </c>
      <c r="G1493" s="235"/>
      <c r="H1493" s="237" t="s">
        <v>1</v>
      </c>
      <c r="I1493" s="239"/>
      <c r="J1493" s="235"/>
      <c r="K1493" s="235"/>
      <c r="L1493" s="240"/>
      <c r="M1493" s="241"/>
      <c r="N1493" s="242"/>
      <c r="O1493" s="242"/>
      <c r="P1493" s="242"/>
      <c r="Q1493" s="242"/>
      <c r="R1493" s="242"/>
      <c r="S1493" s="242"/>
      <c r="T1493" s="24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4" t="s">
        <v>161</v>
      </c>
      <c r="AU1493" s="244" t="s">
        <v>88</v>
      </c>
      <c r="AV1493" s="13" t="s">
        <v>86</v>
      </c>
      <c r="AW1493" s="13" t="s">
        <v>32</v>
      </c>
      <c r="AX1493" s="13" t="s">
        <v>78</v>
      </c>
      <c r="AY1493" s="244" t="s">
        <v>153</v>
      </c>
    </row>
    <row r="1494" s="14" customFormat="1">
      <c r="A1494" s="14"/>
      <c r="B1494" s="245"/>
      <c r="C1494" s="246"/>
      <c r="D1494" s="236" t="s">
        <v>161</v>
      </c>
      <c r="E1494" s="247" t="s">
        <v>1</v>
      </c>
      <c r="F1494" s="248" t="s">
        <v>1509</v>
      </c>
      <c r="G1494" s="246"/>
      <c r="H1494" s="249">
        <v>10.800000000000001</v>
      </c>
      <c r="I1494" s="250"/>
      <c r="J1494" s="246"/>
      <c r="K1494" s="246"/>
      <c r="L1494" s="251"/>
      <c r="M1494" s="252"/>
      <c r="N1494" s="253"/>
      <c r="O1494" s="253"/>
      <c r="P1494" s="253"/>
      <c r="Q1494" s="253"/>
      <c r="R1494" s="253"/>
      <c r="S1494" s="253"/>
      <c r="T1494" s="25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5" t="s">
        <v>161</v>
      </c>
      <c r="AU1494" s="255" t="s">
        <v>88</v>
      </c>
      <c r="AV1494" s="14" t="s">
        <v>88</v>
      </c>
      <c r="AW1494" s="14" t="s">
        <v>32</v>
      </c>
      <c r="AX1494" s="14" t="s">
        <v>78</v>
      </c>
      <c r="AY1494" s="255" t="s">
        <v>153</v>
      </c>
    </row>
    <row r="1495" s="13" customFormat="1">
      <c r="A1495" s="13"/>
      <c r="B1495" s="234"/>
      <c r="C1495" s="235"/>
      <c r="D1495" s="236" t="s">
        <v>161</v>
      </c>
      <c r="E1495" s="237" t="s">
        <v>1</v>
      </c>
      <c r="F1495" s="238" t="s">
        <v>264</v>
      </c>
      <c r="G1495" s="235"/>
      <c r="H1495" s="237" t="s">
        <v>1</v>
      </c>
      <c r="I1495" s="239"/>
      <c r="J1495" s="235"/>
      <c r="K1495" s="235"/>
      <c r="L1495" s="240"/>
      <c r="M1495" s="241"/>
      <c r="N1495" s="242"/>
      <c r="O1495" s="242"/>
      <c r="P1495" s="242"/>
      <c r="Q1495" s="242"/>
      <c r="R1495" s="242"/>
      <c r="S1495" s="242"/>
      <c r="T1495" s="24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4" t="s">
        <v>161</v>
      </c>
      <c r="AU1495" s="244" t="s">
        <v>88</v>
      </c>
      <c r="AV1495" s="13" t="s">
        <v>86</v>
      </c>
      <c r="AW1495" s="13" t="s">
        <v>32</v>
      </c>
      <c r="AX1495" s="13" t="s">
        <v>78</v>
      </c>
      <c r="AY1495" s="244" t="s">
        <v>153</v>
      </c>
    </row>
    <row r="1496" s="14" customFormat="1">
      <c r="A1496" s="14"/>
      <c r="B1496" s="245"/>
      <c r="C1496" s="246"/>
      <c r="D1496" s="236" t="s">
        <v>161</v>
      </c>
      <c r="E1496" s="247" t="s">
        <v>1</v>
      </c>
      <c r="F1496" s="248" t="s">
        <v>1510</v>
      </c>
      <c r="G1496" s="246"/>
      <c r="H1496" s="249">
        <v>-1.6000000000000001</v>
      </c>
      <c r="I1496" s="250"/>
      <c r="J1496" s="246"/>
      <c r="K1496" s="246"/>
      <c r="L1496" s="251"/>
      <c r="M1496" s="252"/>
      <c r="N1496" s="253"/>
      <c r="O1496" s="253"/>
      <c r="P1496" s="253"/>
      <c r="Q1496" s="253"/>
      <c r="R1496" s="253"/>
      <c r="S1496" s="253"/>
      <c r="T1496" s="25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5" t="s">
        <v>161</v>
      </c>
      <c r="AU1496" s="255" t="s">
        <v>88</v>
      </c>
      <c r="AV1496" s="14" t="s">
        <v>88</v>
      </c>
      <c r="AW1496" s="14" t="s">
        <v>32</v>
      </c>
      <c r="AX1496" s="14" t="s">
        <v>78</v>
      </c>
      <c r="AY1496" s="255" t="s">
        <v>153</v>
      </c>
    </row>
    <row r="1497" s="13" customFormat="1">
      <c r="A1497" s="13"/>
      <c r="B1497" s="234"/>
      <c r="C1497" s="235"/>
      <c r="D1497" s="236" t="s">
        <v>161</v>
      </c>
      <c r="E1497" s="237" t="s">
        <v>1</v>
      </c>
      <c r="F1497" s="238" t="s">
        <v>314</v>
      </c>
      <c r="G1497" s="235"/>
      <c r="H1497" s="237" t="s">
        <v>1</v>
      </c>
      <c r="I1497" s="239"/>
      <c r="J1497" s="235"/>
      <c r="K1497" s="235"/>
      <c r="L1497" s="240"/>
      <c r="M1497" s="241"/>
      <c r="N1497" s="242"/>
      <c r="O1497" s="242"/>
      <c r="P1497" s="242"/>
      <c r="Q1497" s="242"/>
      <c r="R1497" s="242"/>
      <c r="S1497" s="242"/>
      <c r="T1497" s="24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44" t="s">
        <v>161</v>
      </c>
      <c r="AU1497" s="244" t="s">
        <v>88</v>
      </c>
      <c r="AV1497" s="13" t="s">
        <v>86</v>
      </c>
      <c r="AW1497" s="13" t="s">
        <v>32</v>
      </c>
      <c r="AX1497" s="13" t="s">
        <v>78</v>
      </c>
      <c r="AY1497" s="244" t="s">
        <v>153</v>
      </c>
    </row>
    <row r="1498" s="14" customFormat="1">
      <c r="A1498" s="14"/>
      <c r="B1498" s="245"/>
      <c r="C1498" s="246"/>
      <c r="D1498" s="236" t="s">
        <v>161</v>
      </c>
      <c r="E1498" s="247" t="s">
        <v>1</v>
      </c>
      <c r="F1498" s="248" t="s">
        <v>1511</v>
      </c>
      <c r="G1498" s="246"/>
      <c r="H1498" s="249">
        <v>20.140000000000001</v>
      </c>
      <c r="I1498" s="250"/>
      <c r="J1498" s="246"/>
      <c r="K1498" s="246"/>
      <c r="L1498" s="251"/>
      <c r="M1498" s="252"/>
      <c r="N1498" s="253"/>
      <c r="O1498" s="253"/>
      <c r="P1498" s="253"/>
      <c r="Q1498" s="253"/>
      <c r="R1498" s="253"/>
      <c r="S1498" s="253"/>
      <c r="T1498" s="25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T1498" s="255" t="s">
        <v>161</v>
      </c>
      <c r="AU1498" s="255" t="s">
        <v>88</v>
      </c>
      <c r="AV1498" s="14" t="s">
        <v>88</v>
      </c>
      <c r="AW1498" s="14" t="s">
        <v>32</v>
      </c>
      <c r="AX1498" s="14" t="s">
        <v>78</v>
      </c>
      <c r="AY1498" s="255" t="s">
        <v>153</v>
      </c>
    </row>
    <row r="1499" s="13" customFormat="1">
      <c r="A1499" s="13"/>
      <c r="B1499" s="234"/>
      <c r="C1499" s="235"/>
      <c r="D1499" s="236" t="s">
        <v>161</v>
      </c>
      <c r="E1499" s="237" t="s">
        <v>1</v>
      </c>
      <c r="F1499" s="238" t="s">
        <v>497</v>
      </c>
      <c r="G1499" s="235"/>
      <c r="H1499" s="237" t="s">
        <v>1</v>
      </c>
      <c r="I1499" s="239"/>
      <c r="J1499" s="235"/>
      <c r="K1499" s="235"/>
      <c r="L1499" s="240"/>
      <c r="M1499" s="241"/>
      <c r="N1499" s="242"/>
      <c r="O1499" s="242"/>
      <c r="P1499" s="242"/>
      <c r="Q1499" s="242"/>
      <c r="R1499" s="242"/>
      <c r="S1499" s="242"/>
      <c r="T1499" s="24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4" t="s">
        <v>161</v>
      </c>
      <c r="AU1499" s="244" t="s">
        <v>88</v>
      </c>
      <c r="AV1499" s="13" t="s">
        <v>86</v>
      </c>
      <c r="AW1499" s="13" t="s">
        <v>32</v>
      </c>
      <c r="AX1499" s="13" t="s">
        <v>78</v>
      </c>
      <c r="AY1499" s="244" t="s">
        <v>153</v>
      </c>
    </row>
    <row r="1500" s="14" customFormat="1">
      <c r="A1500" s="14"/>
      <c r="B1500" s="245"/>
      <c r="C1500" s="246"/>
      <c r="D1500" s="236" t="s">
        <v>161</v>
      </c>
      <c r="E1500" s="247" t="s">
        <v>1</v>
      </c>
      <c r="F1500" s="248" t="s">
        <v>1512</v>
      </c>
      <c r="G1500" s="246"/>
      <c r="H1500" s="249">
        <v>-3.2000000000000002</v>
      </c>
      <c r="I1500" s="250"/>
      <c r="J1500" s="246"/>
      <c r="K1500" s="246"/>
      <c r="L1500" s="251"/>
      <c r="M1500" s="252"/>
      <c r="N1500" s="253"/>
      <c r="O1500" s="253"/>
      <c r="P1500" s="253"/>
      <c r="Q1500" s="253"/>
      <c r="R1500" s="253"/>
      <c r="S1500" s="253"/>
      <c r="T1500" s="254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55" t="s">
        <v>161</v>
      </c>
      <c r="AU1500" s="255" t="s">
        <v>88</v>
      </c>
      <c r="AV1500" s="14" t="s">
        <v>88</v>
      </c>
      <c r="AW1500" s="14" t="s">
        <v>32</v>
      </c>
      <c r="AX1500" s="14" t="s">
        <v>78</v>
      </c>
      <c r="AY1500" s="255" t="s">
        <v>153</v>
      </c>
    </row>
    <row r="1501" s="13" customFormat="1">
      <c r="A1501" s="13"/>
      <c r="B1501" s="234"/>
      <c r="C1501" s="235"/>
      <c r="D1501" s="236" t="s">
        <v>161</v>
      </c>
      <c r="E1501" s="237" t="s">
        <v>1</v>
      </c>
      <c r="F1501" s="238" t="s">
        <v>319</v>
      </c>
      <c r="G1501" s="235"/>
      <c r="H1501" s="237" t="s">
        <v>1</v>
      </c>
      <c r="I1501" s="239"/>
      <c r="J1501" s="235"/>
      <c r="K1501" s="235"/>
      <c r="L1501" s="240"/>
      <c r="M1501" s="241"/>
      <c r="N1501" s="242"/>
      <c r="O1501" s="242"/>
      <c r="P1501" s="242"/>
      <c r="Q1501" s="242"/>
      <c r="R1501" s="242"/>
      <c r="S1501" s="242"/>
      <c r="T1501" s="24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44" t="s">
        <v>161</v>
      </c>
      <c r="AU1501" s="244" t="s">
        <v>88</v>
      </c>
      <c r="AV1501" s="13" t="s">
        <v>86</v>
      </c>
      <c r="AW1501" s="13" t="s">
        <v>32</v>
      </c>
      <c r="AX1501" s="13" t="s">
        <v>78</v>
      </c>
      <c r="AY1501" s="244" t="s">
        <v>153</v>
      </c>
    </row>
    <row r="1502" s="14" customFormat="1">
      <c r="A1502" s="14"/>
      <c r="B1502" s="245"/>
      <c r="C1502" s="246"/>
      <c r="D1502" s="236" t="s">
        <v>161</v>
      </c>
      <c r="E1502" s="247" t="s">
        <v>1</v>
      </c>
      <c r="F1502" s="248" t="s">
        <v>1513</v>
      </c>
      <c r="G1502" s="246"/>
      <c r="H1502" s="249">
        <v>20.079999999999998</v>
      </c>
      <c r="I1502" s="250"/>
      <c r="J1502" s="246"/>
      <c r="K1502" s="246"/>
      <c r="L1502" s="251"/>
      <c r="M1502" s="252"/>
      <c r="N1502" s="253"/>
      <c r="O1502" s="253"/>
      <c r="P1502" s="253"/>
      <c r="Q1502" s="253"/>
      <c r="R1502" s="253"/>
      <c r="S1502" s="253"/>
      <c r="T1502" s="25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55" t="s">
        <v>161</v>
      </c>
      <c r="AU1502" s="255" t="s">
        <v>88</v>
      </c>
      <c r="AV1502" s="14" t="s">
        <v>88</v>
      </c>
      <c r="AW1502" s="14" t="s">
        <v>32</v>
      </c>
      <c r="AX1502" s="14" t="s">
        <v>78</v>
      </c>
      <c r="AY1502" s="255" t="s">
        <v>153</v>
      </c>
    </row>
    <row r="1503" s="13" customFormat="1">
      <c r="A1503" s="13"/>
      <c r="B1503" s="234"/>
      <c r="C1503" s="235"/>
      <c r="D1503" s="236" t="s">
        <v>161</v>
      </c>
      <c r="E1503" s="237" t="s">
        <v>1</v>
      </c>
      <c r="F1503" s="238" t="s">
        <v>264</v>
      </c>
      <c r="G1503" s="235"/>
      <c r="H1503" s="237" t="s">
        <v>1</v>
      </c>
      <c r="I1503" s="239"/>
      <c r="J1503" s="235"/>
      <c r="K1503" s="235"/>
      <c r="L1503" s="240"/>
      <c r="M1503" s="241"/>
      <c r="N1503" s="242"/>
      <c r="O1503" s="242"/>
      <c r="P1503" s="242"/>
      <c r="Q1503" s="242"/>
      <c r="R1503" s="242"/>
      <c r="S1503" s="242"/>
      <c r="T1503" s="24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44" t="s">
        <v>161</v>
      </c>
      <c r="AU1503" s="244" t="s">
        <v>88</v>
      </c>
      <c r="AV1503" s="13" t="s">
        <v>86</v>
      </c>
      <c r="AW1503" s="13" t="s">
        <v>32</v>
      </c>
      <c r="AX1503" s="13" t="s">
        <v>78</v>
      </c>
      <c r="AY1503" s="244" t="s">
        <v>153</v>
      </c>
    </row>
    <row r="1504" s="14" customFormat="1">
      <c r="A1504" s="14"/>
      <c r="B1504" s="245"/>
      <c r="C1504" s="246"/>
      <c r="D1504" s="236" t="s">
        <v>161</v>
      </c>
      <c r="E1504" s="247" t="s">
        <v>1</v>
      </c>
      <c r="F1504" s="248" t="s">
        <v>1514</v>
      </c>
      <c r="G1504" s="246"/>
      <c r="H1504" s="249">
        <v>-2</v>
      </c>
      <c r="I1504" s="250"/>
      <c r="J1504" s="246"/>
      <c r="K1504" s="246"/>
      <c r="L1504" s="251"/>
      <c r="M1504" s="252"/>
      <c r="N1504" s="253"/>
      <c r="O1504" s="253"/>
      <c r="P1504" s="253"/>
      <c r="Q1504" s="253"/>
      <c r="R1504" s="253"/>
      <c r="S1504" s="253"/>
      <c r="T1504" s="25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55" t="s">
        <v>161</v>
      </c>
      <c r="AU1504" s="255" t="s">
        <v>88</v>
      </c>
      <c r="AV1504" s="14" t="s">
        <v>88</v>
      </c>
      <c r="AW1504" s="14" t="s">
        <v>32</v>
      </c>
      <c r="AX1504" s="14" t="s">
        <v>78</v>
      </c>
      <c r="AY1504" s="255" t="s">
        <v>153</v>
      </c>
    </row>
    <row r="1505" s="15" customFormat="1">
      <c r="A1505" s="15"/>
      <c r="B1505" s="256"/>
      <c r="C1505" s="257"/>
      <c r="D1505" s="236" t="s">
        <v>161</v>
      </c>
      <c r="E1505" s="258" t="s">
        <v>1</v>
      </c>
      <c r="F1505" s="259" t="s">
        <v>164</v>
      </c>
      <c r="G1505" s="257"/>
      <c r="H1505" s="260">
        <v>99.459999999999994</v>
      </c>
      <c r="I1505" s="261"/>
      <c r="J1505" s="257"/>
      <c r="K1505" s="257"/>
      <c r="L1505" s="262"/>
      <c r="M1505" s="263"/>
      <c r="N1505" s="264"/>
      <c r="O1505" s="264"/>
      <c r="P1505" s="264"/>
      <c r="Q1505" s="264"/>
      <c r="R1505" s="264"/>
      <c r="S1505" s="264"/>
      <c r="T1505" s="265"/>
      <c r="U1505" s="15"/>
      <c r="V1505" s="15"/>
      <c r="W1505" s="15"/>
      <c r="X1505" s="15"/>
      <c r="Y1505" s="15"/>
      <c r="Z1505" s="15"/>
      <c r="AA1505" s="15"/>
      <c r="AB1505" s="15"/>
      <c r="AC1505" s="15"/>
      <c r="AD1505" s="15"/>
      <c r="AE1505" s="15"/>
      <c r="AT1505" s="266" t="s">
        <v>161</v>
      </c>
      <c r="AU1505" s="266" t="s">
        <v>88</v>
      </c>
      <c r="AV1505" s="15" t="s">
        <v>165</v>
      </c>
      <c r="AW1505" s="15" t="s">
        <v>32</v>
      </c>
      <c r="AX1505" s="15" t="s">
        <v>78</v>
      </c>
      <c r="AY1505" s="266" t="s">
        <v>153</v>
      </c>
    </row>
    <row r="1506" s="13" customFormat="1">
      <c r="A1506" s="13"/>
      <c r="B1506" s="234"/>
      <c r="C1506" s="235"/>
      <c r="D1506" s="236" t="s">
        <v>161</v>
      </c>
      <c r="E1506" s="237" t="s">
        <v>1</v>
      </c>
      <c r="F1506" s="238" t="s">
        <v>266</v>
      </c>
      <c r="G1506" s="235"/>
      <c r="H1506" s="237" t="s">
        <v>1</v>
      </c>
      <c r="I1506" s="239"/>
      <c r="J1506" s="235"/>
      <c r="K1506" s="235"/>
      <c r="L1506" s="240"/>
      <c r="M1506" s="241"/>
      <c r="N1506" s="242"/>
      <c r="O1506" s="242"/>
      <c r="P1506" s="242"/>
      <c r="Q1506" s="242"/>
      <c r="R1506" s="242"/>
      <c r="S1506" s="242"/>
      <c r="T1506" s="24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44" t="s">
        <v>161</v>
      </c>
      <c r="AU1506" s="244" t="s">
        <v>88</v>
      </c>
      <c r="AV1506" s="13" t="s">
        <v>86</v>
      </c>
      <c r="AW1506" s="13" t="s">
        <v>32</v>
      </c>
      <c r="AX1506" s="13" t="s">
        <v>78</v>
      </c>
      <c r="AY1506" s="244" t="s">
        <v>153</v>
      </c>
    </row>
    <row r="1507" s="13" customFormat="1">
      <c r="A1507" s="13"/>
      <c r="B1507" s="234"/>
      <c r="C1507" s="235"/>
      <c r="D1507" s="236" t="s">
        <v>161</v>
      </c>
      <c r="E1507" s="237" t="s">
        <v>1</v>
      </c>
      <c r="F1507" s="238" t="s">
        <v>329</v>
      </c>
      <c r="G1507" s="235"/>
      <c r="H1507" s="237" t="s">
        <v>1</v>
      </c>
      <c r="I1507" s="239"/>
      <c r="J1507" s="235"/>
      <c r="K1507" s="235"/>
      <c r="L1507" s="240"/>
      <c r="M1507" s="241"/>
      <c r="N1507" s="242"/>
      <c r="O1507" s="242"/>
      <c r="P1507" s="242"/>
      <c r="Q1507" s="242"/>
      <c r="R1507" s="242"/>
      <c r="S1507" s="242"/>
      <c r="T1507" s="24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4" t="s">
        <v>161</v>
      </c>
      <c r="AU1507" s="244" t="s">
        <v>88</v>
      </c>
      <c r="AV1507" s="13" t="s">
        <v>86</v>
      </c>
      <c r="AW1507" s="13" t="s">
        <v>32</v>
      </c>
      <c r="AX1507" s="13" t="s">
        <v>78</v>
      </c>
      <c r="AY1507" s="244" t="s">
        <v>153</v>
      </c>
    </row>
    <row r="1508" s="14" customFormat="1">
      <c r="A1508" s="14"/>
      <c r="B1508" s="245"/>
      <c r="C1508" s="246"/>
      <c r="D1508" s="236" t="s">
        <v>161</v>
      </c>
      <c r="E1508" s="247" t="s">
        <v>1</v>
      </c>
      <c r="F1508" s="248" t="s">
        <v>1515</v>
      </c>
      <c r="G1508" s="246"/>
      <c r="H1508" s="249">
        <v>42.960000000000001</v>
      </c>
      <c r="I1508" s="250"/>
      <c r="J1508" s="246"/>
      <c r="K1508" s="246"/>
      <c r="L1508" s="251"/>
      <c r="M1508" s="252"/>
      <c r="N1508" s="253"/>
      <c r="O1508" s="253"/>
      <c r="P1508" s="253"/>
      <c r="Q1508" s="253"/>
      <c r="R1508" s="253"/>
      <c r="S1508" s="253"/>
      <c r="T1508" s="254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55" t="s">
        <v>161</v>
      </c>
      <c r="AU1508" s="255" t="s">
        <v>88</v>
      </c>
      <c r="AV1508" s="14" t="s">
        <v>88</v>
      </c>
      <c r="AW1508" s="14" t="s">
        <v>32</v>
      </c>
      <c r="AX1508" s="14" t="s">
        <v>78</v>
      </c>
      <c r="AY1508" s="255" t="s">
        <v>153</v>
      </c>
    </row>
    <row r="1509" s="13" customFormat="1">
      <c r="A1509" s="13"/>
      <c r="B1509" s="234"/>
      <c r="C1509" s="235"/>
      <c r="D1509" s="236" t="s">
        <v>161</v>
      </c>
      <c r="E1509" s="237" t="s">
        <v>1</v>
      </c>
      <c r="F1509" s="238" t="s">
        <v>497</v>
      </c>
      <c r="G1509" s="235"/>
      <c r="H1509" s="237" t="s">
        <v>1</v>
      </c>
      <c r="I1509" s="239"/>
      <c r="J1509" s="235"/>
      <c r="K1509" s="235"/>
      <c r="L1509" s="240"/>
      <c r="M1509" s="241"/>
      <c r="N1509" s="242"/>
      <c r="O1509" s="242"/>
      <c r="P1509" s="242"/>
      <c r="Q1509" s="242"/>
      <c r="R1509" s="242"/>
      <c r="S1509" s="242"/>
      <c r="T1509" s="24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4" t="s">
        <v>161</v>
      </c>
      <c r="AU1509" s="244" t="s">
        <v>88</v>
      </c>
      <c r="AV1509" s="13" t="s">
        <v>86</v>
      </c>
      <c r="AW1509" s="13" t="s">
        <v>32</v>
      </c>
      <c r="AX1509" s="13" t="s">
        <v>78</v>
      </c>
      <c r="AY1509" s="244" t="s">
        <v>153</v>
      </c>
    </row>
    <row r="1510" s="14" customFormat="1">
      <c r="A1510" s="14"/>
      <c r="B1510" s="245"/>
      <c r="C1510" s="246"/>
      <c r="D1510" s="236" t="s">
        <v>161</v>
      </c>
      <c r="E1510" s="247" t="s">
        <v>1</v>
      </c>
      <c r="F1510" s="248" t="s">
        <v>1516</v>
      </c>
      <c r="G1510" s="246"/>
      <c r="H1510" s="249">
        <v>-8.2799999999999994</v>
      </c>
      <c r="I1510" s="250"/>
      <c r="J1510" s="246"/>
      <c r="K1510" s="246"/>
      <c r="L1510" s="251"/>
      <c r="M1510" s="252"/>
      <c r="N1510" s="253"/>
      <c r="O1510" s="253"/>
      <c r="P1510" s="253"/>
      <c r="Q1510" s="253"/>
      <c r="R1510" s="253"/>
      <c r="S1510" s="253"/>
      <c r="T1510" s="25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55" t="s">
        <v>161</v>
      </c>
      <c r="AU1510" s="255" t="s">
        <v>88</v>
      </c>
      <c r="AV1510" s="14" t="s">
        <v>88</v>
      </c>
      <c r="AW1510" s="14" t="s">
        <v>32</v>
      </c>
      <c r="AX1510" s="14" t="s">
        <v>78</v>
      </c>
      <c r="AY1510" s="255" t="s">
        <v>153</v>
      </c>
    </row>
    <row r="1511" s="15" customFormat="1">
      <c r="A1511" s="15"/>
      <c r="B1511" s="256"/>
      <c r="C1511" s="257"/>
      <c r="D1511" s="236" t="s">
        <v>161</v>
      </c>
      <c r="E1511" s="258" t="s">
        <v>1</v>
      </c>
      <c r="F1511" s="259" t="s">
        <v>164</v>
      </c>
      <c r="G1511" s="257"/>
      <c r="H1511" s="260">
        <v>34.68</v>
      </c>
      <c r="I1511" s="261"/>
      <c r="J1511" s="257"/>
      <c r="K1511" s="257"/>
      <c r="L1511" s="262"/>
      <c r="M1511" s="263"/>
      <c r="N1511" s="264"/>
      <c r="O1511" s="264"/>
      <c r="P1511" s="264"/>
      <c r="Q1511" s="264"/>
      <c r="R1511" s="264"/>
      <c r="S1511" s="264"/>
      <c r="T1511" s="265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  <c r="AE1511" s="15"/>
      <c r="AT1511" s="266" t="s">
        <v>161</v>
      </c>
      <c r="AU1511" s="266" t="s">
        <v>88</v>
      </c>
      <c r="AV1511" s="15" t="s">
        <v>165</v>
      </c>
      <c r="AW1511" s="15" t="s">
        <v>32</v>
      </c>
      <c r="AX1511" s="15" t="s">
        <v>78</v>
      </c>
      <c r="AY1511" s="266" t="s">
        <v>153</v>
      </c>
    </row>
    <row r="1512" s="16" customFormat="1">
      <c r="A1512" s="16"/>
      <c r="B1512" s="267"/>
      <c r="C1512" s="268"/>
      <c r="D1512" s="236" t="s">
        <v>161</v>
      </c>
      <c r="E1512" s="269" t="s">
        <v>1</v>
      </c>
      <c r="F1512" s="270" t="s">
        <v>166</v>
      </c>
      <c r="G1512" s="268"/>
      <c r="H1512" s="271">
        <v>134.13999999999999</v>
      </c>
      <c r="I1512" s="272"/>
      <c r="J1512" s="268"/>
      <c r="K1512" s="268"/>
      <c r="L1512" s="273"/>
      <c r="M1512" s="274"/>
      <c r="N1512" s="275"/>
      <c r="O1512" s="275"/>
      <c r="P1512" s="275"/>
      <c r="Q1512" s="275"/>
      <c r="R1512" s="275"/>
      <c r="S1512" s="275"/>
      <c r="T1512" s="276"/>
      <c r="U1512" s="16"/>
      <c r="V1512" s="16"/>
      <c r="W1512" s="16"/>
      <c r="X1512" s="16"/>
      <c r="Y1512" s="16"/>
      <c r="Z1512" s="16"/>
      <c r="AA1512" s="16"/>
      <c r="AB1512" s="16"/>
      <c r="AC1512" s="16"/>
      <c r="AD1512" s="16"/>
      <c r="AE1512" s="16"/>
      <c r="AT1512" s="277" t="s">
        <v>161</v>
      </c>
      <c r="AU1512" s="277" t="s">
        <v>88</v>
      </c>
      <c r="AV1512" s="16" t="s">
        <v>159</v>
      </c>
      <c r="AW1512" s="16" t="s">
        <v>32</v>
      </c>
      <c r="AX1512" s="16" t="s">
        <v>86</v>
      </c>
      <c r="AY1512" s="277" t="s">
        <v>153</v>
      </c>
    </row>
    <row r="1513" s="2" customFormat="1" ht="24.15" customHeight="1">
      <c r="A1513" s="39"/>
      <c r="B1513" s="40"/>
      <c r="C1513" s="220" t="s">
        <v>1517</v>
      </c>
      <c r="D1513" s="220" t="s">
        <v>155</v>
      </c>
      <c r="E1513" s="221" t="s">
        <v>1518</v>
      </c>
      <c r="F1513" s="222" t="s">
        <v>1519</v>
      </c>
      <c r="G1513" s="223" t="s">
        <v>216</v>
      </c>
      <c r="H1513" s="224">
        <v>134.13999999999999</v>
      </c>
      <c r="I1513" s="225"/>
      <c r="J1513" s="226">
        <f>ROUND(I1513*H1513,2)</f>
        <v>0</v>
      </c>
      <c r="K1513" s="227"/>
      <c r="L1513" s="45"/>
      <c r="M1513" s="228" t="s">
        <v>1</v>
      </c>
      <c r="N1513" s="229" t="s">
        <v>43</v>
      </c>
      <c r="O1513" s="92"/>
      <c r="P1513" s="230">
        <f>O1513*H1513</f>
        <v>0</v>
      </c>
      <c r="Q1513" s="230">
        <v>0.00029999999999999997</v>
      </c>
      <c r="R1513" s="230">
        <f>Q1513*H1513</f>
        <v>0.040241999999999993</v>
      </c>
      <c r="S1513" s="230">
        <v>0</v>
      </c>
      <c r="T1513" s="231">
        <f>S1513*H1513</f>
        <v>0</v>
      </c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R1513" s="232" t="s">
        <v>269</v>
      </c>
      <c r="AT1513" s="232" t="s">
        <v>155</v>
      </c>
      <c r="AU1513" s="232" t="s">
        <v>88</v>
      </c>
      <c r="AY1513" s="18" t="s">
        <v>153</v>
      </c>
      <c r="BE1513" s="233">
        <f>IF(N1513="základní",J1513,0)</f>
        <v>0</v>
      </c>
      <c r="BF1513" s="233">
        <f>IF(N1513="snížená",J1513,0)</f>
        <v>0</v>
      </c>
      <c r="BG1513" s="233">
        <f>IF(N1513="zákl. přenesená",J1513,0)</f>
        <v>0</v>
      </c>
      <c r="BH1513" s="233">
        <f>IF(N1513="sníž. přenesená",J1513,0)</f>
        <v>0</v>
      </c>
      <c r="BI1513" s="233">
        <f>IF(N1513="nulová",J1513,0)</f>
        <v>0</v>
      </c>
      <c r="BJ1513" s="18" t="s">
        <v>86</v>
      </c>
      <c r="BK1513" s="233">
        <f>ROUND(I1513*H1513,2)</f>
        <v>0</v>
      </c>
      <c r="BL1513" s="18" t="s">
        <v>269</v>
      </c>
      <c r="BM1513" s="232" t="s">
        <v>1520</v>
      </c>
    </row>
    <row r="1514" s="13" customFormat="1">
      <c r="A1514" s="13"/>
      <c r="B1514" s="234"/>
      <c r="C1514" s="235"/>
      <c r="D1514" s="236" t="s">
        <v>161</v>
      </c>
      <c r="E1514" s="237" t="s">
        <v>1</v>
      </c>
      <c r="F1514" s="238" t="s">
        <v>1521</v>
      </c>
      <c r="G1514" s="235"/>
      <c r="H1514" s="237" t="s">
        <v>1</v>
      </c>
      <c r="I1514" s="239"/>
      <c r="J1514" s="235"/>
      <c r="K1514" s="235"/>
      <c r="L1514" s="240"/>
      <c r="M1514" s="241"/>
      <c r="N1514" s="242"/>
      <c r="O1514" s="242"/>
      <c r="P1514" s="242"/>
      <c r="Q1514" s="242"/>
      <c r="R1514" s="242"/>
      <c r="S1514" s="242"/>
      <c r="T1514" s="24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44" t="s">
        <v>161</v>
      </c>
      <c r="AU1514" s="244" t="s">
        <v>88</v>
      </c>
      <c r="AV1514" s="13" t="s">
        <v>86</v>
      </c>
      <c r="AW1514" s="13" t="s">
        <v>32</v>
      </c>
      <c r="AX1514" s="13" t="s">
        <v>78</v>
      </c>
      <c r="AY1514" s="244" t="s">
        <v>153</v>
      </c>
    </row>
    <row r="1515" s="13" customFormat="1">
      <c r="A1515" s="13"/>
      <c r="B1515" s="234"/>
      <c r="C1515" s="235"/>
      <c r="D1515" s="236" t="s">
        <v>161</v>
      </c>
      <c r="E1515" s="237" t="s">
        <v>1</v>
      </c>
      <c r="F1515" s="238" t="s">
        <v>262</v>
      </c>
      <c r="G1515" s="235"/>
      <c r="H1515" s="237" t="s">
        <v>1</v>
      </c>
      <c r="I1515" s="239"/>
      <c r="J1515" s="235"/>
      <c r="K1515" s="235"/>
      <c r="L1515" s="240"/>
      <c r="M1515" s="241"/>
      <c r="N1515" s="242"/>
      <c r="O1515" s="242"/>
      <c r="P1515" s="242"/>
      <c r="Q1515" s="242"/>
      <c r="R1515" s="242"/>
      <c r="S1515" s="242"/>
      <c r="T1515" s="24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44" t="s">
        <v>161</v>
      </c>
      <c r="AU1515" s="244" t="s">
        <v>88</v>
      </c>
      <c r="AV1515" s="13" t="s">
        <v>86</v>
      </c>
      <c r="AW1515" s="13" t="s">
        <v>32</v>
      </c>
      <c r="AX1515" s="13" t="s">
        <v>78</v>
      </c>
      <c r="AY1515" s="244" t="s">
        <v>153</v>
      </c>
    </row>
    <row r="1516" s="13" customFormat="1">
      <c r="A1516" s="13"/>
      <c r="B1516" s="234"/>
      <c r="C1516" s="235"/>
      <c r="D1516" s="236" t="s">
        <v>161</v>
      </c>
      <c r="E1516" s="237" t="s">
        <v>1</v>
      </c>
      <c r="F1516" s="238" t="s">
        <v>274</v>
      </c>
      <c r="G1516" s="235"/>
      <c r="H1516" s="237" t="s">
        <v>1</v>
      </c>
      <c r="I1516" s="239"/>
      <c r="J1516" s="235"/>
      <c r="K1516" s="235"/>
      <c r="L1516" s="240"/>
      <c r="M1516" s="241"/>
      <c r="N1516" s="242"/>
      <c r="O1516" s="242"/>
      <c r="P1516" s="242"/>
      <c r="Q1516" s="242"/>
      <c r="R1516" s="242"/>
      <c r="S1516" s="242"/>
      <c r="T1516" s="24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4" t="s">
        <v>161</v>
      </c>
      <c r="AU1516" s="244" t="s">
        <v>88</v>
      </c>
      <c r="AV1516" s="13" t="s">
        <v>86</v>
      </c>
      <c r="AW1516" s="13" t="s">
        <v>32</v>
      </c>
      <c r="AX1516" s="13" t="s">
        <v>78</v>
      </c>
      <c r="AY1516" s="244" t="s">
        <v>153</v>
      </c>
    </row>
    <row r="1517" s="14" customFormat="1">
      <c r="A1517" s="14"/>
      <c r="B1517" s="245"/>
      <c r="C1517" s="246"/>
      <c r="D1517" s="236" t="s">
        <v>161</v>
      </c>
      <c r="E1517" s="247" t="s">
        <v>1</v>
      </c>
      <c r="F1517" s="248" t="s">
        <v>1505</v>
      </c>
      <c r="G1517" s="246"/>
      <c r="H1517" s="249">
        <v>52.119999999999997</v>
      </c>
      <c r="I1517" s="250"/>
      <c r="J1517" s="246"/>
      <c r="K1517" s="246"/>
      <c r="L1517" s="251"/>
      <c r="M1517" s="252"/>
      <c r="N1517" s="253"/>
      <c r="O1517" s="253"/>
      <c r="P1517" s="253"/>
      <c r="Q1517" s="253"/>
      <c r="R1517" s="253"/>
      <c r="S1517" s="253"/>
      <c r="T1517" s="254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55" t="s">
        <v>161</v>
      </c>
      <c r="AU1517" s="255" t="s">
        <v>88</v>
      </c>
      <c r="AV1517" s="14" t="s">
        <v>88</v>
      </c>
      <c r="AW1517" s="14" t="s">
        <v>32</v>
      </c>
      <c r="AX1517" s="14" t="s">
        <v>78</v>
      </c>
      <c r="AY1517" s="255" t="s">
        <v>153</v>
      </c>
    </row>
    <row r="1518" s="14" customFormat="1">
      <c r="A1518" s="14"/>
      <c r="B1518" s="245"/>
      <c r="C1518" s="246"/>
      <c r="D1518" s="236" t="s">
        <v>161</v>
      </c>
      <c r="E1518" s="247" t="s">
        <v>1</v>
      </c>
      <c r="F1518" s="248" t="s">
        <v>1506</v>
      </c>
      <c r="G1518" s="246"/>
      <c r="H1518" s="249">
        <v>12</v>
      </c>
      <c r="I1518" s="250"/>
      <c r="J1518" s="246"/>
      <c r="K1518" s="246"/>
      <c r="L1518" s="251"/>
      <c r="M1518" s="252"/>
      <c r="N1518" s="253"/>
      <c r="O1518" s="253"/>
      <c r="P1518" s="253"/>
      <c r="Q1518" s="253"/>
      <c r="R1518" s="253"/>
      <c r="S1518" s="253"/>
      <c r="T1518" s="25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5" t="s">
        <v>161</v>
      </c>
      <c r="AU1518" s="255" t="s">
        <v>88</v>
      </c>
      <c r="AV1518" s="14" t="s">
        <v>88</v>
      </c>
      <c r="AW1518" s="14" t="s">
        <v>32</v>
      </c>
      <c r="AX1518" s="14" t="s">
        <v>78</v>
      </c>
      <c r="AY1518" s="255" t="s">
        <v>153</v>
      </c>
    </row>
    <row r="1519" s="14" customFormat="1">
      <c r="A1519" s="14"/>
      <c r="B1519" s="245"/>
      <c r="C1519" s="246"/>
      <c r="D1519" s="236" t="s">
        <v>161</v>
      </c>
      <c r="E1519" s="247" t="s">
        <v>1</v>
      </c>
      <c r="F1519" s="248" t="s">
        <v>1507</v>
      </c>
      <c r="G1519" s="246"/>
      <c r="H1519" s="249">
        <v>1</v>
      </c>
      <c r="I1519" s="250"/>
      <c r="J1519" s="246"/>
      <c r="K1519" s="246"/>
      <c r="L1519" s="251"/>
      <c r="M1519" s="252"/>
      <c r="N1519" s="253"/>
      <c r="O1519" s="253"/>
      <c r="P1519" s="253"/>
      <c r="Q1519" s="253"/>
      <c r="R1519" s="253"/>
      <c r="S1519" s="253"/>
      <c r="T1519" s="25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5" t="s">
        <v>161</v>
      </c>
      <c r="AU1519" s="255" t="s">
        <v>88</v>
      </c>
      <c r="AV1519" s="14" t="s">
        <v>88</v>
      </c>
      <c r="AW1519" s="14" t="s">
        <v>32</v>
      </c>
      <c r="AX1519" s="14" t="s">
        <v>78</v>
      </c>
      <c r="AY1519" s="255" t="s">
        <v>153</v>
      </c>
    </row>
    <row r="1520" s="13" customFormat="1">
      <c r="A1520" s="13"/>
      <c r="B1520" s="234"/>
      <c r="C1520" s="235"/>
      <c r="D1520" s="236" t="s">
        <v>161</v>
      </c>
      <c r="E1520" s="237" t="s">
        <v>1</v>
      </c>
      <c r="F1520" s="238" t="s">
        <v>497</v>
      </c>
      <c r="G1520" s="235"/>
      <c r="H1520" s="237" t="s">
        <v>1</v>
      </c>
      <c r="I1520" s="239"/>
      <c r="J1520" s="235"/>
      <c r="K1520" s="235"/>
      <c r="L1520" s="240"/>
      <c r="M1520" s="241"/>
      <c r="N1520" s="242"/>
      <c r="O1520" s="242"/>
      <c r="P1520" s="242"/>
      <c r="Q1520" s="242"/>
      <c r="R1520" s="242"/>
      <c r="S1520" s="242"/>
      <c r="T1520" s="24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44" t="s">
        <v>161</v>
      </c>
      <c r="AU1520" s="244" t="s">
        <v>88</v>
      </c>
      <c r="AV1520" s="13" t="s">
        <v>86</v>
      </c>
      <c r="AW1520" s="13" t="s">
        <v>32</v>
      </c>
      <c r="AX1520" s="13" t="s">
        <v>78</v>
      </c>
      <c r="AY1520" s="244" t="s">
        <v>153</v>
      </c>
    </row>
    <row r="1521" s="14" customFormat="1">
      <c r="A1521" s="14"/>
      <c r="B1521" s="245"/>
      <c r="C1521" s="246"/>
      <c r="D1521" s="236" t="s">
        <v>161</v>
      </c>
      <c r="E1521" s="247" t="s">
        <v>1</v>
      </c>
      <c r="F1521" s="248" t="s">
        <v>1508</v>
      </c>
      <c r="G1521" s="246"/>
      <c r="H1521" s="249">
        <v>-9.8800000000000008</v>
      </c>
      <c r="I1521" s="250"/>
      <c r="J1521" s="246"/>
      <c r="K1521" s="246"/>
      <c r="L1521" s="251"/>
      <c r="M1521" s="252"/>
      <c r="N1521" s="253"/>
      <c r="O1521" s="253"/>
      <c r="P1521" s="253"/>
      <c r="Q1521" s="253"/>
      <c r="R1521" s="253"/>
      <c r="S1521" s="253"/>
      <c r="T1521" s="254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55" t="s">
        <v>161</v>
      </c>
      <c r="AU1521" s="255" t="s">
        <v>88</v>
      </c>
      <c r="AV1521" s="14" t="s">
        <v>88</v>
      </c>
      <c r="AW1521" s="14" t="s">
        <v>32</v>
      </c>
      <c r="AX1521" s="14" t="s">
        <v>78</v>
      </c>
      <c r="AY1521" s="255" t="s">
        <v>153</v>
      </c>
    </row>
    <row r="1522" s="13" customFormat="1">
      <c r="A1522" s="13"/>
      <c r="B1522" s="234"/>
      <c r="C1522" s="235"/>
      <c r="D1522" s="236" t="s">
        <v>161</v>
      </c>
      <c r="E1522" s="237" t="s">
        <v>1</v>
      </c>
      <c r="F1522" s="238" t="s">
        <v>510</v>
      </c>
      <c r="G1522" s="235"/>
      <c r="H1522" s="237" t="s">
        <v>1</v>
      </c>
      <c r="I1522" s="239"/>
      <c r="J1522" s="235"/>
      <c r="K1522" s="235"/>
      <c r="L1522" s="240"/>
      <c r="M1522" s="241"/>
      <c r="N1522" s="242"/>
      <c r="O1522" s="242"/>
      <c r="P1522" s="242"/>
      <c r="Q1522" s="242"/>
      <c r="R1522" s="242"/>
      <c r="S1522" s="242"/>
      <c r="T1522" s="24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4" t="s">
        <v>161</v>
      </c>
      <c r="AU1522" s="244" t="s">
        <v>88</v>
      </c>
      <c r="AV1522" s="13" t="s">
        <v>86</v>
      </c>
      <c r="AW1522" s="13" t="s">
        <v>32</v>
      </c>
      <c r="AX1522" s="13" t="s">
        <v>78</v>
      </c>
      <c r="AY1522" s="244" t="s">
        <v>153</v>
      </c>
    </row>
    <row r="1523" s="14" customFormat="1">
      <c r="A1523" s="14"/>
      <c r="B1523" s="245"/>
      <c r="C1523" s="246"/>
      <c r="D1523" s="236" t="s">
        <v>161</v>
      </c>
      <c r="E1523" s="247" t="s">
        <v>1</v>
      </c>
      <c r="F1523" s="248" t="s">
        <v>1509</v>
      </c>
      <c r="G1523" s="246"/>
      <c r="H1523" s="249">
        <v>10.800000000000001</v>
      </c>
      <c r="I1523" s="250"/>
      <c r="J1523" s="246"/>
      <c r="K1523" s="246"/>
      <c r="L1523" s="251"/>
      <c r="M1523" s="252"/>
      <c r="N1523" s="253"/>
      <c r="O1523" s="253"/>
      <c r="P1523" s="253"/>
      <c r="Q1523" s="253"/>
      <c r="R1523" s="253"/>
      <c r="S1523" s="253"/>
      <c r="T1523" s="25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5" t="s">
        <v>161</v>
      </c>
      <c r="AU1523" s="255" t="s">
        <v>88</v>
      </c>
      <c r="AV1523" s="14" t="s">
        <v>88</v>
      </c>
      <c r="AW1523" s="14" t="s">
        <v>32</v>
      </c>
      <c r="AX1523" s="14" t="s">
        <v>78</v>
      </c>
      <c r="AY1523" s="255" t="s">
        <v>153</v>
      </c>
    </row>
    <row r="1524" s="13" customFormat="1">
      <c r="A1524" s="13"/>
      <c r="B1524" s="234"/>
      <c r="C1524" s="235"/>
      <c r="D1524" s="236" t="s">
        <v>161</v>
      </c>
      <c r="E1524" s="237" t="s">
        <v>1</v>
      </c>
      <c r="F1524" s="238" t="s">
        <v>264</v>
      </c>
      <c r="G1524" s="235"/>
      <c r="H1524" s="237" t="s">
        <v>1</v>
      </c>
      <c r="I1524" s="239"/>
      <c r="J1524" s="235"/>
      <c r="K1524" s="235"/>
      <c r="L1524" s="240"/>
      <c r="M1524" s="241"/>
      <c r="N1524" s="242"/>
      <c r="O1524" s="242"/>
      <c r="P1524" s="242"/>
      <c r="Q1524" s="242"/>
      <c r="R1524" s="242"/>
      <c r="S1524" s="242"/>
      <c r="T1524" s="24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4" t="s">
        <v>161</v>
      </c>
      <c r="AU1524" s="244" t="s">
        <v>88</v>
      </c>
      <c r="AV1524" s="13" t="s">
        <v>86</v>
      </c>
      <c r="AW1524" s="13" t="s">
        <v>32</v>
      </c>
      <c r="AX1524" s="13" t="s">
        <v>78</v>
      </c>
      <c r="AY1524" s="244" t="s">
        <v>153</v>
      </c>
    </row>
    <row r="1525" s="14" customFormat="1">
      <c r="A1525" s="14"/>
      <c r="B1525" s="245"/>
      <c r="C1525" s="246"/>
      <c r="D1525" s="236" t="s">
        <v>161</v>
      </c>
      <c r="E1525" s="247" t="s">
        <v>1</v>
      </c>
      <c r="F1525" s="248" t="s">
        <v>1510</v>
      </c>
      <c r="G1525" s="246"/>
      <c r="H1525" s="249">
        <v>-1.6000000000000001</v>
      </c>
      <c r="I1525" s="250"/>
      <c r="J1525" s="246"/>
      <c r="K1525" s="246"/>
      <c r="L1525" s="251"/>
      <c r="M1525" s="252"/>
      <c r="N1525" s="253"/>
      <c r="O1525" s="253"/>
      <c r="P1525" s="253"/>
      <c r="Q1525" s="253"/>
      <c r="R1525" s="253"/>
      <c r="S1525" s="253"/>
      <c r="T1525" s="254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55" t="s">
        <v>161</v>
      </c>
      <c r="AU1525" s="255" t="s">
        <v>88</v>
      </c>
      <c r="AV1525" s="14" t="s">
        <v>88</v>
      </c>
      <c r="AW1525" s="14" t="s">
        <v>32</v>
      </c>
      <c r="AX1525" s="14" t="s">
        <v>78</v>
      </c>
      <c r="AY1525" s="255" t="s">
        <v>153</v>
      </c>
    </row>
    <row r="1526" s="13" customFormat="1">
      <c r="A1526" s="13"/>
      <c r="B1526" s="234"/>
      <c r="C1526" s="235"/>
      <c r="D1526" s="236" t="s">
        <v>161</v>
      </c>
      <c r="E1526" s="237" t="s">
        <v>1</v>
      </c>
      <c r="F1526" s="238" t="s">
        <v>314</v>
      </c>
      <c r="G1526" s="235"/>
      <c r="H1526" s="237" t="s">
        <v>1</v>
      </c>
      <c r="I1526" s="239"/>
      <c r="J1526" s="235"/>
      <c r="K1526" s="235"/>
      <c r="L1526" s="240"/>
      <c r="M1526" s="241"/>
      <c r="N1526" s="242"/>
      <c r="O1526" s="242"/>
      <c r="P1526" s="242"/>
      <c r="Q1526" s="242"/>
      <c r="R1526" s="242"/>
      <c r="S1526" s="242"/>
      <c r="T1526" s="24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4" t="s">
        <v>161</v>
      </c>
      <c r="AU1526" s="244" t="s">
        <v>88</v>
      </c>
      <c r="AV1526" s="13" t="s">
        <v>86</v>
      </c>
      <c r="AW1526" s="13" t="s">
        <v>32</v>
      </c>
      <c r="AX1526" s="13" t="s">
        <v>78</v>
      </c>
      <c r="AY1526" s="244" t="s">
        <v>153</v>
      </c>
    </row>
    <row r="1527" s="14" customFormat="1">
      <c r="A1527" s="14"/>
      <c r="B1527" s="245"/>
      <c r="C1527" s="246"/>
      <c r="D1527" s="236" t="s">
        <v>161</v>
      </c>
      <c r="E1527" s="247" t="s">
        <v>1</v>
      </c>
      <c r="F1527" s="248" t="s">
        <v>1511</v>
      </c>
      <c r="G1527" s="246"/>
      <c r="H1527" s="249">
        <v>20.140000000000001</v>
      </c>
      <c r="I1527" s="250"/>
      <c r="J1527" s="246"/>
      <c r="K1527" s="246"/>
      <c r="L1527" s="251"/>
      <c r="M1527" s="252"/>
      <c r="N1527" s="253"/>
      <c r="O1527" s="253"/>
      <c r="P1527" s="253"/>
      <c r="Q1527" s="253"/>
      <c r="R1527" s="253"/>
      <c r="S1527" s="253"/>
      <c r="T1527" s="254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5" t="s">
        <v>161</v>
      </c>
      <c r="AU1527" s="255" t="s">
        <v>88</v>
      </c>
      <c r="AV1527" s="14" t="s">
        <v>88</v>
      </c>
      <c r="AW1527" s="14" t="s">
        <v>32</v>
      </c>
      <c r="AX1527" s="14" t="s">
        <v>78</v>
      </c>
      <c r="AY1527" s="255" t="s">
        <v>153</v>
      </c>
    </row>
    <row r="1528" s="13" customFormat="1">
      <c r="A1528" s="13"/>
      <c r="B1528" s="234"/>
      <c r="C1528" s="235"/>
      <c r="D1528" s="236" t="s">
        <v>161</v>
      </c>
      <c r="E1528" s="237" t="s">
        <v>1</v>
      </c>
      <c r="F1528" s="238" t="s">
        <v>497</v>
      </c>
      <c r="G1528" s="235"/>
      <c r="H1528" s="237" t="s">
        <v>1</v>
      </c>
      <c r="I1528" s="239"/>
      <c r="J1528" s="235"/>
      <c r="K1528" s="235"/>
      <c r="L1528" s="240"/>
      <c r="M1528" s="241"/>
      <c r="N1528" s="242"/>
      <c r="O1528" s="242"/>
      <c r="P1528" s="242"/>
      <c r="Q1528" s="242"/>
      <c r="R1528" s="242"/>
      <c r="S1528" s="242"/>
      <c r="T1528" s="24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4" t="s">
        <v>161</v>
      </c>
      <c r="AU1528" s="244" t="s">
        <v>88</v>
      </c>
      <c r="AV1528" s="13" t="s">
        <v>86</v>
      </c>
      <c r="AW1528" s="13" t="s">
        <v>32</v>
      </c>
      <c r="AX1528" s="13" t="s">
        <v>78</v>
      </c>
      <c r="AY1528" s="244" t="s">
        <v>153</v>
      </c>
    </row>
    <row r="1529" s="14" customFormat="1">
      <c r="A1529" s="14"/>
      <c r="B1529" s="245"/>
      <c r="C1529" s="246"/>
      <c r="D1529" s="236" t="s">
        <v>161</v>
      </c>
      <c r="E1529" s="247" t="s">
        <v>1</v>
      </c>
      <c r="F1529" s="248" t="s">
        <v>1512</v>
      </c>
      <c r="G1529" s="246"/>
      <c r="H1529" s="249">
        <v>-3.2000000000000002</v>
      </c>
      <c r="I1529" s="250"/>
      <c r="J1529" s="246"/>
      <c r="K1529" s="246"/>
      <c r="L1529" s="251"/>
      <c r="M1529" s="252"/>
      <c r="N1529" s="253"/>
      <c r="O1529" s="253"/>
      <c r="P1529" s="253"/>
      <c r="Q1529" s="253"/>
      <c r="R1529" s="253"/>
      <c r="S1529" s="253"/>
      <c r="T1529" s="254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55" t="s">
        <v>161</v>
      </c>
      <c r="AU1529" s="255" t="s">
        <v>88</v>
      </c>
      <c r="AV1529" s="14" t="s">
        <v>88</v>
      </c>
      <c r="AW1529" s="14" t="s">
        <v>32</v>
      </c>
      <c r="AX1529" s="14" t="s">
        <v>78</v>
      </c>
      <c r="AY1529" s="255" t="s">
        <v>153</v>
      </c>
    </row>
    <row r="1530" s="13" customFormat="1">
      <c r="A1530" s="13"/>
      <c r="B1530" s="234"/>
      <c r="C1530" s="235"/>
      <c r="D1530" s="236" t="s">
        <v>161</v>
      </c>
      <c r="E1530" s="237" t="s">
        <v>1</v>
      </c>
      <c r="F1530" s="238" t="s">
        <v>319</v>
      </c>
      <c r="G1530" s="235"/>
      <c r="H1530" s="237" t="s">
        <v>1</v>
      </c>
      <c r="I1530" s="239"/>
      <c r="J1530" s="235"/>
      <c r="K1530" s="235"/>
      <c r="L1530" s="240"/>
      <c r="M1530" s="241"/>
      <c r="N1530" s="242"/>
      <c r="O1530" s="242"/>
      <c r="P1530" s="242"/>
      <c r="Q1530" s="242"/>
      <c r="R1530" s="242"/>
      <c r="S1530" s="242"/>
      <c r="T1530" s="24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4" t="s">
        <v>161</v>
      </c>
      <c r="AU1530" s="244" t="s">
        <v>88</v>
      </c>
      <c r="AV1530" s="13" t="s">
        <v>86</v>
      </c>
      <c r="AW1530" s="13" t="s">
        <v>32</v>
      </c>
      <c r="AX1530" s="13" t="s">
        <v>78</v>
      </c>
      <c r="AY1530" s="244" t="s">
        <v>153</v>
      </c>
    </row>
    <row r="1531" s="14" customFormat="1">
      <c r="A1531" s="14"/>
      <c r="B1531" s="245"/>
      <c r="C1531" s="246"/>
      <c r="D1531" s="236" t="s">
        <v>161</v>
      </c>
      <c r="E1531" s="247" t="s">
        <v>1</v>
      </c>
      <c r="F1531" s="248" t="s">
        <v>1513</v>
      </c>
      <c r="G1531" s="246"/>
      <c r="H1531" s="249">
        <v>20.079999999999998</v>
      </c>
      <c r="I1531" s="250"/>
      <c r="J1531" s="246"/>
      <c r="K1531" s="246"/>
      <c r="L1531" s="251"/>
      <c r="M1531" s="252"/>
      <c r="N1531" s="253"/>
      <c r="O1531" s="253"/>
      <c r="P1531" s="253"/>
      <c r="Q1531" s="253"/>
      <c r="R1531" s="253"/>
      <c r="S1531" s="253"/>
      <c r="T1531" s="25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5" t="s">
        <v>161</v>
      </c>
      <c r="AU1531" s="255" t="s">
        <v>88</v>
      </c>
      <c r="AV1531" s="14" t="s">
        <v>88</v>
      </c>
      <c r="AW1531" s="14" t="s">
        <v>32</v>
      </c>
      <c r="AX1531" s="14" t="s">
        <v>78</v>
      </c>
      <c r="AY1531" s="255" t="s">
        <v>153</v>
      </c>
    </row>
    <row r="1532" s="13" customFormat="1">
      <c r="A1532" s="13"/>
      <c r="B1532" s="234"/>
      <c r="C1532" s="235"/>
      <c r="D1532" s="236" t="s">
        <v>161</v>
      </c>
      <c r="E1532" s="237" t="s">
        <v>1</v>
      </c>
      <c r="F1532" s="238" t="s">
        <v>264</v>
      </c>
      <c r="G1532" s="235"/>
      <c r="H1532" s="237" t="s">
        <v>1</v>
      </c>
      <c r="I1532" s="239"/>
      <c r="J1532" s="235"/>
      <c r="K1532" s="235"/>
      <c r="L1532" s="240"/>
      <c r="M1532" s="241"/>
      <c r="N1532" s="242"/>
      <c r="O1532" s="242"/>
      <c r="P1532" s="242"/>
      <c r="Q1532" s="242"/>
      <c r="R1532" s="242"/>
      <c r="S1532" s="242"/>
      <c r="T1532" s="24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4" t="s">
        <v>161</v>
      </c>
      <c r="AU1532" s="244" t="s">
        <v>88</v>
      </c>
      <c r="AV1532" s="13" t="s">
        <v>86</v>
      </c>
      <c r="AW1532" s="13" t="s">
        <v>32</v>
      </c>
      <c r="AX1532" s="13" t="s">
        <v>78</v>
      </c>
      <c r="AY1532" s="244" t="s">
        <v>153</v>
      </c>
    </row>
    <row r="1533" s="14" customFormat="1">
      <c r="A1533" s="14"/>
      <c r="B1533" s="245"/>
      <c r="C1533" s="246"/>
      <c r="D1533" s="236" t="s">
        <v>161</v>
      </c>
      <c r="E1533" s="247" t="s">
        <v>1</v>
      </c>
      <c r="F1533" s="248" t="s">
        <v>1514</v>
      </c>
      <c r="G1533" s="246"/>
      <c r="H1533" s="249">
        <v>-2</v>
      </c>
      <c r="I1533" s="250"/>
      <c r="J1533" s="246"/>
      <c r="K1533" s="246"/>
      <c r="L1533" s="251"/>
      <c r="M1533" s="252"/>
      <c r="N1533" s="253"/>
      <c r="O1533" s="253"/>
      <c r="P1533" s="253"/>
      <c r="Q1533" s="253"/>
      <c r="R1533" s="253"/>
      <c r="S1533" s="253"/>
      <c r="T1533" s="254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55" t="s">
        <v>161</v>
      </c>
      <c r="AU1533" s="255" t="s">
        <v>88</v>
      </c>
      <c r="AV1533" s="14" t="s">
        <v>88</v>
      </c>
      <c r="AW1533" s="14" t="s">
        <v>32</v>
      </c>
      <c r="AX1533" s="14" t="s">
        <v>78</v>
      </c>
      <c r="AY1533" s="255" t="s">
        <v>153</v>
      </c>
    </row>
    <row r="1534" s="15" customFormat="1">
      <c r="A1534" s="15"/>
      <c r="B1534" s="256"/>
      <c r="C1534" s="257"/>
      <c r="D1534" s="236" t="s">
        <v>161</v>
      </c>
      <c r="E1534" s="258" t="s">
        <v>1</v>
      </c>
      <c r="F1534" s="259" t="s">
        <v>164</v>
      </c>
      <c r="G1534" s="257"/>
      <c r="H1534" s="260">
        <v>99.459999999999994</v>
      </c>
      <c r="I1534" s="261"/>
      <c r="J1534" s="257"/>
      <c r="K1534" s="257"/>
      <c r="L1534" s="262"/>
      <c r="M1534" s="263"/>
      <c r="N1534" s="264"/>
      <c r="O1534" s="264"/>
      <c r="P1534" s="264"/>
      <c r="Q1534" s="264"/>
      <c r="R1534" s="264"/>
      <c r="S1534" s="264"/>
      <c r="T1534" s="265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  <c r="AE1534" s="15"/>
      <c r="AT1534" s="266" t="s">
        <v>161</v>
      </c>
      <c r="AU1534" s="266" t="s">
        <v>88</v>
      </c>
      <c r="AV1534" s="15" t="s">
        <v>165</v>
      </c>
      <c r="AW1534" s="15" t="s">
        <v>32</v>
      </c>
      <c r="AX1534" s="15" t="s">
        <v>78</v>
      </c>
      <c r="AY1534" s="266" t="s">
        <v>153</v>
      </c>
    </row>
    <row r="1535" s="13" customFormat="1">
      <c r="A1535" s="13"/>
      <c r="B1535" s="234"/>
      <c r="C1535" s="235"/>
      <c r="D1535" s="236" t="s">
        <v>161</v>
      </c>
      <c r="E1535" s="237" t="s">
        <v>1</v>
      </c>
      <c r="F1535" s="238" t="s">
        <v>266</v>
      </c>
      <c r="G1535" s="235"/>
      <c r="H1535" s="237" t="s">
        <v>1</v>
      </c>
      <c r="I1535" s="239"/>
      <c r="J1535" s="235"/>
      <c r="K1535" s="235"/>
      <c r="L1535" s="240"/>
      <c r="M1535" s="241"/>
      <c r="N1535" s="242"/>
      <c r="O1535" s="242"/>
      <c r="P1535" s="242"/>
      <c r="Q1535" s="242"/>
      <c r="R1535" s="242"/>
      <c r="S1535" s="242"/>
      <c r="T1535" s="24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44" t="s">
        <v>161</v>
      </c>
      <c r="AU1535" s="244" t="s">
        <v>88</v>
      </c>
      <c r="AV1535" s="13" t="s">
        <v>86</v>
      </c>
      <c r="AW1535" s="13" t="s">
        <v>32</v>
      </c>
      <c r="AX1535" s="13" t="s">
        <v>78</v>
      </c>
      <c r="AY1535" s="244" t="s">
        <v>153</v>
      </c>
    </row>
    <row r="1536" s="13" customFormat="1">
      <c r="A1536" s="13"/>
      <c r="B1536" s="234"/>
      <c r="C1536" s="235"/>
      <c r="D1536" s="236" t="s">
        <v>161</v>
      </c>
      <c r="E1536" s="237" t="s">
        <v>1</v>
      </c>
      <c r="F1536" s="238" t="s">
        <v>329</v>
      </c>
      <c r="G1536" s="235"/>
      <c r="H1536" s="237" t="s">
        <v>1</v>
      </c>
      <c r="I1536" s="239"/>
      <c r="J1536" s="235"/>
      <c r="K1536" s="235"/>
      <c r="L1536" s="240"/>
      <c r="M1536" s="241"/>
      <c r="N1536" s="242"/>
      <c r="O1536" s="242"/>
      <c r="P1536" s="242"/>
      <c r="Q1536" s="242"/>
      <c r="R1536" s="242"/>
      <c r="S1536" s="242"/>
      <c r="T1536" s="24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4" t="s">
        <v>161</v>
      </c>
      <c r="AU1536" s="244" t="s">
        <v>88</v>
      </c>
      <c r="AV1536" s="13" t="s">
        <v>86</v>
      </c>
      <c r="AW1536" s="13" t="s">
        <v>32</v>
      </c>
      <c r="AX1536" s="13" t="s">
        <v>78</v>
      </c>
      <c r="AY1536" s="244" t="s">
        <v>153</v>
      </c>
    </row>
    <row r="1537" s="14" customFormat="1">
      <c r="A1537" s="14"/>
      <c r="B1537" s="245"/>
      <c r="C1537" s="246"/>
      <c r="D1537" s="236" t="s">
        <v>161</v>
      </c>
      <c r="E1537" s="247" t="s">
        <v>1</v>
      </c>
      <c r="F1537" s="248" t="s">
        <v>1515</v>
      </c>
      <c r="G1537" s="246"/>
      <c r="H1537" s="249">
        <v>42.960000000000001</v>
      </c>
      <c r="I1537" s="250"/>
      <c r="J1537" s="246"/>
      <c r="K1537" s="246"/>
      <c r="L1537" s="251"/>
      <c r="M1537" s="252"/>
      <c r="N1537" s="253"/>
      <c r="O1537" s="253"/>
      <c r="P1537" s="253"/>
      <c r="Q1537" s="253"/>
      <c r="R1537" s="253"/>
      <c r="S1537" s="253"/>
      <c r="T1537" s="254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5" t="s">
        <v>161</v>
      </c>
      <c r="AU1537" s="255" t="s">
        <v>88</v>
      </c>
      <c r="AV1537" s="14" t="s">
        <v>88</v>
      </c>
      <c r="AW1537" s="14" t="s">
        <v>32</v>
      </c>
      <c r="AX1537" s="14" t="s">
        <v>78</v>
      </c>
      <c r="AY1537" s="255" t="s">
        <v>153</v>
      </c>
    </row>
    <row r="1538" s="13" customFormat="1">
      <c r="A1538" s="13"/>
      <c r="B1538" s="234"/>
      <c r="C1538" s="235"/>
      <c r="D1538" s="236" t="s">
        <v>161</v>
      </c>
      <c r="E1538" s="237" t="s">
        <v>1</v>
      </c>
      <c r="F1538" s="238" t="s">
        <v>497</v>
      </c>
      <c r="G1538" s="235"/>
      <c r="H1538" s="237" t="s">
        <v>1</v>
      </c>
      <c r="I1538" s="239"/>
      <c r="J1538" s="235"/>
      <c r="K1538" s="235"/>
      <c r="L1538" s="240"/>
      <c r="M1538" s="241"/>
      <c r="N1538" s="242"/>
      <c r="O1538" s="242"/>
      <c r="P1538" s="242"/>
      <c r="Q1538" s="242"/>
      <c r="R1538" s="242"/>
      <c r="S1538" s="242"/>
      <c r="T1538" s="24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4" t="s">
        <v>161</v>
      </c>
      <c r="AU1538" s="244" t="s">
        <v>88</v>
      </c>
      <c r="AV1538" s="13" t="s">
        <v>86</v>
      </c>
      <c r="AW1538" s="13" t="s">
        <v>32</v>
      </c>
      <c r="AX1538" s="13" t="s">
        <v>78</v>
      </c>
      <c r="AY1538" s="244" t="s">
        <v>153</v>
      </c>
    </row>
    <row r="1539" s="14" customFormat="1">
      <c r="A1539" s="14"/>
      <c r="B1539" s="245"/>
      <c r="C1539" s="246"/>
      <c r="D1539" s="236" t="s">
        <v>161</v>
      </c>
      <c r="E1539" s="247" t="s">
        <v>1</v>
      </c>
      <c r="F1539" s="248" t="s">
        <v>1516</v>
      </c>
      <c r="G1539" s="246"/>
      <c r="H1539" s="249">
        <v>-8.2799999999999994</v>
      </c>
      <c r="I1539" s="250"/>
      <c r="J1539" s="246"/>
      <c r="K1539" s="246"/>
      <c r="L1539" s="251"/>
      <c r="M1539" s="252"/>
      <c r="N1539" s="253"/>
      <c r="O1539" s="253"/>
      <c r="P1539" s="253"/>
      <c r="Q1539" s="253"/>
      <c r="R1539" s="253"/>
      <c r="S1539" s="253"/>
      <c r="T1539" s="25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5" t="s">
        <v>161</v>
      </c>
      <c r="AU1539" s="255" t="s">
        <v>88</v>
      </c>
      <c r="AV1539" s="14" t="s">
        <v>88</v>
      </c>
      <c r="AW1539" s="14" t="s">
        <v>32</v>
      </c>
      <c r="AX1539" s="14" t="s">
        <v>78</v>
      </c>
      <c r="AY1539" s="255" t="s">
        <v>153</v>
      </c>
    </row>
    <row r="1540" s="15" customFormat="1">
      <c r="A1540" s="15"/>
      <c r="B1540" s="256"/>
      <c r="C1540" s="257"/>
      <c r="D1540" s="236" t="s">
        <v>161</v>
      </c>
      <c r="E1540" s="258" t="s">
        <v>1</v>
      </c>
      <c r="F1540" s="259" t="s">
        <v>164</v>
      </c>
      <c r="G1540" s="257"/>
      <c r="H1540" s="260">
        <v>34.68</v>
      </c>
      <c r="I1540" s="261"/>
      <c r="J1540" s="257"/>
      <c r="K1540" s="257"/>
      <c r="L1540" s="262"/>
      <c r="M1540" s="263"/>
      <c r="N1540" s="264"/>
      <c r="O1540" s="264"/>
      <c r="P1540" s="264"/>
      <c r="Q1540" s="264"/>
      <c r="R1540" s="264"/>
      <c r="S1540" s="264"/>
      <c r="T1540" s="265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66" t="s">
        <v>161</v>
      </c>
      <c r="AU1540" s="266" t="s">
        <v>88</v>
      </c>
      <c r="AV1540" s="15" t="s">
        <v>165</v>
      </c>
      <c r="AW1540" s="15" t="s">
        <v>32</v>
      </c>
      <c r="AX1540" s="15" t="s">
        <v>78</v>
      </c>
      <c r="AY1540" s="266" t="s">
        <v>153</v>
      </c>
    </row>
    <row r="1541" s="16" customFormat="1">
      <c r="A1541" s="16"/>
      <c r="B1541" s="267"/>
      <c r="C1541" s="268"/>
      <c r="D1541" s="236" t="s">
        <v>161</v>
      </c>
      <c r="E1541" s="269" t="s">
        <v>1</v>
      </c>
      <c r="F1541" s="270" t="s">
        <v>166</v>
      </c>
      <c r="G1541" s="268"/>
      <c r="H1541" s="271">
        <v>134.13999999999999</v>
      </c>
      <c r="I1541" s="272"/>
      <c r="J1541" s="268"/>
      <c r="K1541" s="268"/>
      <c r="L1541" s="273"/>
      <c r="M1541" s="274"/>
      <c r="N1541" s="275"/>
      <c r="O1541" s="275"/>
      <c r="P1541" s="275"/>
      <c r="Q1541" s="275"/>
      <c r="R1541" s="275"/>
      <c r="S1541" s="275"/>
      <c r="T1541" s="27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16"/>
      <c r="AE1541" s="16"/>
      <c r="AT1541" s="277" t="s">
        <v>161</v>
      </c>
      <c r="AU1541" s="277" t="s">
        <v>88</v>
      </c>
      <c r="AV1541" s="16" t="s">
        <v>159</v>
      </c>
      <c r="AW1541" s="16" t="s">
        <v>32</v>
      </c>
      <c r="AX1541" s="16" t="s">
        <v>86</v>
      </c>
      <c r="AY1541" s="277" t="s">
        <v>153</v>
      </c>
    </row>
    <row r="1542" s="2" customFormat="1" ht="24.15" customHeight="1">
      <c r="A1542" s="39"/>
      <c r="B1542" s="40"/>
      <c r="C1542" s="220" t="s">
        <v>1522</v>
      </c>
      <c r="D1542" s="220" t="s">
        <v>155</v>
      </c>
      <c r="E1542" s="221" t="s">
        <v>1523</v>
      </c>
      <c r="F1542" s="222" t="s">
        <v>1524</v>
      </c>
      <c r="G1542" s="223" t="s">
        <v>216</v>
      </c>
      <c r="H1542" s="224">
        <v>27.350000000000001</v>
      </c>
      <c r="I1542" s="225"/>
      <c r="J1542" s="226">
        <f>ROUND(I1542*H1542,2)</f>
        <v>0</v>
      </c>
      <c r="K1542" s="227"/>
      <c r="L1542" s="45"/>
      <c r="M1542" s="228" t="s">
        <v>1</v>
      </c>
      <c r="N1542" s="229" t="s">
        <v>43</v>
      </c>
      <c r="O1542" s="92"/>
      <c r="P1542" s="230">
        <f>O1542*H1542</f>
        <v>0</v>
      </c>
      <c r="Q1542" s="230">
        <v>0.0015</v>
      </c>
      <c r="R1542" s="230">
        <f>Q1542*H1542</f>
        <v>0.041025000000000006</v>
      </c>
      <c r="S1542" s="230">
        <v>0</v>
      </c>
      <c r="T1542" s="231">
        <f>S1542*H1542</f>
        <v>0</v>
      </c>
      <c r="U1542" s="39"/>
      <c r="V1542" s="39"/>
      <c r="W1542" s="39"/>
      <c r="X1542" s="39"/>
      <c r="Y1542" s="39"/>
      <c r="Z1542" s="39"/>
      <c r="AA1542" s="39"/>
      <c r="AB1542" s="39"/>
      <c r="AC1542" s="39"/>
      <c r="AD1542" s="39"/>
      <c r="AE1542" s="39"/>
      <c r="AR1542" s="232" t="s">
        <v>269</v>
      </c>
      <c r="AT1542" s="232" t="s">
        <v>155</v>
      </c>
      <c r="AU1542" s="232" t="s">
        <v>88</v>
      </c>
      <c r="AY1542" s="18" t="s">
        <v>153</v>
      </c>
      <c r="BE1542" s="233">
        <f>IF(N1542="základní",J1542,0)</f>
        <v>0</v>
      </c>
      <c r="BF1542" s="233">
        <f>IF(N1542="snížená",J1542,0)</f>
        <v>0</v>
      </c>
      <c r="BG1542" s="233">
        <f>IF(N1542="zákl. přenesená",J1542,0)</f>
        <v>0</v>
      </c>
      <c r="BH1542" s="233">
        <f>IF(N1542="sníž. přenesená",J1542,0)</f>
        <v>0</v>
      </c>
      <c r="BI1542" s="233">
        <f>IF(N1542="nulová",J1542,0)</f>
        <v>0</v>
      </c>
      <c r="BJ1542" s="18" t="s">
        <v>86</v>
      </c>
      <c r="BK1542" s="233">
        <f>ROUND(I1542*H1542,2)</f>
        <v>0</v>
      </c>
      <c r="BL1542" s="18" t="s">
        <v>269</v>
      </c>
      <c r="BM1542" s="232" t="s">
        <v>1525</v>
      </c>
    </row>
    <row r="1543" s="13" customFormat="1">
      <c r="A1543" s="13"/>
      <c r="B1543" s="234"/>
      <c r="C1543" s="235"/>
      <c r="D1543" s="236" t="s">
        <v>161</v>
      </c>
      <c r="E1543" s="237" t="s">
        <v>1</v>
      </c>
      <c r="F1543" s="238" t="s">
        <v>1526</v>
      </c>
      <c r="G1543" s="235"/>
      <c r="H1543" s="237" t="s">
        <v>1</v>
      </c>
      <c r="I1543" s="239"/>
      <c r="J1543" s="235"/>
      <c r="K1543" s="235"/>
      <c r="L1543" s="240"/>
      <c r="M1543" s="241"/>
      <c r="N1543" s="242"/>
      <c r="O1543" s="242"/>
      <c r="P1543" s="242"/>
      <c r="Q1543" s="242"/>
      <c r="R1543" s="242"/>
      <c r="S1543" s="242"/>
      <c r="T1543" s="24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44" t="s">
        <v>161</v>
      </c>
      <c r="AU1543" s="244" t="s">
        <v>88</v>
      </c>
      <c r="AV1543" s="13" t="s">
        <v>86</v>
      </c>
      <c r="AW1543" s="13" t="s">
        <v>32</v>
      </c>
      <c r="AX1543" s="13" t="s">
        <v>78</v>
      </c>
      <c r="AY1543" s="244" t="s">
        <v>153</v>
      </c>
    </row>
    <row r="1544" s="13" customFormat="1">
      <c r="A1544" s="13"/>
      <c r="B1544" s="234"/>
      <c r="C1544" s="235"/>
      <c r="D1544" s="236" t="s">
        <v>161</v>
      </c>
      <c r="E1544" s="237" t="s">
        <v>1</v>
      </c>
      <c r="F1544" s="238" t="s">
        <v>1527</v>
      </c>
      <c r="G1544" s="235"/>
      <c r="H1544" s="237" t="s">
        <v>1</v>
      </c>
      <c r="I1544" s="239"/>
      <c r="J1544" s="235"/>
      <c r="K1544" s="235"/>
      <c r="L1544" s="240"/>
      <c r="M1544" s="241"/>
      <c r="N1544" s="242"/>
      <c r="O1544" s="242"/>
      <c r="P1544" s="242"/>
      <c r="Q1544" s="242"/>
      <c r="R1544" s="242"/>
      <c r="S1544" s="242"/>
      <c r="T1544" s="24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4" t="s">
        <v>161</v>
      </c>
      <c r="AU1544" s="244" t="s">
        <v>88</v>
      </c>
      <c r="AV1544" s="13" t="s">
        <v>86</v>
      </c>
      <c r="AW1544" s="13" t="s">
        <v>32</v>
      </c>
      <c r="AX1544" s="13" t="s">
        <v>78</v>
      </c>
      <c r="AY1544" s="244" t="s">
        <v>153</v>
      </c>
    </row>
    <row r="1545" s="14" customFormat="1">
      <c r="A1545" s="14"/>
      <c r="B1545" s="245"/>
      <c r="C1545" s="246"/>
      <c r="D1545" s="236" t="s">
        <v>161</v>
      </c>
      <c r="E1545" s="247" t="s">
        <v>1</v>
      </c>
      <c r="F1545" s="248" t="s">
        <v>1528</v>
      </c>
      <c r="G1545" s="246"/>
      <c r="H1545" s="249">
        <v>8</v>
      </c>
      <c r="I1545" s="250"/>
      <c r="J1545" s="246"/>
      <c r="K1545" s="246"/>
      <c r="L1545" s="251"/>
      <c r="M1545" s="252"/>
      <c r="N1545" s="253"/>
      <c r="O1545" s="253"/>
      <c r="P1545" s="253"/>
      <c r="Q1545" s="253"/>
      <c r="R1545" s="253"/>
      <c r="S1545" s="253"/>
      <c r="T1545" s="254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5" t="s">
        <v>161</v>
      </c>
      <c r="AU1545" s="255" t="s">
        <v>88</v>
      </c>
      <c r="AV1545" s="14" t="s">
        <v>88</v>
      </c>
      <c r="AW1545" s="14" t="s">
        <v>32</v>
      </c>
      <c r="AX1545" s="14" t="s">
        <v>78</v>
      </c>
      <c r="AY1545" s="255" t="s">
        <v>153</v>
      </c>
    </row>
    <row r="1546" s="13" customFormat="1">
      <c r="A1546" s="13"/>
      <c r="B1546" s="234"/>
      <c r="C1546" s="235"/>
      <c r="D1546" s="236" t="s">
        <v>161</v>
      </c>
      <c r="E1546" s="237" t="s">
        <v>1</v>
      </c>
      <c r="F1546" s="238" t="s">
        <v>1529</v>
      </c>
      <c r="G1546" s="235"/>
      <c r="H1546" s="237" t="s">
        <v>1</v>
      </c>
      <c r="I1546" s="239"/>
      <c r="J1546" s="235"/>
      <c r="K1546" s="235"/>
      <c r="L1546" s="240"/>
      <c r="M1546" s="241"/>
      <c r="N1546" s="242"/>
      <c r="O1546" s="242"/>
      <c r="P1546" s="242"/>
      <c r="Q1546" s="242"/>
      <c r="R1546" s="242"/>
      <c r="S1546" s="242"/>
      <c r="T1546" s="24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4" t="s">
        <v>161</v>
      </c>
      <c r="AU1546" s="244" t="s">
        <v>88</v>
      </c>
      <c r="AV1546" s="13" t="s">
        <v>86</v>
      </c>
      <c r="AW1546" s="13" t="s">
        <v>32</v>
      </c>
      <c r="AX1546" s="13" t="s">
        <v>78</v>
      </c>
      <c r="AY1546" s="244" t="s">
        <v>153</v>
      </c>
    </row>
    <row r="1547" s="14" customFormat="1">
      <c r="A1547" s="14"/>
      <c r="B1547" s="245"/>
      <c r="C1547" s="246"/>
      <c r="D1547" s="236" t="s">
        <v>161</v>
      </c>
      <c r="E1547" s="247" t="s">
        <v>1</v>
      </c>
      <c r="F1547" s="248" t="s">
        <v>1530</v>
      </c>
      <c r="G1547" s="246"/>
      <c r="H1547" s="249">
        <v>15.75</v>
      </c>
      <c r="I1547" s="250"/>
      <c r="J1547" s="246"/>
      <c r="K1547" s="246"/>
      <c r="L1547" s="251"/>
      <c r="M1547" s="252"/>
      <c r="N1547" s="253"/>
      <c r="O1547" s="253"/>
      <c r="P1547" s="253"/>
      <c r="Q1547" s="253"/>
      <c r="R1547" s="253"/>
      <c r="S1547" s="253"/>
      <c r="T1547" s="254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55" t="s">
        <v>161</v>
      </c>
      <c r="AU1547" s="255" t="s">
        <v>88</v>
      </c>
      <c r="AV1547" s="14" t="s">
        <v>88</v>
      </c>
      <c r="AW1547" s="14" t="s">
        <v>32</v>
      </c>
      <c r="AX1547" s="14" t="s">
        <v>78</v>
      </c>
      <c r="AY1547" s="255" t="s">
        <v>153</v>
      </c>
    </row>
    <row r="1548" s="13" customFormat="1">
      <c r="A1548" s="13"/>
      <c r="B1548" s="234"/>
      <c r="C1548" s="235"/>
      <c r="D1548" s="236" t="s">
        <v>161</v>
      </c>
      <c r="E1548" s="237" t="s">
        <v>1</v>
      </c>
      <c r="F1548" s="238" t="s">
        <v>1531</v>
      </c>
      <c r="G1548" s="235"/>
      <c r="H1548" s="237" t="s">
        <v>1</v>
      </c>
      <c r="I1548" s="239"/>
      <c r="J1548" s="235"/>
      <c r="K1548" s="235"/>
      <c r="L1548" s="240"/>
      <c r="M1548" s="241"/>
      <c r="N1548" s="242"/>
      <c r="O1548" s="242"/>
      <c r="P1548" s="242"/>
      <c r="Q1548" s="242"/>
      <c r="R1548" s="242"/>
      <c r="S1548" s="242"/>
      <c r="T1548" s="24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4" t="s">
        <v>161</v>
      </c>
      <c r="AU1548" s="244" t="s">
        <v>88</v>
      </c>
      <c r="AV1548" s="13" t="s">
        <v>86</v>
      </c>
      <c r="AW1548" s="13" t="s">
        <v>32</v>
      </c>
      <c r="AX1548" s="13" t="s">
        <v>78</v>
      </c>
      <c r="AY1548" s="244" t="s">
        <v>153</v>
      </c>
    </row>
    <row r="1549" s="14" customFormat="1">
      <c r="A1549" s="14"/>
      <c r="B1549" s="245"/>
      <c r="C1549" s="246"/>
      <c r="D1549" s="236" t="s">
        <v>161</v>
      </c>
      <c r="E1549" s="247" t="s">
        <v>1</v>
      </c>
      <c r="F1549" s="248" t="s">
        <v>1532</v>
      </c>
      <c r="G1549" s="246"/>
      <c r="H1549" s="249">
        <v>3.6000000000000001</v>
      </c>
      <c r="I1549" s="250"/>
      <c r="J1549" s="246"/>
      <c r="K1549" s="246"/>
      <c r="L1549" s="251"/>
      <c r="M1549" s="252"/>
      <c r="N1549" s="253"/>
      <c r="O1549" s="253"/>
      <c r="P1549" s="253"/>
      <c r="Q1549" s="253"/>
      <c r="R1549" s="253"/>
      <c r="S1549" s="253"/>
      <c r="T1549" s="254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5" t="s">
        <v>161</v>
      </c>
      <c r="AU1549" s="255" t="s">
        <v>88</v>
      </c>
      <c r="AV1549" s="14" t="s">
        <v>88</v>
      </c>
      <c r="AW1549" s="14" t="s">
        <v>32</v>
      </c>
      <c r="AX1549" s="14" t="s">
        <v>78</v>
      </c>
      <c r="AY1549" s="255" t="s">
        <v>153</v>
      </c>
    </row>
    <row r="1550" s="15" customFormat="1">
      <c r="A1550" s="15"/>
      <c r="B1550" s="256"/>
      <c r="C1550" s="257"/>
      <c r="D1550" s="236" t="s">
        <v>161</v>
      </c>
      <c r="E1550" s="258" t="s">
        <v>1</v>
      </c>
      <c r="F1550" s="259" t="s">
        <v>164</v>
      </c>
      <c r="G1550" s="257"/>
      <c r="H1550" s="260">
        <v>27.350000000000001</v>
      </c>
      <c r="I1550" s="261"/>
      <c r="J1550" s="257"/>
      <c r="K1550" s="257"/>
      <c r="L1550" s="262"/>
      <c r="M1550" s="263"/>
      <c r="N1550" s="264"/>
      <c r="O1550" s="264"/>
      <c r="P1550" s="264"/>
      <c r="Q1550" s="264"/>
      <c r="R1550" s="264"/>
      <c r="S1550" s="264"/>
      <c r="T1550" s="265"/>
      <c r="U1550" s="15"/>
      <c r="V1550" s="15"/>
      <c r="W1550" s="15"/>
      <c r="X1550" s="15"/>
      <c r="Y1550" s="15"/>
      <c r="Z1550" s="15"/>
      <c r="AA1550" s="15"/>
      <c r="AB1550" s="15"/>
      <c r="AC1550" s="15"/>
      <c r="AD1550" s="15"/>
      <c r="AE1550" s="15"/>
      <c r="AT1550" s="266" t="s">
        <v>161</v>
      </c>
      <c r="AU1550" s="266" t="s">
        <v>88</v>
      </c>
      <c r="AV1550" s="15" t="s">
        <v>165</v>
      </c>
      <c r="AW1550" s="15" t="s">
        <v>32</v>
      </c>
      <c r="AX1550" s="15" t="s">
        <v>86</v>
      </c>
      <c r="AY1550" s="266" t="s">
        <v>153</v>
      </c>
    </row>
    <row r="1551" s="2" customFormat="1" ht="24.15" customHeight="1">
      <c r="A1551" s="39"/>
      <c r="B1551" s="40"/>
      <c r="C1551" s="220" t="s">
        <v>1533</v>
      </c>
      <c r="D1551" s="220" t="s">
        <v>155</v>
      </c>
      <c r="E1551" s="221" t="s">
        <v>1534</v>
      </c>
      <c r="F1551" s="222" t="s">
        <v>1535</v>
      </c>
      <c r="G1551" s="223" t="s">
        <v>288</v>
      </c>
      <c r="H1551" s="224">
        <v>13</v>
      </c>
      <c r="I1551" s="225"/>
      <c r="J1551" s="226">
        <f>ROUND(I1551*H1551,2)</f>
        <v>0</v>
      </c>
      <c r="K1551" s="227"/>
      <c r="L1551" s="45"/>
      <c r="M1551" s="228" t="s">
        <v>1</v>
      </c>
      <c r="N1551" s="229" t="s">
        <v>43</v>
      </c>
      <c r="O1551" s="92"/>
      <c r="P1551" s="230">
        <f>O1551*H1551</f>
        <v>0</v>
      </c>
      <c r="Q1551" s="230">
        <v>0.00021000000000000001</v>
      </c>
      <c r="R1551" s="230">
        <f>Q1551*H1551</f>
        <v>0.0027300000000000002</v>
      </c>
      <c r="S1551" s="230">
        <v>0</v>
      </c>
      <c r="T1551" s="231">
        <f>S1551*H1551</f>
        <v>0</v>
      </c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R1551" s="232" t="s">
        <v>269</v>
      </c>
      <c r="AT1551" s="232" t="s">
        <v>155</v>
      </c>
      <c r="AU1551" s="232" t="s">
        <v>88</v>
      </c>
      <c r="AY1551" s="18" t="s">
        <v>153</v>
      </c>
      <c r="BE1551" s="233">
        <f>IF(N1551="základní",J1551,0)</f>
        <v>0</v>
      </c>
      <c r="BF1551" s="233">
        <f>IF(N1551="snížená",J1551,0)</f>
        <v>0</v>
      </c>
      <c r="BG1551" s="233">
        <f>IF(N1551="zákl. přenesená",J1551,0)</f>
        <v>0</v>
      </c>
      <c r="BH1551" s="233">
        <f>IF(N1551="sníž. přenesená",J1551,0)</f>
        <v>0</v>
      </c>
      <c r="BI1551" s="233">
        <f>IF(N1551="nulová",J1551,0)</f>
        <v>0</v>
      </c>
      <c r="BJ1551" s="18" t="s">
        <v>86</v>
      </c>
      <c r="BK1551" s="233">
        <f>ROUND(I1551*H1551,2)</f>
        <v>0</v>
      </c>
      <c r="BL1551" s="18" t="s">
        <v>269</v>
      </c>
      <c r="BM1551" s="232" t="s">
        <v>1536</v>
      </c>
    </row>
    <row r="1552" s="2" customFormat="1" ht="24.15" customHeight="1">
      <c r="A1552" s="39"/>
      <c r="B1552" s="40"/>
      <c r="C1552" s="220" t="s">
        <v>1537</v>
      </c>
      <c r="D1552" s="220" t="s">
        <v>155</v>
      </c>
      <c r="E1552" s="221" t="s">
        <v>1538</v>
      </c>
      <c r="F1552" s="222" t="s">
        <v>1539</v>
      </c>
      <c r="G1552" s="223" t="s">
        <v>288</v>
      </c>
      <c r="H1552" s="224">
        <v>1</v>
      </c>
      <c r="I1552" s="225"/>
      <c r="J1552" s="226">
        <f>ROUND(I1552*H1552,2)</f>
        <v>0</v>
      </c>
      <c r="K1552" s="227"/>
      <c r="L1552" s="45"/>
      <c r="M1552" s="228" t="s">
        <v>1</v>
      </c>
      <c r="N1552" s="229" t="s">
        <v>43</v>
      </c>
      <c r="O1552" s="92"/>
      <c r="P1552" s="230">
        <f>O1552*H1552</f>
        <v>0</v>
      </c>
      <c r="Q1552" s="230">
        <v>0.00020000000000000001</v>
      </c>
      <c r="R1552" s="230">
        <f>Q1552*H1552</f>
        <v>0.00020000000000000001</v>
      </c>
      <c r="S1552" s="230">
        <v>0</v>
      </c>
      <c r="T1552" s="231">
        <f>S1552*H1552</f>
        <v>0</v>
      </c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39"/>
      <c r="AE1552" s="39"/>
      <c r="AR1552" s="232" t="s">
        <v>269</v>
      </c>
      <c r="AT1552" s="232" t="s">
        <v>155</v>
      </c>
      <c r="AU1552" s="232" t="s">
        <v>88</v>
      </c>
      <c r="AY1552" s="18" t="s">
        <v>153</v>
      </c>
      <c r="BE1552" s="233">
        <f>IF(N1552="základní",J1552,0)</f>
        <v>0</v>
      </c>
      <c r="BF1552" s="233">
        <f>IF(N1552="snížená",J1552,0)</f>
        <v>0</v>
      </c>
      <c r="BG1552" s="233">
        <f>IF(N1552="zákl. přenesená",J1552,0)</f>
        <v>0</v>
      </c>
      <c r="BH1552" s="233">
        <f>IF(N1552="sníž. přenesená",J1552,0)</f>
        <v>0</v>
      </c>
      <c r="BI1552" s="233">
        <f>IF(N1552="nulová",J1552,0)</f>
        <v>0</v>
      </c>
      <c r="BJ1552" s="18" t="s">
        <v>86</v>
      </c>
      <c r="BK1552" s="233">
        <f>ROUND(I1552*H1552,2)</f>
        <v>0</v>
      </c>
      <c r="BL1552" s="18" t="s">
        <v>269</v>
      </c>
      <c r="BM1552" s="232" t="s">
        <v>1540</v>
      </c>
    </row>
    <row r="1553" s="2" customFormat="1" ht="24.15" customHeight="1">
      <c r="A1553" s="39"/>
      <c r="B1553" s="40"/>
      <c r="C1553" s="220" t="s">
        <v>1541</v>
      </c>
      <c r="D1553" s="220" t="s">
        <v>155</v>
      </c>
      <c r="E1553" s="221" t="s">
        <v>1542</v>
      </c>
      <c r="F1553" s="222" t="s">
        <v>1543</v>
      </c>
      <c r="G1553" s="223" t="s">
        <v>288</v>
      </c>
      <c r="H1553" s="224">
        <v>22</v>
      </c>
      <c r="I1553" s="225"/>
      <c r="J1553" s="226">
        <f>ROUND(I1553*H1553,2)</f>
        <v>0</v>
      </c>
      <c r="K1553" s="227"/>
      <c r="L1553" s="45"/>
      <c r="M1553" s="228" t="s">
        <v>1</v>
      </c>
      <c r="N1553" s="229" t="s">
        <v>43</v>
      </c>
      <c r="O1553" s="92"/>
      <c r="P1553" s="230">
        <f>O1553*H1553</f>
        <v>0</v>
      </c>
      <c r="Q1553" s="230">
        <v>0.00021000000000000001</v>
      </c>
      <c r="R1553" s="230">
        <f>Q1553*H1553</f>
        <v>0.00462</v>
      </c>
      <c r="S1553" s="230">
        <v>0</v>
      </c>
      <c r="T1553" s="231">
        <f>S1553*H1553</f>
        <v>0</v>
      </c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39"/>
      <c r="AR1553" s="232" t="s">
        <v>269</v>
      </c>
      <c r="AT1553" s="232" t="s">
        <v>155</v>
      </c>
      <c r="AU1553" s="232" t="s">
        <v>88</v>
      </c>
      <c r="AY1553" s="18" t="s">
        <v>153</v>
      </c>
      <c r="BE1553" s="233">
        <f>IF(N1553="základní",J1553,0)</f>
        <v>0</v>
      </c>
      <c r="BF1553" s="233">
        <f>IF(N1553="snížená",J1553,0)</f>
        <v>0</v>
      </c>
      <c r="BG1553" s="233">
        <f>IF(N1553="zákl. přenesená",J1553,0)</f>
        <v>0</v>
      </c>
      <c r="BH1553" s="233">
        <f>IF(N1553="sníž. přenesená",J1553,0)</f>
        <v>0</v>
      </c>
      <c r="BI1553" s="233">
        <f>IF(N1553="nulová",J1553,0)</f>
        <v>0</v>
      </c>
      <c r="BJ1553" s="18" t="s">
        <v>86</v>
      </c>
      <c r="BK1553" s="233">
        <f>ROUND(I1553*H1553,2)</f>
        <v>0</v>
      </c>
      <c r="BL1553" s="18" t="s">
        <v>269</v>
      </c>
      <c r="BM1553" s="232" t="s">
        <v>1544</v>
      </c>
    </row>
    <row r="1554" s="2" customFormat="1" ht="37.8" customHeight="1">
      <c r="A1554" s="39"/>
      <c r="B1554" s="40"/>
      <c r="C1554" s="220" t="s">
        <v>1545</v>
      </c>
      <c r="D1554" s="220" t="s">
        <v>155</v>
      </c>
      <c r="E1554" s="221" t="s">
        <v>1546</v>
      </c>
      <c r="F1554" s="222" t="s">
        <v>1547</v>
      </c>
      <c r="G1554" s="223" t="s">
        <v>216</v>
      </c>
      <c r="H1554" s="224">
        <v>134.13999999999999</v>
      </c>
      <c r="I1554" s="225"/>
      <c r="J1554" s="226">
        <f>ROUND(I1554*H1554,2)</f>
        <v>0</v>
      </c>
      <c r="K1554" s="227"/>
      <c r="L1554" s="45"/>
      <c r="M1554" s="228" t="s">
        <v>1</v>
      </c>
      <c r="N1554" s="229" t="s">
        <v>43</v>
      </c>
      <c r="O1554" s="92"/>
      <c r="P1554" s="230">
        <f>O1554*H1554</f>
        <v>0</v>
      </c>
      <c r="Q1554" s="230">
        <v>0.0060000000000000001</v>
      </c>
      <c r="R1554" s="230">
        <f>Q1554*H1554</f>
        <v>0.80483999999999989</v>
      </c>
      <c r="S1554" s="230">
        <v>0</v>
      </c>
      <c r="T1554" s="231">
        <f>S1554*H1554</f>
        <v>0</v>
      </c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39"/>
      <c r="AE1554" s="39"/>
      <c r="AR1554" s="232" t="s">
        <v>269</v>
      </c>
      <c r="AT1554" s="232" t="s">
        <v>155</v>
      </c>
      <c r="AU1554" s="232" t="s">
        <v>88</v>
      </c>
      <c r="AY1554" s="18" t="s">
        <v>153</v>
      </c>
      <c r="BE1554" s="233">
        <f>IF(N1554="základní",J1554,0)</f>
        <v>0</v>
      </c>
      <c r="BF1554" s="233">
        <f>IF(N1554="snížená",J1554,0)</f>
        <v>0</v>
      </c>
      <c r="BG1554" s="233">
        <f>IF(N1554="zákl. přenesená",J1554,0)</f>
        <v>0</v>
      </c>
      <c r="BH1554" s="233">
        <f>IF(N1554="sníž. přenesená",J1554,0)</f>
        <v>0</v>
      </c>
      <c r="BI1554" s="233">
        <f>IF(N1554="nulová",J1554,0)</f>
        <v>0</v>
      </c>
      <c r="BJ1554" s="18" t="s">
        <v>86</v>
      </c>
      <c r="BK1554" s="233">
        <f>ROUND(I1554*H1554,2)</f>
        <v>0</v>
      </c>
      <c r="BL1554" s="18" t="s">
        <v>269</v>
      </c>
      <c r="BM1554" s="232" t="s">
        <v>1548</v>
      </c>
    </row>
    <row r="1555" s="13" customFormat="1">
      <c r="A1555" s="13"/>
      <c r="B1555" s="234"/>
      <c r="C1555" s="235"/>
      <c r="D1555" s="236" t="s">
        <v>161</v>
      </c>
      <c r="E1555" s="237" t="s">
        <v>1</v>
      </c>
      <c r="F1555" s="238" t="s">
        <v>1549</v>
      </c>
      <c r="G1555" s="235"/>
      <c r="H1555" s="237" t="s">
        <v>1</v>
      </c>
      <c r="I1555" s="239"/>
      <c r="J1555" s="235"/>
      <c r="K1555" s="235"/>
      <c r="L1555" s="240"/>
      <c r="M1555" s="241"/>
      <c r="N1555" s="242"/>
      <c r="O1555" s="242"/>
      <c r="P1555" s="242"/>
      <c r="Q1555" s="242"/>
      <c r="R1555" s="242"/>
      <c r="S1555" s="242"/>
      <c r="T1555" s="24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44" t="s">
        <v>161</v>
      </c>
      <c r="AU1555" s="244" t="s">
        <v>88</v>
      </c>
      <c r="AV1555" s="13" t="s">
        <v>86</v>
      </c>
      <c r="AW1555" s="13" t="s">
        <v>32</v>
      </c>
      <c r="AX1555" s="13" t="s">
        <v>78</v>
      </c>
      <c r="AY1555" s="244" t="s">
        <v>153</v>
      </c>
    </row>
    <row r="1556" s="13" customFormat="1">
      <c r="A1556" s="13"/>
      <c r="B1556" s="234"/>
      <c r="C1556" s="235"/>
      <c r="D1556" s="236" t="s">
        <v>161</v>
      </c>
      <c r="E1556" s="237" t="s">
        <v>1</v>
      </c>
      <c r="F1556" s="238" t="s">
        <v>262</v>
      </c>
      <c r="G1556" s="235"/>
      <c r="H1556" s="237" t="s">
        <v>1</v>
      </c>
      <c r="I1556" s="239"/>
      <c r="J1556" s="235"/>
      <c r="K1556" s="235"/>
      <c r="L1556" s="240"/>
      <c r="M1556" s="241"/>
      <c r="N1556" s="242"/>
      <c r="O1556" s="242"/>
      <c r="P1556" s="242"/>
      <c r="Q1556" s="242"/>
      <c r="R1556" s="242"/>
      <c r="S1556" s="242"/>
      <c r="T1556" s="24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4" t="s">
        <v>161</v>
      </c>
      <c r="AU1556" s="244" t="s">
        <v>88</v>
      </c>
      <c r="AV1556" s="13" t="s">
        <v>86</v>
      </c>
      <c r="AW1556" s="13" t="s">
        <v>32</v>
      </c>
      <c r="AX1556" s="13" t="s">
        <v>78</v>
      </c>
      <c r="AY1556" s="244" t="s">
        <v>153</v>
      </c>
    </row>
    <row r="1557" s="13" customFormat="1">
      <c r="A1557" s="13"/>
      <c r="B1557" s="234"/>
      <c r="C1557" s="235"/>
      <c r="D1557" s="236" t="s">
        <v>161</v>
      </c>
      <c r="E1557" s="237" t="s">
        <v>1</v>
      </c>
      <c r="F1557" s="238" t="s">
        <v>274</v>
      </c>
      <c r="G1557" s="235"/>
      <c r="H1557" s="237" t="s">
        <v>1</v>
      </c>
      <c r="I1557" s="239"/>
      <c r="J1557" s="235"/>
      <c r="K1557" s="235"/>
      <c r="L1557" s="240"/>
      <c r="M1557" s="241"/>
      <c r="N1557" s="242"/>
      <c r="O1557" s="242"/>
      <c r="P1557" s="242"/>
      <c r="Q1557" s="242"/>
      <c r="R1557" s="242"/>
      <c r="S1557" s="242"/>
      <c r="T1557" s="24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44" t="s">
        <v>161</v>
      </c>
      <c r="AU1557" s="244" t="s">
        <v>88</v>
      </c>
      <c r="AV1557" s="13" t="s">
        <v>86</v>
      </c>
      <c r="AW1557" s="13" t="s">
        <v>32</v>
      </c>
      <c r="AX1557" s="13" t="s">
        <v>78</v>
      </c>
      <c r="AY1557" s="244" t="s">
        <v>153</v>
      </c>
    </row>
    <row r="1558" s="14" customFormat="1">
      <c r="A1558" s="14"/>
      <c r="B1558" s="245"/>
      <c r="C1558" s="246"/>
      <c r="D1558" s="236" t="s">
        <v>161</v>
      </c>
      <c r="E1558" s="247" t="s">
        <v>1</v>
      </c>
      <c r="F1558" s="248" t="s">
        <v>1505</v>
      </c>
      <c r="G1558" s="246"/>
      <c r="H1558" s="249">
        <v>52.119999999999997</v>
      </c>
      <c r="I1558" s="250"/>
      <c r="J1558" s="246"/>
      <c r="K1558" s="246"/>
      <c r="L1558" s="251"/>
      <c r="M1558" s="252"/>
      <c r="N1558" s="253"/>
      <c r="O1558" s="253"/>
      <c r="P1558" s="253"/>
      <c r="Q1558" s="253"/>
      <c r="R1558" s="253"/>
      <c r="S1558" s="253"/>
      <c r="T1558" s="25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55" t="s">
        <v>161</v>
      </c>
      <c r="AU1558" s="255" t="s">
        <v>88</v>
      </c>
      <c r="AV1558" s="14" t="s">
        <v>88</v>
      </c>
      <c r="AW1558" s="14" t="s">
        <v>32</v>
      </c>
      <c r="AX1558" s="14" t="s">
        <v>78</v>
      </c>
      <c r="AY1558" s="255" t="s">
        <v>153</v>
      </c>
    </row>
    <row r="1559" s="14" customFormat="1">
      <c r="A1559" s="14"/>
      <c r="B1559" s="245"/>
      <c r="C1559" s="246"/>
      <c r="D1559" s="236" t="s">
        <v>161</v>
      </c>
      <c r="E1559" s="247" t="s">
        <v>1</v>
      </c>
      <c r="F1559" s="248" t="s">
        <v>1506</v>
      </c>
      <c r="G1559" s="246"/>
      <c r="H1559" s="249">
        <v>12</v>
      </c>
      <c r="I1559" s="250"/>
      <c r="J1559" s="246"/>
      <c r="K1559" s="246"/>
      <c r="L1559" s="251"/>
      <c r="M1559" s="252"/>
      <c r="N1559" s="253"/>
      <c r="O1559" s="253"/>
      <c r="P1559" s="253"/>
      <c r="Q1559" s="253"/>
      <c r="R1559" s="253"/>
      <c r="S1559" s="253"/>
      <c r="T1559" s="254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55" t="s">
        <v>161</v>
      </c>
      <c r="AU1559" s="255" t="s">
        <v>88</v>
      </c>
      <c r="AV1559" s="14" t="s">
        <v>88</v>
      </c>
      <c r="AW1559" s="14" t="s">
        <v>32</v>
      </c>
      <c r="AX1559" s="14" t="s">
        <v>78</v>
      </c>
      <c r="AY1559" s="255" t="s">
        <v>153</v>
      </c>
    </row>
    <row r="1560" s="14" customFormat="1">
      <c r="A1560" s="14"/>
      <c r="B1560" s="245"/>
      <c r="C1560" s="246"/>
      <c r="D1560" s="236" t="s">
        <v>161</v>
      </c>
      <c r="E1560" s="247" t="s">
        <v>1</v>
      </c>
      <c r="F1560" s="248" t="s">
        <v>1507</v>
      </c>
      <c r="G1560" s="246"/>
      <c r="H1560" s="249">
        <v>1</v>
      </c>
      <c r="I1560" s="250"/>
      <c r="J1560" s="246"/>
      <c r="K1560" s="246"/>
      <c r="L1560" s="251"/>
      <c r="M1560" s="252"/>
      <c r="N1560" s="253"/>
      <c r="O1560" s="253"/>
      <c r="P1560" s="253"/>
      <c r="Q1560" s="253"/>
      <c r="R1560" s="253"/>
      <c r="S1560" s="253"/>
      <c r="T1560" s="25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5" t="s">
        <v>161</v>
      </c>
      <c r="AU1560" s="255" t="s">
        <v>88</v>
      </c>
      <c r="AV1560" s="14" t="s">
        <v>88</v>
      </c>
      <c r="AW1560" s="14" t="s">
        <v>32</v>
      </c>
      <c r="AX1560" s="14" t="s">
        <v>78</v>
      </c>
      <c r="AY1560" s="255" t="s">
        <v>153</v>
      </c>
    </row>
    <row r="1561" s="13" customFormat="1">
      <c r="A1561" s="13"/>
      <c r="B1561" s="234"/>
      <c r="C1561" s="235"/>
      <c r="D1561" s="236" t="s">
        <v>161</v>
      </c>
      <c r="E1561" s="237" t="s">
        <v>1</v>
      </c>
      <c r="F1561" s="238" t="s">
        <v>497</v>
      </c>
      <c r="G1561" s="235"/>
      <c r="H1561" s="237" t="s">
        <v>1</v>
      </c>
      <c r="I1561" s="239"/>
      <c r="J1561" s="235"/>
      <c r="K1561" s="235"/>
      <c r="L1561" s="240"/>
      <c r="M1561" s="241"/>
      <c r="N1561" s="242"/>
      <c r="O1561" s="242"/>
      <c r="P1561" s="242"/>
      <c r="Q1561" s="242"/>
      <c r="R1561" s="242"/>
      <c r="S1561" s="242"/>
      <c r="T1561" s="24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4" t="s">
        <v>161</v>
      </c>
      <c r="AU1561" s="244" t="s">
        <v>88</v>
      </c>
      <c r="AV1561" s="13" t="s">
        <v>86</v>
      </c>
      <c r="AW1561" s="13" t="s">
        <v>32</v>
      </c>
      <c r="AX1561" s="13" t="s">
        <v>78</v>
      </c>
      <c r="AY1561" s="244" t="s">
        <v>153</v>
      </c>
    </row>
    <row r="1562" s="14" customFormat="1">
      <c r="A1562" s="14"/>
      <c r="B1562" s="245"/>
      <c r="C1562" s="246"/>
      <c r="D1562" s="236" t="s">
        <v>161</v>
      </c>
      <c r="E1562" s="247" t="s">
        <v>1</v>
      </c>
      <c r="F1562" s="248" t="s">
        <v>1508</v>
      </c>
      <c r="G1562" s="246"/>
      <c r="H1562" s="249">
        <v>-9.8800000000000008</v>
      </c>
      <c r="I1562" s="250"/>
      <c r="J1562" s="246"/>
      <c r="K1562" s="246"/>
      <c r="L1562" s="251"/>
      <c r="M1562" s="252"/>
      <c r="N1562" s="253"/>
      <c r="O1562" s="253"/>
      <c r="P1562" s="253"/>
      <c r="Q1562" s="253"/>
      <c r="R1562" s="253"/>
      <c r="S1562" s="253"/>
      <c r="T1562" s="25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55" t="s">
        <v>161</v>
      </c>
      <c r="AU1562" s="255" t="s">
        <v>88</v>
      </c>
      <c r="AV1562" s="14" t="s">
        <v>88</v>
      </c>
      <c r="AW1562" s="14" t="s">
        <v>32</v>
      </c>
      <c r="AX1562" s="14" t="s">
        <v>78</v>
      </c>
      <c r="AY1562" s="255" t="s">
        <v>153</v>
      </c>
    </row>
    <row r="1563" s="13" customFormat="1">
      <c r="A1563" s="13"/>
      <c r="B1563" s="234"/>
      <c r="C1563" s="235"/>
      <c r="D1563" s="236" t="s">
        <v>161</v>
      </c>
      <c r="E1563" s="237" t="s">
        <v>1</v>
      </c>
      <c r="F1563" s="238" t="s">
        <v>510</v>
      </c>
      <c r="G1563" s="235"/>
      <c r="H1563" s="237" t="s">
        <v>1</v>
      </c>
      <c r="I1563" s="239"/>
      <c r="J1563" s="235"/>
      <c r="K1563" s="235"/>
      <c r="L1563" s="240"/>
      <c r="M1563" s="241"/>
      <c r="N1563" s="242"/>
      <c r="O1563" s="242"/>
      <c r="P1563" s="242"/>
      <c r="Q1563" s="242"/>
      <c r="R1563" s="242"/>
      <c r="S1563" s="242"/>
      <c r="T1563" s="24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44" t="s">
        <v>161</v>
      </c>
      <c r="AU1563" s="244" t="s">
        <v>88</v>
      </c>
      <c r="AV1563" s="13" t="s">
        <v>86</v>
      </c>
      <c r="AW1563" s="13" t="s">
        <v>32</v>
      </c>
      <c r="AX1563" s="13" t="s">
        <v>78</v>
      </c>
      <c r="AY1563" s="244" t="s">
        <v>153</v>
      </c>
    </row>
    <row r="1564" s="14" customFormat="1">
      <c r="A1564" s="14"/>
      <c r="B1564" s="245"/>
      <c r="C1564" s="246"/>
      <c r="D1564" s="236" t="s">
        <v>161</v>
      </c>
      <c r="E1564" s="247" t="s">
        <v>1</v>
      </c>
      <c r="F1564" s="248" t="s">
        <v>1509</v>
      </c>
      <c r="G1564" s="246"/>
      <c r="H1564" s="249">
        <v>10.800000000000001</v>
      </c>
      <c r="I1564" s="250"/>
      <c r="J1564" s="246"/>
      <c r="K1564" s="246"/>
      <c r="L1564" s="251"/>
      <c r="M1564" s="252"/>
      <c r="N1564" s="253"/>
      <c r="O1564" s="253"/>
      <c r="P1564" s="253"/>
      <c r="Q1564" s="253"/>
      <c r="R1564" s="253"/>
      <c r="S1564" s="253"/>
      <c r="T1564" s="25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5" t="s">
        <v>161</v>
      </c>
      <c r="AU1564" s="255" t="s">
        <v>88</v>
      </c>
      <c r="AV1564" s="14" t="s">
        <v>88</v>
      </c>
      <c r="AW1564" s="14" t="s">
        <v>32</v>
      </c>
      <c r="AX1564" s="14" t="s">
        <v>78</v>
      </c>
      <c r="AY1564" s="255" t="s">
        <v>153</v>
      </c>
    </row>
    <row r="1565" s="13" customFormat="1">
      <c r="A1565" s="13"/>
      <c r="B1565" s="234"/>
      <c r="C1565" s="235"/>
      <c r="D1565" s="236" t="s">
        <v>161</v>
      </c>
      <c r="E1565" s="237" t="s">
        <v>1</v>
      </c>
      <c r="F1565" s="238" t="s">
        <v>264</v>
      </c>
      <c r="G1565" s="235"/>
      <c r="H1565" s="237" t="s">
        <v>1</v>
      </c>
      <c r="I1565" s="239"/>
      <c r="J1565" s="235"/>
      <c r="K1565" s="235"/>
      <c r="L1565" s="240"/>
      <c r="M1565" s="241"/>
      <c r="N1565" s="242"/>
      <c r="O1565" s="242"/>
      <c r="P1565" s="242"/>
      <c r="Q1565" s="242"/>
      <c r="R1565" s="242"/>
      <c r="S1565" s="242"/>
      <c r="T1565" s="24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44" t="s">
        <v>161</v>
      </c>
      <c r="AU1565" s="244" t="s">
        <v>88</v>
      </c>
      <c r="AV1565" s="13" t="s">
        <v>86</v>
      </c>
      <c r="AW1565" s="13" t="s">
        <v>32</v>
      </c>
      <c r="AX1565" s="13" t="s">
        <v>78</v>
      </c>
      <c r="AY1565" s="244" t="s">
        <v>153</v>
      </c>
    </row>
    <row r="1566" s="14" customFormat="1">
      <c r="A1566" s="14"/>
      <c r="B1566" s="245"/>
      <c r="C1566" s="246"/>
      <c r="D1566" s="236" t="s">
        <v>161</v>
      </c>
      <c r="E1566" s="247" t="s">
        <v>1</v>
      </c>
      <c r="F1566" s="248" t="s">
        <v>1510</v>
      </c>
      <c r="G1566" s="246"/>
      <c r="H1566" s="249">
        <v>-1.6000000000000001</v>
      </c>
      <c r="I1566" s="250"/>
      <c r="J1566" s="246"/>
      <c r="K1566" s="246"/>
      <c r="L1566" s="251"/>
      <c r="M1566" s="252"/>
      <c r="N1566" s="253"/>
      <c r="O1566" s="253"/>
      <c r="P1566" s="253"/>
      <c r="Q1566" s="253"/>
      <c r="R1566" s="253"/>
      <c r="S1566" s="253"/>
      <c r="T1566" s="254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5" t="s">
        <v>161</v>
      </c>
      <c r="AU1566" s="255" t="s">
        <v>88</v>
      </c>
      <c r="AV1566" s="14" t="s">
        <v>88</v>
      </c>
      <c r="AW1566" s="14" t="s">
        <v>32</v>
      </c>
      <c r="AX1566" s="14" t="s">
        <v>78</v>
      </c>
      <c r="AY1566" s="255" t="s">
        <v>153</v>
      </c>
    </row>
    <row r="1567" s="13" customFormat="1">
      <c r="A1567" s="13"/>
      <c r="B1567" s="234"/>
      <c r="C1567" s="235"/>
      <c r="D1567" s="236" t="s">
        <v>161</v>
      </c>
      <c r="E1567" s="237" t="s">
        <v>1</v>
      </c>
      <c r="F1567" s="238" t="s">
        <v>314</v>
      </c>
      <c r="G1567" s="235"/>
      <c r="H1567" s="237" t="s">
        <v>1</v>
      </c>
      <c r="I1567" s="239"/>
      <c r="J1567" s="235"/>
      <c r="K1567" s="235"/>
      <c r="L1567" s="240"/>
      <c r="M1567" s="241"/>
      <c r="N1567" s="242"/>
      <c r="O1567" s="242"/>
      <c r="P1567" s="242"/>
      <c r="Q1567" s="242"/>
      <c r="R1567" s="242"/>
      <c r="S1567" s="242"/>
      <c r="T1567" s="24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4" t="s">
        <v>161</v>
      </c>
      <c r="AU1567" s="244" t="s">
        <v>88</v>
      </c>
      <c r="AV1567" s="13" t="s">
        <v>86</v>
      </c>
      <c r="AW1567" s="13" t="s">
        <v>32</v>
      </c>
      <c r="AX1567" s="13" t="s">
        <v>78</v>
      </c>
      <c r="AY1567" s="244" t="s">
        <v>153</v>
      </c>
    </row>
    <row r="1568" s="14" customFormat="1">
      <c r="A1568" s="14"/>
      <c r="B1568" s="245"/>
      <c r="C1568" s="246"/>
      <c r="D1568" s="236" t="s">
        <v>161</v>
      </c>
      <c r="E1568" s="247" t="s">
        <v>1</v>
      </c>
      <c r="F1568" s="248" t="s">
        <v>1511</v>
      </c>
      <c r="G1568" s="246"/>
      <c r="H1568" s="249">
        <v>20.140000000000001</v>
      </c>
      <c r="I1568" s="250"/>
      <c r="J1568" s="246"/>
      <c r="K1568" s="246"/>
      <c r="L1568" s="251"/>
      <c r="M1568" s="252"/>
      <c r="N1568" s="253"/>
      <c r="O1568" s="253"/>
      <c r="P1568" s="253"/>
      <c r="Q1568" s="253"/>
      <c r="R1568" s="253"/>
      <c r="S1568" s="253"/>
      <c r="T1568" s="254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55" t="s">
        <v>161</v>
      </c>
      <c r="AU1568" s="255" t="s">
        <v>88</v>
      </c>
      <c r="AV1568" s="14" t="s">
        <v>88</v>
      </c>
      <c r="AW1568" s="14" t="s">
        <v>32</v>
      </c>
      <c r="AX1568" s="14" t="s">
        <v>78</v>
      </c>
      <c r="AY1568" s="255" t="s">
        <v>153</v>
      </c>
    </row>
    <row r="1569" s="13" customFormat="1">
      <c r="A1569" s="13"/>
      <c r="B1569" s="234"/>
      <c r="C1569" s="235"/>
      <c r="D1569" s="236" t="s">
        <v>161</v>
      </c>
      <c r="E1569" s="237" t="s">
        <v>1</v>
      </c>
      <c r="F1569" s="238" t="s">
        <v>497</v>
      </c>
      <c r="G1569" s="235"/>
      <c r="H1569" s="237" t="s">
        <v>1</v>
      </c>
      <c r="I1569" s="239"/>
      <c r="J1569" s="235"/>
      <c r="K1569" s="235"/>
      <c r="L1569" s="240"/>
      <c r="M1569" s="241"/>
      <c r="N1569" s="242"/>
      <c r="O1569" s="242"/>
      <c r="P1569" s="242"/>
      <c r="Q1569" s="242"/>
      <c r="R1569" s="242"/>
      <c r="S1569" s="242"/>
      <c r="T1569" s="24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44" t="s">
        <v>161</v>
      </c>
      <c r="AU1569" s="244" t="s">
        <v>88</v>
      </c>
      <c r="AV1569" s="13" t="s">
        <v>86</v>
      </c>
      <c r="AW1569" s="13" t="s">
        <v>32</v>
      </c>
      <c r="AX1569" s="13" t="s">
        <v>78</v>
      </c>
      <c r="AY1569" s="244" t="s">
        <v>153</v>
      </c>
    </row>
    <row r="1570" s="14" customFormat="1">
      <c r="A1570" s="14"/>
      <c r="B1570" s="245"/>
      <c r="C1570" s="246"/>
      <c r="D1570" s="236" t="s">
        <v>161</v>
      </c>
      <c r="E1570" s="247" t="s">
        <v>1</v>
      </c>
      <c r="F1570" s="248" t="s">
        <v>1512</v>
      </c>
      <c r="G1570" s="246"/>
      <c r="H1570" s="249">
        <v>-3.2000000000000002</v>
      </c>
      <c r="I1570" s="250"/>
      <c r="J1570" s="246"/>
      <c r="K1570" s="246"/>
      <c r="L1570" s="251"/>
      <c r="M1570" s="252"/>
      <c r="N1570" s="253"/>
      <c r="O1570" s="253"/>
      <c r="P1570" s="253"/>
      <c r="Q1570" s="253"/>
      <c r="R1570" s="253"/>
      <c r="S1570" s="253"/>
      <c r="T1570" s="254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55" t="s">
        <v>161</v>
      </c>
      <c r="AU1570" s="255" t="s">
        <v>88</v>
      </c>
      <c r="AV1570" s="14" t="s">
        <v>88</v>
      </c>
      <c r="AW1570" s="14" t="s">
        <v>32</v>
      </c>
      <c r="AX1570" s="14" t="s">
        <v>78</v>
      </c>
      <c r="AY1570" s="255" t="s">
        <v>153</v>
      </c>
    </row>
    <row r="1571" s="13" customFormat="1">
      <c r="A1571" s="13"/>
      <c r="B1571" s="234"/>
      <c r="C1571" s="235"/>
      <c r="D1571" s="236" t="s">
        <v>161</v>
      </c>
      <c r="E1571" s="237" t="s">
        <v>1</v>
      </c>
      <c r="F1571" s="238" t="s">
        <v>319</v>
      </c>
      <c r="G1571" s="235"/>
      <c r="H1571" s="237" t="s">
        <v>1</v>
      </c>
      <c r="I1571" s="239"/>
      <c r="J1571" s="235"/>
      <c r="K1571" s="235"/>
      <c r="L1571" s="240"/>
      <c r="M1571" s="241"/>
      <c r="N1571" s="242"/>
      <c r="O1571" s="242"/>
      <c r="P1571" s="242"/>
      <c r="Q1571" s="242"/>
      <c r="R1571" s="242"/>
      <c r="S1571" s="242"/>
      <c r="T1571" s="24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44" t="s">
        <v>161</v>
      </c>
      <c r="AU1571" s="244" t="s">
        <v>88</v>
      </c>
      <c r="AV1571" s="13" t="s">
        <v>86</v>
      </c>
      <c r="AW1571" s="13" t="s">
        <v>32</v>
      </c>
      <c r="AX1571" s="13" t="s">
        <v>78</v>
      </c>
      <c r="AY1571" s="244" t="s">
        <v>153</v>
      </c>
    </row>
    <row r="1572" s="14" customFormat="1">
      <c r="A1572" s="14"/>
      <c r="B1572" s="245"/>
      <c r="C1572" s="246"/>
      <c r="D1572" s="236" t="s">
        <v>161</v>
      </c>
      <c r="E1572" s="247" t="s">
        <v>1</v>
      </c>
      <c r="F1572" s="248" t="s">
        <v>1513</v>
      </c>
      <c r="G1572" s="246"/>
      <c r="H1572" s="249">
        <v>20.079999999999998</v>
      </c>
      <c r="I1572" s="250"/>
      <c r="J1572" s="246"/>
      <c r="K1572" s="246"/>
      <c r="L1572" s="251"/>
      <c r="M1572" s="252"/>
      <c r="N1572" s="253"/>
      <c r="O1572" s="253"/>
      <c r="P1572" s="253"/>
      <c r="Q1572" s="253"/>
      <c r="R1572" s="253"/>
      <c r="S1572" s="253"/>
      <c r="T1572" s="25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55" t="s">
        <v>161</v>
      </c>
      <c r="AU1572" s="255" t="s">
        <v>88</v>
      </c>
      <c r="AV1572" s="14" t="s">
        <v>88</v>
      </c>
      <c r="AW1572" s="14" t="s">
        <v>32</v>
      </c>
      <c r="AX1572" s="14" t="s">
        <v>78</v>
      </c>
      <c r="AY1572" s="255" t="s">
        <v>153</v>
      </c>
    </row>
    <row r="1573" s="13" customFormat="1">
      <c r="A1573" s="13"/>
      <c r="B1573" s="234"/>
      <c r="C1573" s="235"/>
      <c r="D1573" s="236" t="s">
        <v>161</v>
      </c>
      <c r="E1573" s="237" t="s">
        <v>1</v>
      </c>
      <c r="F1573" s="238" t="s">
        <v>264</v>
      </c>
      <c r="G1573" s="235"/>
      <c r="H1573" s="237" t="s">
        <v>1</v>
      </c>
      <c r="I1573" s="239"/>
      <c r="J1573" s="235"/>
      <c r="K1573" s="235"/>
      <c r="L1573" s="240"/>
      <c r="M1573" s="241"/>
      <c r="N1573" s="242"/>
      <c r="O1573" s="242"/>
      <c r="P1573" s="242"/>
      <c r="Q1573" s="242"/>
      <c r="R1573" s="242"/>
      <c r="S1573" s="242"/>
      <c r="T1573" s="24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4" t="s">
        <v>161</v>
      </c>
      <c r="AU1573" s="244" t="s">
        <v>88</v>
      </c>
      <c r="AV1573" s="13" t="s">
        <v>86</v>
      </c>
      <c r="AW1573" s="13" t="s">
        <v>32</v>
      </c>
      <c r="AX1573" s="13" t="s">
        <v>78</v>
      </c>
      <c r="AY1573" s="244" t="s">
        <v>153</v>
      </c>
    </row>
    <row r="1574" s="14" customFormat="1">
      <c r="A1574" s="14"/>
      <c r="B1574" s="245"/>
      <c r="C1574" s="246"/>
      <c r="D1574" s="236" t="s">
        <v>161</v>
      </c>
      <c r="E1574" s="247" t="s">
        <v>1</v>
      </c>
      <c r="F1574" s="248" t="s">
        <v>1514</v>
      </c>
      <c r="G1574" s="246"/>
      <c r="H1574" s="249">
        <v>-2</v>
      </c>
      <c r="I1574" s="250"/>
      <c r="J1574" s="246"/>
      <c r="K1574" s="246"/>
      <c r="L1574" s="251"/>
      <c r="M1574" s="252"/>
      <c r="N1574" s="253"/>
      <c r="O1574" s="253"/>
      <c r="P1574" s="253"/>
      <c r="Q1574" s="253"/>
      <c r="R1574" s="253"/>
      <c r="S1574" s="253"/>
      <c r="T1574" s="25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55" t="s">
        <v>161</v>
      </c>
      <c r="AU1574" s="255" t="s">
        <v>88</v>
      </c>
      <c r="AV1574" s="14" t="s">
        <v>88</v>
      </c>
      <c r="AW1574" s="14" t="s">
        <v>32</v>
      </c>
      <c r="AX1574" s="14" t="s">
        <v>78</v>
      </c>
      <c r="AY1574" s="255" t="s">
        <v>153</v>
      </c>
    </row>
    <row r="1575" s="15" customFormat="1">
      <c r="A1575" s="15"/>
      <c r="B1575" s="256"/>
      <c r="C1575" s="257"/>
      <c r="D1575" s="236" t="s">
        <v>161</v>
      </c>
      <c r="E1575" s="258" t="s">
        <v>1</v>
      </c>
      <c r="F1575" s="259" t="s">
        <v>164</v>
      </c>
      <c r="G1575" s="257"/>
      <c r="H1575" s="260">
        <v>99.459999999999994</v>
      </c>
      <c r="I1575" s="261"/>
      <c r="J1575" s="257"/>
      <c r="K1575" s="257"/>
      <c r="L1575" s="262"/>
      <c r="M1575" s="263"/>
      <c r="N1575" s="264"/>
      <c r="O1575" s="264"/>
      <c r="P1575" s="264"/>
      <c r="Q1575" s="264"/>
      <c r="R1575" s="264"/>
      <c r="S1575" s="264"/>
      <c r="T1575" s="265"/>
      <c r="U1575" s="15"/>
      <c r="V1575" s="15"/>
      <c r="W1575" s="15"/>
      <c r="X1575" s="15"/>
      <c r="Y1575" s="15"/>
      <c r="Z1575" s="15"/>
      <c r="AA1575" s="15"/>
      <c r="AB1575" s="15"/>
      <c r="AC1575" s="15"/>
      <c r="AD1575" s="15"/>
      <c r="AE1575" s="15"/>
      <c r="AT1575" s="266" t="s">
        <v>161</v>
      </c>
      <c r="AU1575" s="266" t="s">
        <v>88</v>
      </c>
      <c r="AV1575" s="15" t="s">
        <v>165</v>
      </c>
      <c r="AW1575" s="15" t="s">
        <v>32</v>
      </c>
      <c r="AX1575" s="15" t="s">
        <v>78</v>
      </c>
      <c r="AY1575" s="266" t="s">
        <v>153</v>
      </c>
    </row>
    <row r="1576" s="13" customFormat="1">
      <c r="A1576" s="13"/>
      <c r="B1576" s="234"/>
      <c r="C1576" s="235"/>
      <c r="D1576" s="236" t="s">
        <v>161</v>
      </c>
      <c r="E1576" s="237" t="s">
        <v>1</v>
      </c>
      <c r="F1576" s="238" t="s">
        <v>266</v>
      </c>
      <c r="G1576" s="235"/>
      <c r="H1576" s="237" t="s">
        <v>1</v>
      </c>
      <c r="I1576" s="239"/>
      <c r="J1576" s="235"/>
      <c r="K1576" s="235"/>
      <c r="L1576" s="240"/>
      <c r="M1576" s="241"/>
      <c r="N1576" s="242"/>
      <c r="O1576" s="242"/>
      <c r="P1576" s="242"/>
      <c r="Q1576" s="242"/>
      <c r="R1576" s="242"/>
      <c r="S1576" s="242"/>
      <c r="T1576" s="24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44" t="s">
        <v>161</v>
      </c>
      <c r="AU1576" s="244" t="s">
        <v>88</v>
      </c>
      <c r="AV1576" s="13" t="s">
        <v>86</v>
      </c>
      <c r="AW1576" s="13" t="s">
        <v>32</v>
      </c>
      <c r="AX1576" s="13" t="s">
        <v>78</v>
      </c>
      <c r="AY1576" s="244" t="s">
        <v>153</v>
      </c>
    </row>
    <row r="1577" s="13" customFormat="1">
      <c r="A1577" s="13"/>
      <c r="B1577" s="234"/>
      <c r="C1577" s="235"/>
      <c r="D1577" s="236" t="s">
        <v>161</v>
      </c>
      <c r="E1577" s="237" t="s">
        <v>1</v>
      </c>
      <c r="F1577" s="238" t="s">
        <v>329</v>
      </c>
      <c r="G1577" s="235"/>
      <c r="H1577" s="237" t="s">
        <v>1</v>
      </c>
      <c r="I1577" s="239"/>
      <c r="J1577" s="235"/>
      <c r="K1577" s="235"/>
      <c r="L1577" s="240"/>
      <c r="M1577" s="241"/>
      <c r="N1577" s="242"/>
      <c r="O1577" s="242"/>
      <c r="P1577" s="242"/>
      <c r="Q1577" s="242"/>
      <c r="R1577" s="242"/>
      <c r="S1577" s="242"/>
      <c r="T1577" s="24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244" t="s">
        <v>161</v>
      </c>
      <c r="AU1577" s="244" t="s">
        <v>88</v>
      </c>
      <c r="AV1577" s="13" t="s">
        <v>86</v>
      </c>
      <c r="AW1577" s="13" t="s">
        <v>32</v>
      </c>
      <c r="AX1577" s="13" t="s">
        <v>78</v>
      </c>
      <c r="AY1577" s="244" t="s">
        <v>153</v>
      </c>
    </row>
    <row r="1578" s="14" customFormat="1">
      <c r="A1578" s="14"/>
      <c r="B1578" s="245"/>
      <c r="C1578" s="246"/>
      <c r="D1578" s="236" t="s">
        <v>161</v>
      </c>
      <c r="E1578" s="247" t="s">
        <v>1</v>
      </c>
      <c r="F1578" s="248" t="s">
        <v>1515</v>
      </c>
      <c r="G1578" s="246"/>
      <c r="H1578" s="249">
        <v>42.960000000000001</v>
      </c>
      <c r="I1578" s="250"/>
      <c r="J1578" s="246"/>
      <c r="K1578" s="246"/>
      <c r="L1578" s="251"/>
      <c r="M1578" s="252"/>
      <c r="N1578" s="253"/>
      <c r="O1578" s="253"/>
      <c r="P1578" s="253"/>
      <c r="Q1578" s="253"/>
      <c r="R1578" s="253"/>
      <c r="S1578" s="253"/>
      <c r="T1578" s="254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55" t="s">
        <v>161</v>
      </c>
      <c r="AU1578" s="255" t="s">
        <v>88</v>
      </c>
      <c r="AV1578" s="14" t="s">
        <v>88</v>
      </c>
      <c r="AW1578" s="14" t="s">
        <v>32</v>
      </c>
      <c r="AX1578" s="14" t="s">
        <v>78</v>
      </c>
      <c r="AY1578" s="255" t="s">
        <v>153</v>
      </c>
    </row>
    <row r="1579" s="13" customFormat="1">
      <c r="A1579" s="13"/>
      <c r="B1579" s="234"/>
      <c r="C1579" s="235"/>
      <c r="D1579" s="236" t="s">
        <v>161</v>
      </c>
      <c r="E1579" s="237" t="s">
        <v>1</v>
      </c>
      <c r="F1579" s="238" t="s">
        <v>497</v>
      </c>
      <c r="G1579" s="235"/>
      <c r="H1579" s="237" t="s">
        <v>1</v>
      </c>
      <c r="I1579" s="239"/>
      <c r="J1579" s="235"/>
      <c r="K1579" s="235"/>
      <c r="L1579" s="240"/>
      <c r="M1579" s="241"/>
      <c r="N1579" s="242"/>
      <c r="O1579" s="242"/>
      <c r="P1579" s="242"/>
      <c r="Q1579" s="242"/>
      <c r="R1579" s="242"/>
      <c r="S1579" s="242"/>
      <c r="T1579" s="24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44" t="s">
        <v>161</v>
      </c>
      <c r="AU1579" s="244" t="s">
        <v>88</v>
      </c>
      <c r="AV1579" s="13" t="s">
        <v>86</v>
      </c>
      <c r="AW1579" s="13" t="s">
        <v>32</v>
      </c>
      <c r="AX1579" s="13" t="s">
        <v>78</v>
      </c>
      <c r="AY1579" s="244" t="s">
        <v>153</v>
      </c>
    </row>
    <row r="1580" s="14" customFormat="1">
      <c r="A1580" s="14"/>
      <c r="B1580" s="245"/>
      <c r="C1580" s="246"/>
      <c r="D1580" s="236" t="s">
        <v>161</v>
      </c>
      <c r="E1580" s="247" t="s">
        <v>1</v>
      </c>
      <c r="F1580" s="248" t="s">
        <v>1516</v>
      </c>
      <c r="G1580" s="246"/>
      <c r="H1580" s="249">
        <v>-8.2799999999999994</v>
      </c>
      <c r="I1580" s="250"/>
      <c r="J1580" s="246"/>
      <c r="K1580" s="246"/>
      <c r="L1580" s="251"/>
      <c r="M1580" s="252"/>
      <c r="N1580" s="253"/>
      <c r="O1580" s="253"/>
      <c r="P1580" s="253"/>
      <c r="Q1580" s="253"/>
      <c r="R1580" s="253"/>
      <c r="S1580" s="253"/>
      <c r="T1580" s="254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55" t="s">
        <v>161</v>
      </c>
      <c r="AU1580" s="255" t="s">
        <v>88</v>
      </c>
      <c r="AV1580" s="14" t="s">
        <v>88</v>
      </c>
      <c r="AW1580" s="14" t="s">
        <v>32</v>
      </c>
      <c r="AX1580" s="14" t="s">
        <v>78</v>
      </c>
      <c r="AY1580" s="255" t="s">
        <v>153</v>
      </c>
    </row>
    <row r="1581" s="15" customFormat="1">
      <c r="A1581" s="15"/>
      <c r="B1581" s="256"/>
      <c r="C1581" s="257"/>
      <c r="D1581" s="236" t="s">
        <v>161</v>
      </c>
      <c r="E1581" s="258" t="s">
        <v>1</v>
      </c>
      <c r="F1581" s="259" t="s">
        <v>164</v>
      </c>
      <c r="G1581" s="257"/>
      <c r="H1581" s="260">
        <v>34.68</v>
      </c>
      <c r="I1581" s="261"/>
      <c r="J1581" s="257"/>
      <c r="K1581" s="257"/>
      <c r="L1581" s="262"/>
      <c r="M1581" s="263"/>
      <c r="N1581" s="264"/>
      <c r="O1581" s="264"/>
      <c r="P1581" s="264"/>
      <c r="Q1581" s="264"/>
      <c r="R1581" s="264"/>
      <c r="S1581" s="264"/>
      <c r="T1581" s="265"/>
      <c r="U1581" s="15"/>
      <c r="V1581" s="15"/>
      <c r="W1581" s="15"/>
      <c r="X1581" s="15"/>
      <c r="Y1581" s="15"/>
      <c r="Z1581" s="15"/>
      <c r="AA1581" s="15"/>
      <c r="AB1581" s="15"/>
      <c r="AC1581" s="15"/>
      <c r="AD1581" s="15"/>
      <c r="AE1581" s="15"/>
      <c r="AT1581" s="266" t="s">
        <v>161</v>
      </c>
      <c r="AU1581" s="266" t="s">
        <v>88</v>
      </c>
      <c r="AV1581" s="15" t="s">
        <v>165</v>
      </c>
      <c r="AW1581" s="15" t="s">
        <v>32</v>
      </c>
      <c r="AX1581" s="15" t="s">
        <v>78</v>
      </c>
      <c r="AY1581" s="266" t="s">
        <v>153</v>
      </c>
    </row>
    <row r="1582" s="16" customFormat="1">
      <c r="A1582" s="16"/>
      <c r="B1582" s="267"/>
      <c r="C1582" s="268"/>
      <c r="D1582" s="236" t="s">
        <v>161</v>
      </c>
      <c r="E1582" s="269" t="s">
        <v>1</v>
      </c>
      <c r="F1582" s="270" t="s">
        <v>166</v>
      </c>
      <c r="G1582" s="268"/>
      <c r="H1582" s="271">
        <v>134.13999999999999</v>
      </c>
      <c r="I1582" s="272"/>
      <c r="J1582" s="268"/>
      <c r="K1582" s="268"/>
      <c r="L1582" s="273"/>
      <c r="M1582" s="274"/>
      <c r="N1582" s="275"/>
      <c r="O1582" s="275"/>
      <c r="P1582" s="275"/>
      <c r="Q1582" s="275"/>
      <c r="R1582" s="275"/>
      <c r="S1582" s="275"/>
      <c r="T1582" s="276"/>
      <c r="U1582" s="16"/>
      <c r="V1582" s="16"/>
      <c r="W1582" s="16"/>
      <c r="X1582" s="16"/>
      <c r="Y1582" s="16"/>
      <c r="Z1582" s="16"/>
      <c r="AA1582" s="16"/>
      <c r="AB1582" s="16"/>
      <c r="AC1582" s="16"/>
      <c r="AD1582" s="16"/>
      <c r="AE1582" s="16"/>
      <c r="AT1582" s="277" t="s">
        <v>161</v>
      </c>
      <c r="AU1582" s="277" t="s">
        <v>88</v>
      </c>
      <c r="AV1582" s="16" t="s">
        <v>159</v>
      </c>
      <c r="AW1582" s="16" t="s">
        <v>32</v>
      </c>
      <c r="AX1582" s="16" t="s">
        <v>86</v>
      </c>
      <c r="AY1582" s="277" t="s">
        <v>153</v>
      </c>
    </row>
    <row r="1583" s="2" customFormat="1" ht="16.5" customHeight="1">
      <c r="A1583" s="39"/>
      <c r="B1583" s="40"/>
      <c r="C1583" s="278" t="s">
        <v>1550</v>
      </c>
      <c r="D1583" s="278" t="s">
        <v>364</v>
      </c>
      <c r="E1583" s="279" t="s">
        <v>1551</v>
      </c>
      <c r="F1583" s="280" t="s">
        <v>1552</v>
      </c>
      <c r="G1583" s="281" t="s">
        <v>216</v>
      </c>
      <c r="H1583" s="282">
        <v>147.554</v>
      </c>
      <c r="I1583" s="283"/>
      <c r="J1583" s="284">
        <f>ROUND(I1583*H1583,2)</f>
        <v>0</v>
      </c>
      <c r="K1583" s="285"/>
      <c r="L1583" s="286"/>
      <c r="M1583" s="287" t="s">
        <v>1</v>
      </c>
      <c r="N1583" s="288" t="s">
        <v>43</v>
      </c>
      <c r="O1583" s="92"/>
      <c r="P1583" s="230">
        <f>O1583*H1583</f>
        <v>0</v>
      </c>
      <c r="Q1583" s="230">
        <v>0.0118</v>
      </c>
      <c r="R1583" s="230">
        <f>Q1583*H1583</f>
        <v>1.7411372000000001</v>
      </c>
      <c r="S1583" s="230">
        <v>0</v>
      </c>
      <c r="T1583" s="231">
        <f>S1583*H1583</f>
        <v>0</v>
      </c>
      <c r="U1583" s="39"/>
      <c r="V1583" s="39"/>
      <c r="W1583" s="39"/>
      <c r="X1583" s="39"/>
      <c r="Y1583" s="39"/>
      <c r="Z1583" s="39"/>
      <c r="AA1583" s="39"/>
      <c r="AB1583" s="39"/>
      <c r="AC1583" s="39"/>
      <c r="AD1583" s="39"/>
      <c r="AE1583" s="39"/>
      <c r="AR1583" s="232" t="s">
        <v>379</v>
      </c>
      <c r="AT1583" s="232" t="s">
        <v>364</v>
      </c>
      <c r="AU1583" s="232" t="s">
        <v>88</v>
      </c>
      <c r="AY1583" s="18" t="s">
        <v>153</v>
      </c>
      <c r="BE1583" s="233">
        <f>IF(N1583="základní",J1583,0)</f>
        <v>0</v>
      </c>
      <c r="BF1583" s="233">
        <f>IF(N1583="snížená",J1583,0)</f>
        <v>0</v>
      </c>
      <c r="BG1583" s="233">
        <f>IF(N1583="zákl. přenesená",J1583,0)</f>
        <v>0</v>
      </c>
      <c r="BH1583" s="233">
        <f>IF(N1583="sníž. přenesená",J1583,0)</f>
        <v>0</v>
      </c>
      <c r="BI1583" s="233">
        <f>IF(N1583="nulová",J1583,0)</f>
        <v>0</v>
      </c>
      <c r="BJ1583" s="18" t="s">
        <v>86</v>
      </c>
      <c r="BK1583" s="233">
        <f>ROUND(I1583*H1583,2)</f>
        <v>0</v>
      </c>
      <c r="BL1583" s="18" t="s">
        <v>269</v>
      </c>
      <c r="BM1583" s="232" t="s">
        <v>1553</v>
      </c>
    </row>
    <row r="1584" s="14" customFormat="1">
      <c r="A1584" s="14"/>
      <c r="B1584" s="245"/>
      <c r="C1584" s="246"/>
      <c r="D1584" s="236" t="s">
        <v>161</v>
      </c>
      <c r="E1584" s="246"/>
      <c r="F1584" s="248" t="s">
        <v>1554</v>
      </c>
      <c r="G1584" s="246"/>
      <c r="H1584" s="249">
        <v>147.554</v>
      </c>
      <c r="I1584" s="250"/>
      <c r="J1584" s="246"/>
      <c r="K1584" s="246"/>
      <c r="L1584" s="251"/>
      <c r="M1584" s="252"/>
      <c r="N1584" s="253"/>
      <c r="O1584" s="253"/>
      <c r="P1584" s="253"/>
      <c r="Q1584" s="253"/>
      <c r="R1584" s="253"/>
      <c r="S1584" s="253"/>
      <c r="T1584" s="25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55" t="s">
        <v>161</v>
      </c>
      <c r="AU1584" s="255" t="s">
        <v>88</v>
      </c>
      <c r="AV1584" s="14" t="s">
        <v>88</v>
      </c>
      <c r="AW1584" s="14" t="s">
        <v>4</v>
      </c>
      <c r="AX1584" s="14" t="s">
        <v>86</v>
      </c>
      <c r="AY1584" s="255" t="s">
        <v>153</v>
      </c>
    </row>
    <row r="1585" s="2" customFormat="1" ht="24.15" customHeight="1">
      <c r="A1585" s="39"/>
      <c r="B1585" s="40"/>
      <c r="C1585" s="220" t="s">
        <v>1555</v>
      </c>
      <c r="D1585" s="220" t="s">
        <v>155</v>
      </c>
      <c r="E1585" s="221" t="s">
        <v>1556</v>
      </c>
      <c r="F1585" s="222" t="s">
        <v>1557</v>
      </c>
      <c r="G1585" s="223" t="s">
        <v>216</v>
      </c>
      <c r="H1585" s="224">
        <v>134.13999999999999</v>
      </c>
      <c r="I1585" s="225"/>
      <c r="J1585" s="226">
        <f>ROUND(I1585*H1585,2)</f>
        <v>0</v>
      </c>
      <c r="K1585" s="227"/>
      <c r="L1585" s="45"/>
      <c r="M1585" s="228" t="s">
        <v>1</v>
      </c>
      <c r="N1585" s="229" t="s">
        <v>43</v>
      </c>
      <c r="O1585" s="92"/>
      <c r="P1585" s="230">
        <f>O1585*H1585</f>
        <v>0</v>
      </c>
      <c r="Q1585" s="230">
        <v>5.0000000000000002E-05</v>
      </c>
      <c r="R1585" s="230">
        <f>Q1585*H1585</f>
        <v>0.0067069999999999994</v>
      </c>
      <c r="S1585" s="230">
        <v>0</v>
      </c>
      <c r="T1585" s="231">
        <f>S1585*H1585</f>
        <v>0</v>
      </c>
      <c r="U1585" s="39"/>
      <c r="V1585" s="39"/>
      <c r="W1585" s="39"/>
      <c r="X1585" s="39"/>
      <c r="Y1585" s="39"/>
      <c r="Z1585" s="39"/>
      <c r="AA1585" s="39"/>
      <c r="AB1585" s="39"/>
      <c r="AC1585" s="39"/>
      <c r="AD1585" s="39"/>
      <c r="AE1585" s="39"/>
      <c r="AR1585" s="232" t="s">
        <v>269</v>
      </c>
      <c r="AT1585" s="232" t="s">
        <v>155</v>
      </c>
      <c r="AU1585" s="232" t="s">
        <v>88</v>
      </c>
      <c r="AY1585" s="18" t="s">
        <v>153</v>
      </c>
      <c r="BE1585" s="233">
        <f>IF(N1585="základní",J1585,0)</f>
        <v>0</v>
      </c>
      <c r="BF1585" s="233">
        <f>IF(N1585="snížená",J1585,0)</f>
        <v>0</v>
      </c>
      <c r="BG1585" s="233">
        <f>IF(N1585="zákl. přenesená",J1585,0)</f>
        <v>0</v>
      </c>
      <c r="BH1585" s="233">
        <f>IF(N1585="sníž. přenesená",J1585,0)</f>
        <v>0</v>
      </c>
      <c r="BI1585" s="233">
        <f>IF(N1585="nulová",J1585,0)</f>
        <v>0</v>
      </c>
      <c r="BJ1585" s="18" t="s">
        <v>86</v>
      </c>
      <c r="BK1585" s="233">
        <f>ROUND(I1585*H1585,2)</f>
        <v>0</v>
      </c>
      <c r="BL1585" s="18" t="s">
        <v>269</v>
      </c>
      <c r="BM1585" s="232" t="s">
        <v>1558</v>
      </c>
    </row>
    <row r="1586" s="14" customFormat="1">
      <c r="A1586" s="14"/>
      <c r="B1586" s="245"/>
      <c r="C1586" s="246"/>
      <c r="D1586" s="236" t="s">
        <v>161</v>
      </c>
      <c r="E1586" s="247" t="s">
        <v>1</v>
      </c>
      <c r="F1586" s="248" t="s">
        <v>1559</v>
      </c>
      <c r="G1586" s="246"/>
      <c r="H1586" s="249">
        <v>134.13999999999999</v>
      </c>
      <c r="I1586" s="250"/>
      <c r="J1586" s="246"/>
      <c r="K1586" s="246"/>
      <c r="L1586" s="251"/>
      <c r="M1586" s="252"/>
      <c r="N1586" s="253"/>
      <c r="O1586" s="253"/>
      <c r="P1586" s="253"/>
      <c r="Q1586" s="253"/>
      <c r="R1586" s="253"/>
      <c r="S1586" s="253"/>
      <c r="T1586" s="25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55" t="s">
        <v>161</v>
      </c>
      <c r="AU1586" s="255" t="s">
        <v>88</v>
      </c>
      <c r="AV1586" s="14" t="s">
        <v>88</v>
      </c>
      <c r="AW1586" s="14" t="s">
        <v>32</v>
      </c>
      <c r="AX1586" s="14" t="s">
        <v>78</v>
      </c>
      <c r="AY1586" s="255" t="s">
        <v>153</v>
      </c>
    </row>
    <row r="1587" s="15" customFormat="1">
      <c r="A1587" s="15"/>
      <c r="B1587" s="256"/>
      <c r="C1587" s="257"/>
      <c r="D1587" s="236" t="s">
        <v>161</v>
      </c>
      <c r="E1587" s="258" t="s">
        <v>1</v>
      </c>
      <c r="F1587" s="259" t="s">
        <v>164</v>
      </c>
      <c r="G1587" s="257"/>
      <c r="H1587" s="260">
        <v>134.13999999999999</v>
      </c>
      <c r="I1587" s="261"/>
      <c r="J1587" s="257"/>
      <c r="K1587" s="257"/>
      <c r="L1587" s="262"/>
      <c r="M1587" s="263"/>
      <c r="N1587" s="264"/>
      <c r="O1587" s="264"/>
      <c r="P1587" s="264"/>
      <c r="Q1587" s="264"/>
      <c r="R1587" s="264"/>
      <c r="S1587" s="264"/>
      <c r="T1587" s="265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T1587" s="266" t="s">
        <v>161</v>
      </c>
      <c r="AU1587" s="266" t="s">
        <v>88</v>
      </c>
      <c r="AV1587" s="15" t="s">
        <v>165</v>
      </c>
      <c r="AW1587" s="15" t="s">
        <v>32</v>
      </c>
      <c r="AX1587" s="15" t="s">
        <v>78</v>
      </c>
      <c r="AY1587" s="266" t="s">
        <v>153</v>
      </c>
    </row>
    <row r="1588" s="16" customFormat="1">
      <c r="A1588" s="16"/>
      <c r="B1588" s="267"/>
      <c r="C1588" s="268"/>
      <c r="D1588" s="236" t="s">
        <v>161</v>
      </c>
      <c r="E1588" s="269" t="s">
        <v>1</v>
      </c>
      <c r="F1588" s="270" t="s">
        <v>166</v>
      </c>
      <c r="G1588" s="268"/>
      <c r="H1588" s="271">
        <v>134.13999999999999</v>
      </c>
      <c r="I1588" s="272"/>
      <c r="J1588" s="268"/>
      <c r="K1588" s="268"/>
      <c r="L1588" s="273"/>
      <c r="M1588" s="274"/>
      <c r="N1588" s="275"/>
      <c r="O1588" s="275"/>
      <c r="P1588" s="275"/>
      <c r="Q1588" s="275"/>
      <c r="R1588" s="275"/>
      <c r="S1588" s="275"/>
      <c r="T1588" s="27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6"/>
      <c r="AT1588" s="277" t="s">
        <v>161</v>
      </c>
      <c r="AU1588" s="277" t="s">
        <v>88</v>
      </c>
      <c r="AV1588" s="16" t="s">
        <v>159</v>
      </c>
      <c r="AW1588" s="16" t="s">
        <v>32</v>
      </c>
      <c r="AX1588" s="16" t="s">
        <v>86</v>
      </c>
      <c r="AY1588" s="277" t="s">
        <v>153</v>
      </c>
    </row>
    <row r="1589" s="2" customFormat="1" ht="37.8" customHeight="1">
      <c r="A1589" s="39"/>
      <c r="B1589" s="40"/>
      <c r="C1589" s="220" t="s">
        <v>1560</v>
      </c>
      <c r="D1589" s="220" t="s">
        <v>155</v>
      </c>
      <c r="E1589" s="221" t="s">
        <v>1561</v>
      </c>
      <c r="F1589" s="222" t="s">
        <v>1562</v>
      </c>
      <c r="G1589" s="223" t="s">
        <v>335</v>
      </c>
      <c r="H1589" s="224">
        <v>0.81299999999999994</v>
      </c>
      <c r="I1589" s="225"/>
      <c r="J1589" s="226">
        <f>ROUND(I1589*H1589,2)</f>
        <v>0</v>
      </c>
      <c r="K1589" s="227"/>
      <c r="L1589" s="45"/>
      <c r="M1589" s="228" t="s">
        <v>1</v>
      </c>
      <c r="N1589" s="229" t="s">
        <v>43</v>
      </c>
      <c r="O1589" s="92"/>
      <c r="P1589" s="230">
        <f>O1589*H1589</f>
        <v>0</v>
      </c>
      <c r="Q1589" s="230">
        <v>0.00097999999999999997</v>
      </c>
      <c r="R1589" s="230">
        <f>Q1589*H1589</f>
        <v>0.00079673999999999988</v>
      </c>
      <c r="S1589" s="230">
        <v>0</v>
      </c>
      <c r="T1589" s="231">
        <f>S1589*H1589</f>
        <v>0</v>
      </c>
      <c r="U1589" s="39"/>
      <c r="V1589" s="39"/>
      <c r="W1589" s="39"/>
      <c r="X1589" s="39"/>
      <c r="Y1589" s="39"/>
      <c r="Z1589" s="39"/>
      <c r="AA1589" s="39"/>
      <c r="AB1589" s="39"/>
      <c r="AC1589" s="39"/>
      <c r="AD1589" s="39"/>
      <c r="AE1589" s="39"/>
      <c r="AR1589" s="232" t="s">
        <v>269</v>
      </c>
      <c r="AT1589" s="232" t="s">
        <v>155</v>
      </c>
      <c r="AU1589" s="232" t="s">
        <v>88</v>
      </c>
      <c r="AY1589" s="18" t="s">
        <v>153</v>
      </c>
      <c r="BE1589" s="233">
        <f>IF(N1589="základní",J1589,0)</f>
        <v>0</v>
      </c>
      <c r="BF1589" s="233">
        <f>IF(N1589="snížená",J1589,0)</f>
        <v>0</v>
      </c>
      <c r="BG1589" s="233">
        <f>IF(N1589="zákl. přenesená",J1589,0)</f>
        <v>0</v>
      </c>
      <c r="BH1589" s="233">
        <f>IF(N1589="sníž. přenesená",J1589,0)</f>
        <v>0</v>
      </c>
      <c r="BI1589" s="233">
        <f>IF(N1589="nulová",J1589,0)</f>
        <v>0</v>
      </c>
      <c r="BJ1589" s="18" t="s">
        <v>86</v>
      </c>
      <c r="BK1589" s="233">
        <f>ROUND(I1589*H1589,2)</f>
        <v>0</v>
      </c>
      <c r="BL1589" s="18" t="s">
        <v>269</v>
      </c>
      <c r="BM1589" s="232" t="s">
        <v>1563</v>
      </c>
    </row>
    <row r="1590" s="13" customFormat="1">
      <c r="A1590" s="13"/>
      <c r="B1590" s="234"/>
      <c r="C1590" s="235"/>
      <c r="D1590" s="236" t="s">
        <v>161</v>
      </c>
      <c r="E1590" s="237" t="s">
        <v>1</v>
      </c>
      <c r="F1590" s="238" t="s">
        <v>1564</v>
      </c>
      <c r="G1590" s="235"/>
      <c r="H1590" s="237" t="s">
        <v>1</v>
      </c>
      <c r="I1590" s="239"/>
      <c r="J1590" s="235"/>
      <c r="K1590" s="235"/>
      <c r="L1590" s="240"/>
      <c r="M1590" s="241"/>
      <c r="N1590" s="242"/>
      <c r="O1590" s="242"/>
      <c r="P1590" s="242"/>
      <c r="Q1590" s="242"/>
      <c r="R1590" s="242"/>
      <c r="S1590" s="242"/>
      <c r="T1590" s="24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44" t="s">
        <v>161</v>
      </c>
      <c r="AU1590" s="244" t="s">
        <v>88</v>
      </c>
      <c r="AV1590" s="13" t="s">
        <v>86</v>
      </c>
      <c r="AW1590" s="13" t="s">
        <v>32</v>
      </c>
      <c r="AX1590" s="13" t="s">
        <v>78</v>
      </c>
      <c r="AY1590" s="244" t="s">
        <v>153</v>
      </c>
    </row>
    <row r="1591" s="14" customFormat="1">
      <c r="A1591" s="14"/>
      <c r="B1591" s="245"/>
      <c r="C1591" s="246"/>
      <c r="D1591" s="236" t="s">
        <v>161</v>
      </c>
      <c r="E1591" s="247" t="s">
        <v>1</v>
      </c>
      <c r="F1591" s="248" t="s">
        <v>1565</v>
      </c>
      <c r="G1591" s="246"/>
      <c r="H1591" s="249">
        <v>0.81299999999999994</v>
      </c>
      <c r="I1591" s="250"/>
      <c r="J1591" s="246"/>
      <c r="K1591" s="246"/>
      <c r="L1591" s="251"/>
      <c r="M1591" s="252"/>
      <c r="N1591" s="253"/>
      <c r="O1591" s="253"/>
      <c r="P1591" s="253"/>
      <c r="Q1591" s="253"/>
      <c r="R1591" s="253"/>
      <c r="S1591" s="253"/>
      <c r="T1591" s="25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5" t="s">
        <v>161</v>
      </c>
      <c r="AU1591" s="255" t="s">
        <v>88</v>
      </c>
      <c r="AV1591" s="14" t="s">
        <v>88</v>
      </c>
      <c r="AW1591" s="14" t="s">
        <v>32</v>
      </c>
      <c r="AX1591" s="14" t="s">
        <v>78</v>
      </c>
      <c r="AY1591" s="255" t="s">
        <v>153</v>
      </c>
    </row>
    <row r="1592" s="15" customFormat="1">
      <c r="A1592" s="15"/>
      <c r="B1592" s="256"/>
      <c r="C1592" s="257"/>
      <c r="D1592" s="236" t="s">
        <v>161</v>
      </c>
      <c r="E1592" s="258" t="s">
        <v>1</v>
      </c>
      <c r="F1592" s="259" t="s">
        <v>164</v>
      </c>
      <c r="G1592" s="257"/>
      <c r="H1592" s="260">
        <v>0.81299999999999994</v>
      </c>
      <c r="I1592" s="261"/>
      <c r="J1592" s="257"/>
      <c r="K1592" s="257"/>
      <c r="L1592" s="262"/>
      <c r="M1592" s="263"/>
      <c r="N1592" s="264"/>
      <c r="O1592" s="264"/>
      <c r="P1592" s="264"/>
      <c r="Q1592" s="264"/>
      <c r="R1592" s="264"/>
      <c r="S1592" s="264"/>
      <c r="T1592" s="265"/>
      <c r="U1592" s="15"/>
      <c r="V1592" s="15"/>
      <c r="W1592" s="15"/>
      <c r="X1592" s="15"/>
      <c r="Y1592" s="15"/>
      <c r="Z1592" s="15"/>
      <c r="AA1592" s="15"/>
      <c r="AB1592" s="15"/>
      <c r="AC1592" s="15"/>
      <c r="AD1592" s="15"/>
      <c r="AE1592" s="15"/>
      <c r="AT1592" s="266" t="s">
        <v>161</v>
      </c>
      <c r="AU1592" s="266" t="s">
        <v>88</v>
      </c>
      <c r="AV1592" s="15" t="s">
        <v>165</v>
      </c>
      <c r="AW1592" s="15" t="s">
        <v>32</v>
      </c>
      <c r="AX1592" s="15" t="s">
        <v>78</v>
      </c>
      <c r="AY1592" s="266" t="s">
        <v>153</v>
      </c>
    </row>
    <row r="1593" s="16" customFormat="1">
      <c r="A1593" s="16"/>
      <c r="B1593" s="267"/>
      <c r="C1593" s="268"/>
      <c r="D1593" s="236" t="s">
        <v>161</v>
      </c>
      <c r="E1593" s="269" t="s">
        <v>1</v>
      </c>
      <c r="F1593" s="270" t="s">
        <v>166</v>
      </c>
      <c r="G1593" s="268"/>
      <c r="H1593" s="271">
        <v>0.81299999999999994</v>
      </c>
      <c r="I1593" s="272"/>
      <c r="J1593" s="268"/>
      <c r="K1593" s="268"/>
      <c r="L1593" s="273"/>
      <c r="M1593" s="274"/>
      <c r="N1593" s="275"/>
      <c r="O1593" s="275"/>
      <c r="P1593" s="275"/>
      <c r="Q1593" s="275"/>
      <c r="R1593" s="275"/>
      <c r="S1593" s="275"/>
      <c r="T1593" s="27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16"/>
      <c r="AE1593" s="16"/>
      <c r="AT1593" s="277" t="s">
        <v>161</v>
      </c>
      <c r="AU1593" s="277" t="s">
        <v>88</v>
      </c>
      <c r="AV1593" s="16" t="s">
        <v>159</v>
      </c>
      <c r="AW1593" s="16" t="s">
        <v>32</v>
      </c>
      <c r="AX1593" s="16" t="s">
        <v>86</v>
      </c>
      <c r="AY1593" s="277" t="s">
        <v>153</v>
      </c>
    </row>
    <row r="1594" s="2" customFormat="1" ht="16.5" customHeight="1">
      <c r="A1594" s="39"/>
      <c r="B1594" s="40"/>
      <c r="C1594" s="278" t="s">
        <v>1566</v>
      </c>
      <c r="D1594" s="278" t="s">
        <v>364</v>
      </c>
      <c r="E1594" s="279" t="s">
        <v>1551</v>
      </c>
      <c r="F1594" s="280" t="s">
        <v>1552</v>
      </c>
      <c r="G1594" s="281" t="s">
        <v>216</v>
      </c>
      <c r="H1594" s="282">
        <v>0.17899999999999999</v>
      </c>
      <c r="I1594" s="283"/>
      <c r="J1594" s="284">
        <f>ROUND(I1594*H1594,2)</f>
        <v>0</v>
      </c>
      <c r="K1594" s="285"/>
      <c r="L1594" s="286"/>
      <c r="M1594" s="287" t="s">
        <v>1</v>
      </c>
      <c r="N1594" s="288" t="s">
        <v>43</v>
      </c>
      <c r="O1594" s="92"/>
      <c r="P1594" s="230">
        <f>O1594*H1594</f>
        <v>0</v>
      </c>
      <c r="Q1594" s="230">
        <v>0.0118</v>
      </c>
      <c r="R1594" s="230">
        <f>Q1594*H1594</f>
        <v>0.0021121999999999998</v>
      </c>
      <c r="S1594" s="230">
        <v>0</v>
      </c>
      <c r="T1594" s="231">
        <f>S1594*H1594</f>
        <v>0</v>
      </c>
      <c r="U1594" s="39"/>
      <c r="V1594" s="39"/>
      <c r="W1594" s="39"/>
      <c r="X1594" s="39"/>
      <c r="Y1594" s="39"/>
      <c r="Z1594" s="39"/>
      <c r="AA1594" s="39"/>
      <c r="AB1594" s="39"/>
      <c r="AC1594" s="39"/>
      <c r="AD1594" s="39"/>
      <c r="AE1594" s="39"/>
      <c r="AR1594" s="232" t="s">
        <v>379</v>
      </c>
      <c r="AT1594" s="232" t="s">
        <v>364</v>
      </c>
      <c r="AU1594" s="232" t="s">
        <v>88</v>
      </c>
      <c r="AY1594" s="18" t="s">
        <v>153</v>
      </c>
      <c r="BE1594" s="233">
        <f>IF(N1594="základní",J1594,0)</f>
        <v>0</v>
      </c>
      <c r="BF1594" s="233">
        <f>IF(N1594="snížená",J1594,0)</f>
        <v>0</v>
      </c>
      <c r="BG1594" s="233">
        <f>IF(N1594="zákl. přenesená",J1594,0)</f>
        <v>0</v>
      </c>
      <c r="BH1594" s="233">
        <f>IF(N1594="sníž. přenesená",J1594,0)</f>
        <v>0</v>
      </c>
      <c r="BI1594" s="233">
        <f>IF(N1594="nulová",J1594,0)</f>
        <v>0</v>
      </c>
      <c r="BJ1594" s="18" t="s">
        <v>86</v>
      </c>
      <c r="BK1594" s="233">
        <f>ROUND(I1594*H1594,2)</f>
        <v>0</v>
      </c>
      <c r="BL1594" s="18" t="s">
        <v>269</v>
      </c>
      <c r="BM1594" s="232" t="s">
        <v>1567</v>
      </c>
    </row>
    <row r="1595" s="14" customFormat="1">
      <c r="A1595" s="14"/>
      <c r="B1595" s="245"/>
      <c r="C1595" s="246"/>
      <c r="D1595" s="236" t="s">
        <v>161</v>
      </c>
      <c r="E1595" s="246"/>
      <c r="F1595" s="248" t="s">
        <v>1568</v>
      </c>
      <c r="G1595" s="246"/>
      <c r="H1595" s="249">
        <v>0.17899999999999999</v>
      </c>
      <c r="I1595" s="250"/>
      <c r="J1595" s="246"/>
      <c r="K1595" s="246"/>
      <c r="L1595" s="251"/>
      <c r="M1595" s="252"/>
      <c r="N1595" s="253"/>
      <c r="O1595" s="253"/>
      <c r="P1595" s="253"/>
      <c r="Q1595" s="253"/>
      <c r="R1595" s="253"/>
      <c r="S1595" s="253"/>
      <c r="T1595" s="254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55" t="s">
        <v>161</v>
      </c>
      <c r="AU1595" s="255" t="s">
        <v>88</v>
      </c>
      <c r="AV1595" s="14" t="s">
        <v>88</v>
      </c>
      <c r="AW1595" s="14" t="s">
        <v>4</v>
      </c>
      <c r="AX1595" s="14" t="s">
        <v>86</v>
      </c>
      <c r="AY1595" s="255" t="s">
        <v>153</v>
      </c>
    </row>
    <row r="1596" s="2" customFormat="1" ht="44.25" customHeight="1">
      <c r="A1596" s="39"/>
      <c r="B1596" s="40"/>
      <c r="C1596" s="220" t="s">
        <v>1569</v>
      </c>
      <c r="D1596" s="220" t="s">
        <v>155</v>
      </c>
      <c r="E1596" s="221" t="s">
        <v>1570</v>
      </c>
      <c r="F1596" s="222" t="s">
        <v>1571</v>
      </c>
      <c r="G1596" s="223" t="s">
        <v>878</v>
      </c>
      <c r="H1596" s="289"/>
      <c r="I1596" s="225"/>
      <c r="J1596" s="226">
        <f>ROUND(I1596*H1596,2)</f>
        <v>0</v>
      </c>
      <c r="K1596" s="227"/>
      <c r="L1596" s="45"/>
      <c r="M1596" s="228" t="s">
        <v>1</v>
      </c>
      <c r="N1596" s="229" t="s">
        <v>43</v>
      </c>
      <c r="O1596" s="92"/>
      <c r="P1596" s="230">
        <f>O1596*H1596</f>
        <v>0</v>
      </c>
      <c r="Q1596" s="230">
        <v>0</v>
      </c>
      <c r="R1596" s="230">
        <f>Q1596*H1596</f>
        <v>0</v>
      </c>
      <c r="S1596" s="230">
        <v>0</v>
      </c>
      <c r="T1596" s="231">
        <f>S1596*H1596</f>
        <v>0</v>
      </c>
      <c r="U1596" s="39"/>
      <c r="V1596" s="39"/>
      <c r="W1596" s="39"/>
      <c r="X1596" s="39"/>
      <c r="Y1596" s="39"/>
      <c r="Z1596" s="39"/>
      <c r="AA1596" s="39"/>
      <c r="AB1596" s="39"/>
      <c r="AC1596" s="39"/>
      <c r="AD1596" s="39"/>
      <c r="AE1596" s="39"/>
      <c r="AR1596" s="232" t="s">
        <v>269</v>
      </c>
      <c r="AT1596" s="232" t="s">
        <v>155</v>
      </c>
      <c r="AU1596" s="232" t="s">
        <v>88</v>
      </c>
      <c r="AY1596" s="18" t="s">
        <v>153</v>
      </c>
      <c r="BE1596" s="233">
        <f>IF(N1596="základní",J1596,0)</f>
        <v>0</v>
      </c>
      <c r="BF1596" s="233">
        <f>IF(N1596="snížená",J1596,0)</f>
        <v>0</v>
      </c>
      <c r="BG1596" s="233">
        <f>IF(N1596="zákl. přenesená",J1596,0)</f>
        <v>0</v>
      </c>
      <c r="BH1596" s="233">
        <f>IF(N1596="sníž. přenesená",J1596,0)</f>
        <v>0</v>
      </c>
      <c r="BI1596" s="233">
        <f>IF(N1596="nulová",J1596,0)</f>
        <v>0</v>
      </c>
      <c r="BJ1596" s="18" t="s">
        <v>86</v>
      </c>
      <c r="BK1596" s="233">
        <f>ROUND(I1596*H1596,2)</f>
        <v>0</v>
      </c>
      <c r="BL1596" s="18" t="s">
        <v>269</v>
      </c>
      <c r="BM1596" s="232" t="s">
        <v>1572</v>
      </c>
    </row>
    <row r="1597" s="12" customFormat="1" ht="22.8" customHeight="1">
      <c r="A1597" s="12"/>
      <c r="B1597" s="204"/>
      <c r="C1597" s="205"/>
      <c r="D1597" s="206" t="s">
        <v>77</v>
      </c>
      <c r="E1597" s="218" t="s">
        <v>1573</v>
      </c>
      <c r="F1597" s="218" t="s">
        <v>1574</v>
      </c>
      <c r="G1597" s="205"/>
      <c r="H1597" s="205"/>
      <c r="I1597" s="208"/>
      <c r="J1597" s="219">
        <f>BK1597</f>
        <v>0</v>
      </c>
      <c r="K1597" s="205"/>
      <c r="L1597" s="210"/>
      <c r="M1597" s="211"/>
      <c r="N1597" s="212"/>
      <c r="O1597" s="212"/>
      <c r="P1597" s="213">
        <f>SUM(P1598:P1605)</f>
        <v>0</v>
      </c>
      <c r="Q1597" s="212"/>
      <c r="R1597" s="213">
        <f>SUM(R1598:R1605)</f>
        <v>0.0011481599999999999</v>
      </c>
      <c r="S1597" s="212"/>
      <c r="T1597" s="214">
        <f>SUM(T1598:T1605)</f>
        <v>0</v>
      </c>
      <c r="U1597" s="12"/>
      <c r="V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R1597" s="215" t="s">
        <v>88</v>
      </c>
      <c r="AT1597" s="216" t="s">
        <v>77</v>
      </c>
      <c r="AU1597" s="216" t="s">
        <v>86</v>
      </c>
      <c r="AY1597" s="215" t="s">
        <v>153</v>
      </c>
      <c r="BK1597" s="217">
        <f>SUM(BK1598:BK1605)</f>
        <v>0</v>
      </c>
    </row>
    <row r="1598" s="2" customFormat="1" ht="37.8" customHeight="1">
      <c r="A1598" s="39"/>
      <c r="B1598" s="40"/>
      <c r="C1598" s="220" t="s">
        <v>1575</v>
      </c>
      <c r="D1598" s="220" t="s">
        <v>155</v>
      </c>
      <c r="E1598" s="221" t="s">
        <v>1576</v>
      </c>
      <c r="F1598" s="222" t="s">
        <v>1577</v>
      </c>
      <c r="G1598" s="223" t="s">
        <v>216</v>
      </c>
      <c r="H1598" s="224">
        <v>2.496</v>
      </c>
      <c r="I1598" s="225"/>
      <c r="J1598" s="226">
        <f>ROUND(I1598*H1598,2)</f>
        <v>0</v>
      </c>
      <c r="K1598" s="227"/>
      <c r="L1598" s="45"/>
      <c r="M1598" s="228" t="s">
        <v>1</v>
      </c>
      <c r="N1598" s="229" t="s">
        <v>43</v>
      </c>
      <c r="O1598" s="92"/>
      <c r="P1598" s="230">
        <f>O1598*H1598</f>
        <v>0</v>
      </c>
      <c r="Q1598" s="230">
        <v>8.0000000000000007E-05</v>
      </c>
      <c r="R1598" s="230">
        <f>Q1598*H1598</f>
        <v>0.00019968000000000001</v>
      </c>
      <c r="S1598" s="230">
        <v>0</v>
      </c>
      <c r="T1598" s="231">
        <f>S1598*H1598</f>
        <v>0</v>
      </c>
      <c r="U1598" s="39"/>
      <c r="V1598" s="39"/>
      <c r="W1598" s="39"/>
      <c r="X1598" s="39"/>
      <c r="Y1598" s="39"/>
      <c r="Z1598" s="39"/>
      <c r="AA1598" s="39"/>
      <c r="AB1598" s="39"/>
      <c r="AC1598" s="39"/>
      <c r="AD1598" s="39"/>
      <c r="AE1598" s="39"/>
      <c r="AR1598" s="232" t="s">
        <v>269</v>
      </c>
      <c r="AT1598" s="232" t="s">
        <v>155</v>
      </c>
      <c r="AU1598" s="232" t="s">
        <v>88</v>
      </c>
      <c r="AY1598" s="18" t="s">
        <v>153</v>
      </c>
      <c r="BE1598" s="233">
        <f>IF(N1598="základní",J1598,0)</f>
        <v>0</v>
      </c>
      <c r="BF1598" s="233">
        <f>IF(N1598="snížená",J1598,0)</f>
        <v>0</v>
      </c>
      <c r="BG1598" s="233">
        <f>IF(N1598="zákl. přenesená",J1598,0)</f>
        <v>0</v>
      </c>
      <c r="BH1598" s="233">
        <f>IF(N1598="sníž. přenesená",J1598,0)</f>
        <v>0</v>
      </c>
      <c r="BI1598" s="233">
        <f>IF(N1598="nulová",J1598,0)</f>
        <v>0</v>
      </c>
      <c r="BJ1598" s="18" t="s">
        <v>86</v>
      </c>
      <c r="BK1598" s="233">
        <f>ROUND(I1598*H1598,2)</f>
        <v>0</v>
      </c>
      <c r="BL1598" s="18" t="s">
        <v>269</v>
      </c>
      <c r="BM1598" s="232" t="s">
        <v>1578</v>
      </c>
    </row>
    <row r="1599" s="13" customFormat="1">
      <c r="A1599" s="13"/>
      <c r="B1599" s="234"/>
      <c r="C1599" s="235"/>
      <c r="D1599" s="236" t="s">
        <v>161</v>
      </c>
      <c r="E1599" s="237" t="s">
        <v>1</v>
      </c>
      <c r="F1599" s="238" t="s">
        <v>1579</v>
      </c>
      <c r="G1599" s="235"/>
      <c r="H1599" s="237" t="s">
        <v>1</v>
      </c>
      <c r="I1599" s="239"/>
      <c r="J1599" s="235"/>
      <c r="K1599" s="235"/>
      <c r="L1599" s="240"/>
      <c r="M1599" s="241"/>
      <c r="N1599" s="242"/>
      <c r="O1599" s="242"/>
      <c r="P1599" s="242"/>
      <c r="Q1599" s="242"/>
      <c r="R1599" s="242"/>
      <c r="S1599" s="242"/>
      <c r="T1599" s="24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44" t="s">
        <v>161</v>
      </c>
      <c r="AU1599" s="244" t="s">
        <v>88</v>
      </c>
      <c r="AV1599" s="13" t="s">
        <v>86</v>
      </c>
      <c r="AW1599" s="13" t="s">
        <v>32</v>
      </c>
      <c r="AX1599" s="13" t="s">
        <v>78</v>
      </c>
      <c r="AY1599" s="244" t="s">
        <v>153</v>
      </c>
    </row>
    <row r="1600" s="14" customFormat="1">
      <c r="A1600" s="14"/>
      <c r="B1600" s="245"/>
      <c r="C1600" s="246"/>
      <c r="D1600" s="236" t="s">
        <v>161</v>
      </c>
      <c r="E1600" s="247" t="s">
        <v>1</v>
      </c>
      <c r="F1600" s="248" t="s">
        <v>1580</v>
      </c>
      <c r="G1600" s="246"/>
      <c r="H1600" s="249">
        <v>2.496</v>
      </c>
      <c r="I1600" s="250"/>
      <c r="J1600" s="246"/>
      <c r="K1600" s="246"/>
      <c r="L1600" s="251"/>
      <c r="M1600" s="252"/>
      <c r="N1600" s="253"/>
      <c r="O1600" s="253"/>
      <c r="P1600" s="253"/>
      <c r="Q1600" s="253"/>
      <c r="R1600" s="253"/>
      <c r="S1600" s="253"/>
      <c r="T1600" s="254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55" t="s">
        <v>161</v>
      </c>
      <c r="AU1600" s="255" t="s">
        <v>88</v>
      </c>
      <c r="AV1600" s="14" t="s">
        <v>88</v>
      </c>
      <c r="AW1600" s="14" t="s">
        <v>32</v>
      </c>
      <c r="AX1600" s="14" t="s">
        <v>78</v>
      </c>
      <c r="AY1600" s="255" t="s">
        <v>153</v>
      </c>
    </row>
    <row r="1601" s="15" customFormat="1">
      <c r="A1601" s="15"/>
      <c r="B1601" s="256"/>
      <c r="C1601" s="257"/>
      <c r="D1601" s="236" t="s">
        <v>161</v>
      </c>
      <c r="E1601" s="258" t="s">
        <v>1</v>
      </c>
      <c r="F1601" s="259" t="s">
        <v>164</v>
      </c>
      <c r="G1601" s="257"/>
      <c r="H1601" s="260">
        <v>2.496</v>
      </c>
      <c r="I1601" s="261"/>
      <c r="J1601" s="257"/>
      <c r="K1601" s="257"/>
      <c r="L1601" s="262"/>
      <c r="M1601" s="263"/>
      <c r="N1601" s="264"/>
      <c r="O1601" s="264"/>
      <c r="P1601" s="264"/>
      <c r="Q1601" s="264"/>
      <c r="R1601" s="264"/>
      <c r="S1601" s="264"/>
      <c r="T1601" s="265"/>
      <c r="U1601" s="15"/>
      <c r="V1601" s="15"/>
      <c r="W1601" s="15"/>
      <c r="X1601" s="15"/>
      <c r="Y1601" s="15"/>
      <c r="Z1601" s="15"/>
      <c r="AA1601" s="15"/>
      <c r="AB1601" s="15"/>
      <c r="AC1601" s="15"/>
      <c r="AD1601" s="15"/>
      <c r="AE1601" s="15"/>
      <c r="AT1601" s="266" t="s">
        <v>161</v>
      </c>
      <c r="AU1601" s="266" t="s">
        <v>88</v>
      </c>
      <c r="AV1601" s="15" t="s">
        <v>165</v>
      </c>
      <c r="AW1601" s="15" t="s">
        <v>32</v>
      </c>
      <c r="AX1601" s="15" t="s">
        <v>78</v>
      </c>
      <c r="AY1601" s="266" t="s">
        <v>153</v>
      </c>
    </row>
    <row r="1602" s="16" customFormat="1">
      <c r="A1602" s="16"/>
      <c r="B1602" s="267"/>
      <c r="C1602" s="268"/>
      <c r="D1602" s="236" t="s">
        <v>161</v>
      </c>
      <c r="E1602" s="269" t="s">
        <v>1</v>
      </c>
      <c r="F1602" s="270" t="s">
        <v>166</v>
      </c>
      <c r="G1602" s="268"/>
      <c r="H1602" s="271">
        <v>2.496</v>
      </c>
      <c r="I1602" s="272"/>
      <c r="J1602" s="268"/>
      <c r="K1602" s="268"/>
      <c r="L1602" s="273"/>
      <c r="M1602" s="274"/>
      <c r="N1602" s="275"/>
      <c r="O1602" s="275"/>
      <c r="P1602" s="275"/>
      <c r="Q1602" s="275"/>
      <c r="R1602" s="275"/>
      <c r="S1602" s="275"/>
      <c r="T1602" s="276"/>
      <c r="U1602" s="16"/>
      <c r="V1602" s="16"/>
      <c r="W1602" s="16"/>
      <c r="X1602" s="16"/>
      <c r="Y1602" s="16"/>
      <c r="Z1602" s="16"/>
      <c r="AA1602" s="16"/>
      <c r="AB1602" s="16"/>
      <c r="AC1602" s="16"/>
      <c r="AD1602" s="16"/>
      <c r="AE1602" s="16"/>
      <c r="AT1602" s="277" t="s">
        <v>161</v>
      </c>
      <c r="AU1602" s="277" t="s">
        <v>88</v>
      </c>
      <c r="AV1602" s="16" t="s">
        <v>159</v>
      </c>
      <c r="AW1602" s="16" t="s">
        <v>32</v>
      </c>
      <c r="AX1602" s="16" t="s">
        <v>86</v>
      </c>
      <c r="AY1602" s="277" t="s">
        <v>153</v>
      </c>
    </row>
    <row r="1603" s="2" customFormat="1" ht="24.15" customHeight="1">
      <c r="A1603" s="39"/>
      <c r="B1603" s="40"/>
      <c r="C1603" s="220" t="s">
        <v>1581</v>
      </c>
      <c r="D1603" s="220" t="s">
        <v>155</v>
      </c>
      <c r="E1603" s="221" t="s">
        <v>1582</v>
      </c>
      <c r="F1603" s="222" t="s">
        <v>1583</v>
      </c>
      <c r="G1603" s="223" t="s">
        <v>216</v>
      </c>
      <c r="H1603" s="224">
        <v>2.496</v>
      </c>
      <c r="I1603" s="225"/>
      <c r="J1603" s="226">
        <f>ROUND(I1603*H1603,2)</f>
        <v>0</v>
      </c>
      <c r="K1603" s="227"/>
      <c r="L1603" s="45"/>
      <c r="M1603" s="228" t="s">
        <v>1</v>
      </c>
      <c r="N1603" s="229" t="s">
        <v>43</v>
      </c>
      <c r="O1603" s="92"/>
      <c r="P1603" s="230">
        <f>O1603*H1603</f>
        <v>0</v>
      </c>
      <c r="Q1603" s="230">
        <v>0.00013999999999999999</v>
      </c>
      <c r="R1603" s="230">
        <f>Q1603*H1603</f>
        <v>0.00034943999999999996</v>
      </c>
      <c r="S1603" s="230">
        <v>0</v>
      </c>
      <c r="T1603" s="231">
        <f>S1603*H1603</f>
        <v>0</v>
      </c>
      <c r="U1603" s="39"/>
      <c r="V1603" s="39"/>
      <c r="W1603" s="39"/>
      <c r="X1603" s="39"/>
      <c r="Y1603" s="39"/>
      <c r="Z1603" s="39"/>
      <c r="AA1603" s="39"/>
      <c r="AB1603" s="39"/>
      <c r="AC1603" s="39"/>
      <c r="AD1603" s="39"/>
      <c r="AE1603" s="39"/>
      <c r="AR1603" s="232" t="s">
        <v>269</v>
      </c>
      <c r="AT1603" s="232" t="s">
        <v>155</v>
      </c>
      <c r="AU1603" s="232" t="s">
        <v>88</v>
      </c>
      <c r="AY1603" s="18" t="s">
        <v>153</v>
      </c>
      <c r="BE1603" s="233">
        <f>IF(N1603="základní",J1603,0)</f>
        <v>0</v>
      </c>
      <c r="BF1603" s="233">
        <f>IF(N1603="snížená",J1603,0)</f>
        <v>0</v>
      </c>
      <c r="BG1603" s="233">
        <f>IF(N1603="zákl. přenesená",J1603,0)</f>
        <v>0</v>
      </c>
      <c r="BH1603" s="233">
        <f>IF(N1603="sníž. přenesená",J1603,0)</f>
        <v>0</v>
      </c>
      <c r="BI1603" s="233">
        <f>IF(N1603="nulová",J1603,0)</f>
        <v>0</v>
      </c>
      <c r="BJ1603" s="18" t="s">
        <v>86</v>
      </c>
      <c r="BK1603" s="233">
        <f>ROUND(I1603*H1603,2)</f>
        <v>0</v>
      </c>
      <c r="BL1603" s="18" t="s">
        <v>269</v>
      </c>
      <c r="BM1603" s="232" t="s">
        <v>1584</v>
      </c>
    </row>
    <row r="1604" s="2" customFormat="1" ht="24.15" customHeight="1">
      <c r="A1604" s="39"/>
      <c r="B1604" s="40"/>
      <c r="C1604" s="220" t="s">
        <v>1585</v>
      </c>
      <c r="D1604" s="220" t="s">
        <v>155</v>
      </c>
      <c r="E1604" s="221" t="s">
        <v>1586</v>
      </c>
      <c r="F1604" s="222" t="s">
        <v>1587</v>
      </c>
      <c r="G1604" s="223" t="s">
        <v>216</v>
      </c>
      <c r="H1604" s="224">
        <v>2.496</v>
      </c>
      <c r="I1604" s="225"/>
      <c r="J1604" s="226">
        <f>ROUND(I1604*H1604,2)</f>
        <v>0</v>
      </c>
      <c r="K1604" s="227"/>
      <c r="L1604" s="45"/>
      <c r="M1604" s="228" t="s">
        <v>1</v>
      </c>
      <c r="N1604" s="229" t="s">
        <v>43</v>
      </c>
      <c r="O1604" s="92"/>
      <c r="P1604" s="230">
        <f>O1604*H1604</f>
        <v>0</v>
      </c>
      <c r="Q1604" s="230">
        <v>0.00012</v>
      </c>
      <c r="R1604" s="230">
        <f>Q1604*H1604</f>
        <v>0.00029952000000000001</v>
      </c>
      <c r="S1604" s="230">
        <v>0</v>
      </c>
      <c r="T1604" s="231">
        <f>S1604*H1604</f>
        <v>0</v>
      </c>
      <c r="U1604" s="39"/>
      <c r="V1604" s="39"/>
      <c r="W1604" s="39"/>
      <c r="X1604" s="39"/>
      <c r="Y1604" s="39"/>
      <c r="Z1604" s="39"/>
      <c r="AA1604" s="39"/>
      <c r="AB1604" s="39"/>
      <c r="AC1604" s="39"/>
      <c r="AD1604" s="39"/>
      <c r="AE1604" s="39"/>
      <c r="AR1604" s="232" t="s">
        <v>269</v>
      </c>
      <c r="AT1604" s="232" t="s">
        <v>155</v>
      </c>
      <c r="AU1604" s="232" t="s">
        <v>88</v>
      </c>
      <c r="AY1604" s="18" t="s">
        <v>153</v>
      </c>
      <c r="BE1604" s="233">
        <f>IF(N1604="základní",J1604,0)</f>
        <v>0</v>
      </c>
      <c r="BF1604" s="233">
        <f>IF(N1604="snížená",J1604,0)</f>
        <v>0</v>
      </c>
      <c r="BG1604" s="233">
        <f>IF(N1604="zákl. přenesená",J1604,0)</f>
        <v>0</v>
      </c>
      <c r="BH1604" s="233">
        <f>IF(N1604="sníž. přenesená",J1604,0)</f>
        <v>0</v>
      </c>
      <c r="BI1604" s="233">
        <f>IF(N1604="nulová",J1604,0)</f>
        <v>0</v>
      </c>
      <c r="BJ1604" s="18" t="s">
        <v>86</v>
      </c>
      <c r="BK1604" s="233">
        <f>ROUND(I1604*H1604,2)</f>
        <v>0</v>
      </c>
      <c r="BL1604" s="18" t="s">
        <v>269</v>
      </c>
      <c r="BM1604" s="232" t="s">
        <v>1588</v>
      </c>
    </row>
    <row r="1605" s="2" customFormat="1" ht="24.15" customHeight="1">
      <c r="A1605" s="39"/>
      <c r="B1605" s="40"/>
      <c r="C1605" s="220" t="s">
        <v>1589</v>
      </c>
      <c r="D1605" s="220" t="s">
        <v>155</v>
      </c>
      <c r="E1605" s="221" t="s">
        <v>1590</v>
      </c>
      <c r="F1605" s="222" t="s">
        <v>1591</v>
      </c>
      <c r="G1605" s="223" t="s">
        <v>216</v>
      </c>
      <c r="H1605" s="224">
        <v>2.496</v>
      </c>
      <c r="I1605" s="225"/>
      <c r="J1605" s="226">
        <f>ROUND(I1605*H1605,2)</f>
        <v>0</v>
      </c>
      <c r="K1605" s="227"/>
      <c r="L1605" s="45"/>
      <c r="M1605" s="228" t="s">
        <v>1</v>
      </c>
      <c r="N1605" s="229" t="s">
        <v>43</v>
      </c>
      <c r="O1605" s="92"/>
      <c r="P1605" s="230">
        <f>O1605*H1605</f>
        <v>0</v>
      </c>
      <c r="Q1605" s="230">
        <v>0.00012</v>
      </c>
      <c r="R1605" s="230">
        <f>Q1605*H1605</f>
        <v>0.00029952000000000001</v>
      </c>
      <c r="S1605" s="230">
        <v>0</v>
      </c>
      <c r="T1605" s="231">
        <f>S1605*H1605</f>
        <v>0</v>
      </c>
      <c r="U1605" s="39"/>
      <c r="V1605" s="39"/>
      <c r="W1605" s="39"/>
      <c r="X1605" s="39"/>
      <c r="Y1605" s="39"/>
      <c r="Z1605" s="39"/>
      <c r="AA1605" s="39"/>
      <c r="AB1605" s="39"/>
      <c r="AC1605" s="39"/>
      <c r="AD1605" s="39"/>
      <c r="AE1605" s="39"/>
      <c r="AR1605" s="232" t="s">
        <v>269</v>
      </c>
      <c r="AT1605" s="232" t="s">
        <v>155</v>
      </c>
      <c r="AU1605" s="232" t="s">
        <v>88</v>
      </c>
      <c r="AY1605" s="18" t="s">
        <v>153</v>
      </c>
      <c r="BE1605" s="233">
        <f>IF(N1605="základní",J1605,0)</f>
        <v>0</v>
      </c>
      <c r="BF1605" s="233">
        <f>IF(N1605="snížená",J1605,0)</f>
        <v>0</v>
      </c>
      <c r="BG1605" s="233">
        <f>IF(N1605="zákl. přenesená",J1605,0)</f>
        <v>0</v>
      </c>
      <c r="BH1605" s="233">
        <f>IF(N1605="sníž. přenesená",J1605,0)</f>
        <v>0</v>
      </c>
      <c r="BI1605" s="233">
        <f>IF(N1605="nulová",J1605,0)</f>
        <v>0</v>
      </c>
      <c r="BJ1605" s="18" t="s">
        <v>86</v>
      </c>
      <c r="BK1605" s="233">
        <f>ROUND(I1605*H1605,2)</f>
        <v>0</v>
      </c>
      <c r="BL1605" s="18" t="s">
        <v>269</v>
      </c>
      <c r="BM1605" s="232" t="s">
        <v>1592</v>
      </c>
    </row>
    <row r="1606" s="12" customFormat="1" ht="22.8" customHeight="1">
      <c r="A1606" s="12"/>
      <c r="B1606" s="204"/>
      <c r="C1606" s="205"/>
      <c r="D1606" s="206" t="s">
        <v>77</v>
      </c>
      <c r="E1606" s="218" t="s">
        <v>1593</v>
      </c>
      <c r="F1606" s="218" t="s">
        <v>1594</v>
      </c>
      <c r="G1606" s="205"/>
      <c r="H1606" s="205"/>
      <c r="I1606" s="208"/>
      <c r="J1606" s="219">
        <f>BK1606</f>
        <v>0</v>
      </c>
      <c r="K1606" s="205"/>
      <c r="L1606" s="210"/>
      <c r="M1606" s="211"/>
      <c r="N1606" s="212"/>
      <c r="O1606" s="212"/>
      <c r="P1606" s="213">
        <f>SUM(P1607:P1719)</f>
        <v>0</v>
      </c>
      <c r="Q1606" s="212"/>
      <c r="R1606" s="213">
        <f>SUM(R1607:R1719)</f>
        <v>1.6879401600000001</v>
      </c>
      <c r="S1606" s="212"/>
      <c r="T1606" s="214">
        <f>SUM(T1607:T1719)</f>
        <v>0.52905219999999997</v>
      </c>
      <c r="U1606" s="12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R1606" s="215" t="s">
        <v>88</v>
      </c>
      <c r="AT1606" s="216" t="s">
        <v>77</v>
      </c>
      <c r="AU1606" s="216" t="s">
        <v>86</v>
      </c>
      <c r="AY1606" s="215" t="s">
        <v>153</v>
      </c>
      <c r="BK1606" s="217">
        <f>SUM(BK1607:BK1719)</f>
        <v>0</v>
      </c>
    </row>
    <row r="1607" s="2" customFormat="1" ht="24.15" customHeight="1">
      <c r="A1607" s="39"/>
      <c r="B1607" s="40"/>
      <c r="C1607" s="220" t="s">
        <v>1595</v>
      </c>
      <c r="D1607" s="220" t="s">
        <v>155</v>
      </c>
      <c r="E1607" s="221" t="s">
        <v>1596</v>
      </c>
      <c r="F1607" s="222" t="s">
        <v>1597</v>
      </c>
      <c r="G1607" s="223" t="s">
        <v>216</v>
      </c>
      <c r="H1607" s="224">
        <v>942.05600000000004</v>
      </c>
      <c r="I1607" s="225"/>
      <c r="J1607" s="226">
        <f>ROUND(I1607*H1607,2)</f>
        <v>0</v>
      </c>
      <c r="K1607" s="227"/>
      <c r="L1607" s="45"/>
      <c r="M1607" s="228" t="s">
        <v>1</v>
      </c>
      <c r="N1607" s="229" t="s">
        <v>43</v>
      </c>
      <c r="O1607" s="92"/>
      <c r="P1607" s="230">
        <f>O1607*H1607</f>
        <v>0</v>
      </c>
      <c r="Q1607" s="230">
        <v>0</v>
      </c>
      <c r="R1607" s="230">
        <f>Q1607*H1607</f>
        <v>0</v>
      </c>
      <c r="S1607" s="230">
        <v>0</v>
      </c>
      <c r="T1607" s="231">
        <f>S1607*H1607</f>
        <v>0</v>
      </c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R1607" s="232" t="s">
        <v>269</v>
      </c>
      <c r="AT1607" s="232" t="s">
        <v>155</v>
      </c>
      <c r="AU1607" s="232" t="s">
        <v>88</v>
      </c>
      <c r="AY1607" s="18" t="s">
        <v>153</v>
      </c>
      <c r="BE1607" s="233">
        <f>IF(N1607="základní",J1607,0)</f>
        <v>0</v>
      </c>
      <c r="BF1607" s="233">
        <f>IF(N1607="snížená",J1607,0)</f>
        <v>0</v>
      </c>
      <c r="BG1607" s="233">
        <f>IF(N1607="zákl. přenesená",J1607,0)</f>
        <v>0</v>
      </c>
      <c r="BH1607" s="233">
        <f>IF(N1607="sníž. přenesená",J1607,0)</f>
        <v>0</v>
      </c>
      <c r="BI1607" s="233">
        <f>IF(N1607="nulová",J1607,0)</f>
        <v>0</v>
      </c>
      <c r="BJ1607" s="18" t="s">
        <v>86</v>
      </c>
      <c r="BK1607" s="233">
        <f>ROUND(I1607*H1607,2)</f>
        <v>0</v>
      </c>
      <c r="BL1607" s="18" t="s">
        <v>269</v>
      </c>
      <c r="BM1607" s="232" t="s">
        <v>1598</v>
      </c>
    </row>
    <row r="1608" s="2" customFormat="1" ht="24.15" customHeight="1">
      <c r="A1608" s="39"/>
      <c r="B1608" s="40"/>
      <c r="C1608" s="220" t="s">
        <v>1599</v>
      </c>
      <c r="D1608" s="220" t="s">
        <v>155</v>
      </c>
      <c r="E1608" s="221" t="s">
        <v>1600</v>
      </c>
      <c r="F1608" s="222" t="s">
        <v>1601</v>
      </c>
      <c r="G1608" s="223" t="s">
        <v>216</v>
      </c>
      <c r="H1608" s="224">
        <v>119.59</v>
      </c>
      <c r="I1608" s="225"/>
      <c r="J1608" s="226">
        <f>ROUND(I1608*H1608,2)</f>
        <v>0</v>
      </c>
      <c r="K1608" s="227"/>
      <c r="L1608" s="45"/>
      <c r="M1608" s="228" t="s">
        <v>1</v>
      </c>
      <c r="N1608" s="229" t="s">
        <v>43</v>
      </c>
      <c r="O1608" s="92"/>
      <c r="P1608" s="230">
        <f>O1608*H1608</f>
        <v>0</v>
      </c>
      <c r="Q1608" s="230">
        <v>0</v>
      </c>
      <c r="R1608" s="230">
        <f>Q1608*H1608</f>
        <v>0</v>
      </c>
      <c r="S1608" s="230">
        <v>0</v>
      </c>
      <c r="T1608" s="231">
        <f>S1608*H1608</f>
        <v>0</v>
      </c>
      <c r="U1608" s="39"/>
      <c r="V1608" s="39"/>
      <c r="W1608" s="39"/>
      <c r="X1608" s="39"/>
      <c r="Y1608" s="39"/>
      <c r="Z1608" s="39"/>
      <c r="AA1608" s="39"/>
      <c r="AB1608" s="39"/>
      <c r="AC1608" s="39"/>
      <c r="AD1608" s="39"/>
      <c r="AE1608" s="39"/>
      <c r="AR1608" s="232" t="s">
        <v>269</v>
      </c>
      <c r="AT1608" s="232" t="s">
        <v>155</v>
      </c>
      <c r="AU1608" s="232" t="s">
        <v>88</v>
      </c>
      <c r="AY1608" s="18" t="s">
        <v>153</v>
      </c>
      <c r="BE1608" s="233">
        <f>IF(N1608="základní",J1608,0)</f>
        <v>0</v>
      </c>
      <c r="BF1608" s="233">
        <f>IF(N1608="snížená",J1608,0)</f>
        <v>0</v>
      </c>
      <c r="BG1608" s="233">
        <f>IF(N1608="zákl. přenesená",J1608,0)</f>
        <v>0</v>
      </c>
      <c r="BH1608" s="233">
        <f>IF(N1608="sníž. přenesená",J1608,0)</f>
        <v>0</v>
      </c>
      <c r="BI1608" s="233">
        <f>IF(N1608="nulová",J1608,0)</f>
        <v>0</v>
      </c>
      <c r="BJ1608" s="18" t="s">
        <v>86</v>
      </c>
      <c r="BK1608" s="233">
        <f>ROUND(I1608*H1608,2)</f>
        <v>0</v>
      </c>
      <c r="BL1608" s="18" t="s">
        <v>269</v>
      </c>
      <c r="BM1608" s="232" t="s">
        <v>1602</v>
      </c>
    </row>
    <row r="1609" s="14" customFormat="1">
      <c r="A1609" s="14"/>
      <c r="B1609" s="245"/>
      <c r="C1609" s="246"/>
      <c r="D1609" s="236" t="s">
        <v>161</v>
      </c>
      <c r="E1609" s="247" t="s">
        <v>1</v>
      </c>
      <c r="F1609" s="248" t="s">
        <v>1603</v>
      </c>
      <c r="G1609" s="246"/>
      <c r="H1609" s="249">
        <v>119.59</v>
      </c>
      <c r="I1609" s="250"/>
      <c r="J1609" s="246"/>
      <c r="K1609" s="246"/>
      <c r="L1609" s="251"/>
      <c r="M1609" s="252"/>
      <c r="N1609" s="253"/>
      <c r="O1609" s="253"/>
      <c r="P1609" s="253"/>
      <c r="Q1609" s="253"/>
      <c r="R1609" s="253"/>
      <c r="S1609" s="253"/>
      <c r="T1609" s="25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55" t="s">
        <v>161</v>
      </c>
      <c r="AU1609" s="255" t="s">
        <v>88</v>
      </c>
      <c r="AV1609" s="14" t="s">
        <v>88</v>
      </c>
      <c r="AW1609" s="14" t="s">
        <v>32</v>
      </c>
      <c r="AX1609" s="14" t="s">
        <v>78</v>
      </c>
      <c r="AY1609" s="255" t="s">
        <v>153</v>
      </c>
    </row>
    <row r="1610" s="15" customFormat="1">
      <c r="A1610" s="15"/>
      <c r="B1610" s="256"/>
      <c r="C1610" s="257"/>
      <c r="D1610" s="236" t="s">
        <v>161</v>
      </c>
      <c r="E1610" s="258" t="s">
        <v>1</v>
      </c>
      <c r="F1610" s="259" t="s">
        <v>164</v>
      </c>
      <c r="G1610" s="257"/>
      <c r="H1610" s="260">
        <v>119.59</v>
      </c>
      <c r="I1610" s="261"/>
      <c r="J1610" s="257"/>
      <c r="K1610" s="257"/>
      <c r="L1610" s="262"/>
      <c r="M1610" s="263"/>
      <c r="N1610" s="264"/>
      <c r="O1610" s="264"/>
      <c r="P1610" s="264"/>
      <c r="Q1610" s="264"/>
      <c r="R1610" s="264"/>
      <c r="S1610" s="264"/>
      <c r="T1610" s="265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  <c r="AE1610" s="15"/>
      <c r="AT1610" s="266" t="s">
        <v>161</v>
      </c>
      <c r="AU1610" s="266" t="s">
        <v>88</v>
      </c>
      <c r="AV1610" s="15" t="s">
        <v>165</v>
      </c>
      <c r="AW1610" s="15" t="s">
        <v>32</v>
      </c>
      <c r="AX1610" s="15" t="s">
        <v>78</v>
      </c>
      <c r="AY1610" s="266" t="s">
        <v>153</v>
      </c>
    </row>
    <row r="1611" s="16" customFormat="1">
      <c r="A1611" s="16"/>
      <c r="B1611" s="267"/>
      <c r="C1611" s="268"/>
      <c r="D1611" s="236" t="s">
        <v>161</v>
      </c>
      <c r="E1611" s="269" t="s">
        <v>1</v>
      </c>
      <c r="F1611" s="270" t="s">
        <v>166</v>
      </c>
      <c r="G1611" s="268"/>
      <c r="H1611" s="271">
        <v>119.59</v>
      </c>
      <c r="I1611" s="272"/>
      <c r="J1611" s="268"/>
      <c r="K1611" s="268"/>
      <c r="L1611" s="273"/>
      <c r="M1611" s="274"/>
      <c r="N1611" s="275"/>
      <c r="O1611" s="275"/>
      <c r="P1611" s="275"/>
      <c r="Q1611" s="275"/>
      <c r="R1611" s="275"/>
      <c r="S1611" s="275"/>
      <c r="T1611" s="276"/>
      <c r="U1611" s="16"/>
      <c r="V1611" s="16"/>
      <c r="W1611" s="16"/>
      <c r="X1611" s="16"/>
      <c r="Y1611" s="16"/>
      <c r="Z1611" s="16"/>
      <c r="AA1611" s="16"/>
      <c r="AB1611" s="16"/>
      <c r="AC1611" s="16"/>
      <c r="AD1611" s="16"/>
      <c r="AE1611" s="16"/>
      <c r="AT1611" s="277" t="s">
        <v>161</v>
      </c>
      <c r="AU1611" s="277" t="s">
        <v>88</v>
      </c>
      <c r="AV1611" s="16" t="s">
        <v>159</v>
      </c>
      <c r="AW1611" s="16" t="s">
        <v>32</v>
      </c>
      <c r="AX1611" s="16" t="s">
        <v>86</v>
      </c>
      <c r="AY1611" s="277" t="s">
        <v>153</v>
      </c>
    </row>
    <row r="1612" s="2" customFormat="1" ht="24.15" customHeight="1">
      <c r="A1612" s="39"/>
      <c r="B1612" s="40"/>
      <c r="C1612" s="220" t="s">
        <v>1604</v>
      </c>
      <c r="D1612" s="220" t="s">
        <v>155</v>
      </c>
      <c r="E1612" s="221" t="s">
        <v>1605</v>
      </c>
      <c r="F1612" s="222" t="s">
        <v>1606</v>
      </c>
      <c r="G1612" s="223" t="s">
        <v>216</v>
      </c>
      <c r="H1612" s="224">
        <v>942.05600000000004</v>
      </c>
      <c r="I1612" s="225"/>
      <c r="J1612" s="226">
        <f>ROUND(I1612*H1612,2)</f>
        <v>0</v>
      </c>
      <c r="K1612" s="227"/>
      <c r="L1612" s="45"/>
      <c r="M1612" s="228" t="s">
        <v>1</v>
      </c>
      <c r="N1612" s="229" t="s">
        <v>43</v>
      </c>
      <c r="O1612" s="92"/>
      <c r="P1612" s="230">
        <f>O1612*H1612</f>
        <v>0</v>
      </c>
      <c r="Q1612" s="230">
        <v>0</v>
      </c>
      <c r="R1612" s="230">
        <f>Q1612*H1612</f>
        <v>0</v>
      </c>
      <c r="S1612" s="230">
        <v>0.00014999999999999999</v>
      </c>
      <c r="T1612" s="231">
        <f>S1612*H1612</f>
        <v>0.1413084</v>
      </c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R1612" s="232" t="s">
        <v>269</v>
      </c>
      <c r="AT1612" s="232" t="s">
        <v>155</v>
      </c>
      <c r="AU1612" s="232" t="s">
        <v>88</v>
      </c>
      <c r="AY1612" s="18" t="s">
        <v>153</v>
      </c>
      <c r="BE1612" s="233">
        <f>IF(N1612="základní",J1612,0)</f>
        <v>0</v>
      </c>
      <c r="BF1612" s="233">
        <f>IF(N1612="snížená",J1612,0)</f>
        <v>0</v>
      </c>
      <c r="BG1612" s="233">
        <f>IF(N1612="zákl. přenesená",J1612,0)</f>
        <v>0</v>
      </c>
      <c r="BH1612" s="233">
        <f>IF(N1612="sníž. přenesená",J1612,0)</f>
        <v>0</v>
      </c>
      <c r="BI1612" s="233">
        <f>IF(N1612="nulová",J1612,0)</f>
        <v>0</v>
      </c>
      <c r="BJ1612" s="18" t="s">
        <v>86</v>
      </c>
      <c r="BK1612" s="233">
        <f>ROUND(I1612*H1612,2)</f>
        <v>0</v>
      </c>
      <c r="BL1612" s="18" t="s">
        <v>269</v>
      </c>
      <c r="BM1612" s="232" t="s">
        <v>1607</v>
      </c>
    </row>
    <row r="1613" s="14" customFormat="1">
      <c r="A1613" s="14"/>
      <c r="B1613" s="245"/>
      <c r="C1613" s="246"/>
      <c r="D1613" s="236" t="s">
        <v>161</v>
      </c>
      <c r="E1613" s="247" t="s">
        <v>1</v>
      </c>
      <c r="F1613" s="248" t="s">
        <v>1608</v>
      </c>
      <c r="G1613" s="246"/>
      <c r="H1613" s="249">
        <v>942.05600000000004</v>
      </c>
      <c r="I1613" s="250"/>
      <c r="J1613" s="246"/>
      <c r="K1613" s="246"/>
      <c r="L1613" s="251"/>
      <c r="M1613" s="252"/>
      <c r="N1613" s="253"/>
      <c r="O1613" s="253"/>
      <c r="P1613" s="253"/>
      <c r="Q1613" s="253"/>
      <c r="R1613" s="253"/>
      <c r="S1613" s="253"/>
      <c r="T1613" s="25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55" t="s">
        <v>161</v>
      </c>
      <c r="AU1613" s="255" t="s">
        <v>88</v>
      </c>
      <c r="AV1613" s="14" t="s">
        <v>88</v>
      </c>
      <c r="AW1613" s="14" t="s">
        <v>32</v>
      </c>
      <c r="AX1613" s="14" t="s">
        <v>78</v>
      </c>
      <c r="AY1613" s="255" t="s">
        <v>153</v>
      </c>
    </row>
    <row r="1614" s="15" customFormat="1">
      <c r="A1614" s="15"/>
      <c r="B1614" s="256"/>
      <c r="C1614" s="257"/>
      <c r="D1614" s="236" t="s">
        <v>161</v>
      </c>
      <c r="E1614" s="258" t="s">
        <v>1</v>
      </c>
      <c r="F1614" s="259" t="s">
        <v>164</v>
      </c>
      <c r="G1614" s="257"/>
      <c r="H1614" s="260">
        <v>942.05600000000004</v>
      </c>
      <c r="I1614" s="261"/>
      <c r="J1614" s="257"/>
      <c r="K1614" s="257"/>
      <c r="L1614" s="262"/>
      <c r="M1614" s="263"/>
      <c r="N1614" s="264"/>
      <c r="O1614" s="264"/>
      <c r="P1614" s="264"/>
      <c r="Q1614" s="264"/>
      <c r="R1614" s="264"/>
      <c r="S1614" s="264"/>
      <c r="T1614" s="265"/>
      <c r="U1614" s="15"/>
      <c r="V1614" s="15"/>
      <c r="W1614" s="15"/>
      <c r="X1614" s="15"/>
      <c r="Y1614" s="15"/>
      <c r="Z1614" s="15"/>
      <c r="AA1614" s="15"/>
      <c r="AB1614" s="15"/>
      <c r="AC1614" s="15"/>
      <c r="AD1614" s="15"/>
      <c r="AE1614" s="15"/>
      <c r="AT1614" s="266" t="s">
        <v>161</v>
      </c>
      <c r="AU1614" s="266" t="s">
        <v>88</v>
      </c>
      <c r="AV1614" s="15" t="s">
        <v>165</v>
      </c>
      <c r="AW1614" s="15" t="s">
        <v>32</v>
      </c>
      <c r="AX1614" s="15" t="s">
        <v>78</v>
      </c>
      <c r="AY1614" s="266" t="s">
        <v>153</v>
      </c>
    </row>
    <row r="1615" s="16" customFormat="1">
      <c r="A1615" s="16"/>
      <c r="B1615" s="267"/>
      <c r="C1615" s="268"/>
      <c r="D1615" s="236" t="s">
        <v>161</v>
      </c>
      <c r="E1615" s="269" t="s">
        <v>1</v>
      </c>
      <c r="F1615" s="270" t="s">
        <v>166</v>
      </c>
      <c r="G1615" s="268"/>
      <c r="H1615" s="271">
        <v>942.05600000000004</v>
      </c>
      <c r="I1615" s="272"/>
      <c r="J1615" s="268"/>
      <c r="K1615" s="268"/>
      <c r="L1615" s="273"/>
      <c r="M1615" s="274"/>
      <c r="N1615" s="275"/>
      <c r="O1615" s="275"/>
      <c r="P1615" s="275"/>
      <c r="Q1615" s="275"/>
      <c r="R1615" s="275"/>
      <c r="S1615" s="275"/>
      <c r="T1615" s="27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16"/>
      <c r="AE1615" s="16"/>
      <c r="AT1615" s="277" t="s">
        <v>161</v>
      </c>
      <c r="AU1615" s="277" t="s">
        <v>88</v>
      </c>
      <c r="AV1615" s="16" t="s">
        <v>159</v>
      </c>
      <c r="AW1615" s="16" t="s">
        <v>32</v>
      </c>
      <c r="AX1615" s="16" t="s">
        <v>86</v>
      </c>
      <c r="AY1615" s="277" t="s">
        <v>153</v>
      </c>
    </row>
    <row r="1616" s="2" customFormat="1" ht="24.15" customHeight="1">
      <c r="A1616" s="39"/>
      <c r="B1616" s="40"/>
      <c r="C1616" s="220" t="s">
        <v>1609</v>
      </c>
      <c r="D1616" s="220" t="s">
        <v>155</v>
      </c>
      <c r="E1616" s="221" t="s">
        <v>1610</v>
      </c>
      <c r="F1616" s="222" t="s">
        <v>1611</v>
      </c>
      <c r="G1616" s="223" t="s">
        <v>216</v>
      </c>
      <c r="H1616" s="224">
        <v>105.868</v>
      </c>
      <c r="I1616" s="225"/>
      <c r="J1616" s="226">
        <f>ROUND(I1616*H1616,2)</f>
        <v>0</v>
      </c>
      <c r="K1616" s="227"/>
      <c r="L1616" s="45"/>
      <c r="M1616" s="228" t="s">
        <v>1</v>
      </c>
      <c r="N1616" s="229" t="s">
        <v>43</v>
      </c>
      <c r="O1616" s="92"/>
      <c r="P1616" s="230">
        <f>O1616*H1616</f>
        <v>0</v>
      </c>
      <c r="Q1616" s="230">
        <v>0</v>
      </c>
      <c r="R1616" s="230">
        <f>Q1616*H1616</f>
        <v>0</v>
      </c>
      <c r="S1616" s="230">
        <v>0.00014999999999999999</v>
      </c>
      <c r="T1616" s="231">
        <f>S1616*H1616</f>
        <v>0.015880199999999997</v>
      </c>
      <c r="U1616" s="39"/>
      <c r="V1616" s="39"/>
      <c r="W1616" s="39"/>
      <c r="X1616" s="39"/>
      <c r="Y1616" s="39"/>
      <c r="Z1616" s="39"/>
      <c r="AA1616" s="39"/>
      <c r="AB1616" s="39"/>
      <c r="AC1616" s="39"/>
      <c r="AD1616" s="39"/>
      <c r="AE1616" s="39"/>
      <c r="AR1616" s="232" t="s">
        <v>269</v>
      </c>
      <c r="AT1616" s="232" t="s">
        <v>155</v>
      </c>
      <c r="AU1616" s="232" t="s">
        <v>88</v>
      </c>
      <c r="AY1616" s="18" t="s">
        <v>153</v>
      </c>
      <c r="BE1616" s="233">
        <f>IF(N1616="základní",J1616,0)</f>
        <v>0</v>
      </c>
      <c r="BF1616" s="233">
        <f>IF(N1616="snížená",J1616,0)</f>
        <v>0</v>
      </c>
      <c r="BG1616" s="233">
        <f>IF(N1616="zákl. přenesená",J1616,0)</f>
        <v>0</v>
      </c>
      <c r="BH1616" s="233">
        <f>IF(N1616="sníž. přenesená",J1616,0)</f>
        <v>0</v>
      </c>
      <c r="BI1616" s="233">
        <f>IF(N1616="nulová",J1616,0)</f>
        <v>0</v>
      </c>
      <c r="BJ1616" s="18" t="s">
        <v>86</v>
      </c>
      <c r="BK1616" s="233">
        <f>ROUND(I1616*H1616,2)</f>
        <v>0</v>
      </c>
      <c r="BL1616" s="18" t="s">
        <v>269</v>
      </c>
      <c r="BM1616" s="232" t="s">
        <v>1612</v>
      </c>
    </row>
    <row r="1617" s="14" customFormat="1">
      <c r="A1617" s="14"/>
      <c r="B1617" s="245"/>
      <c r="C1617" s="246"/>
      <c r="D1617" s="236" t="s">
        <v>161</v>
      </c>
      <c r="E1617" s="247" t="s">
        <v>1</v>
      </c>
      <c r="F1617" s="248" t="s">
        <v>1613</v>
      </c>
      <c r="G1617" s="246"/>
      <c r="H1617" s="249">
        <v>105.868</v>
      </c>
      <c r="I1617" s="250"/>
      <c r="J1617" s="246"/>
      <c r="K1617" s="246"/>
      <c r="L1617" s="251"/>
      <c r="M1617" s="252"/>
      <c r="N1617" s="253"/>
      <c r="O1617" s="253"/>
      <c r="P1617" s="253"/>
      <c r="Q1617" s="253"/>
      <c r="R1617" s="253"/>
      <c r="S1617" s="253"/>
      <c r="T1617" s="25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T1617" s="255" t="s">
        <v>161</v>
      </c>
      <c r="AU1617" s="255" t="s">
        <v>88</v>
      </c>
      <c r="AV1617" s="14" t="s">
        <v>88</v>
      </c>
      <c r="AW1617" s="14" t="s">
        <v>32</v>
      </c>
      <c r="AX1617" s="14" t="s">
        <v>78</v>
      </c>
      <c r="AY1617" s="255" t="s">
        <v>153</v>
      </c>
    </row>
    <row r="1618" s="15" customFormat="1">
      <c r="A1618" s="15"/>
      <c r="B1618" s="256"/>
      <c r="C1618" s="257"/>
      <c r="D1618" s="236" t="s">
        <v>161</v>
      </c>
      <c r="E1618" s="258" t="s">
        <v>1</v>
      </c>
      <c r="F1618" s="259" t="s">
        <v>164</v>
      </c>
      <c r="G1618" s="257"/>
      <c r="H1618" s="260">
        <v>105.868</v>
      </c>
      <c r="I1618" s="261"/>
      <c r="J1618" s="257"/>
      <c r="K1618" s="257"/>
      <c r="L1618" s="262"/>
      <c r="M1618" s="263"/>
      <c r="N1618" s="264"/>
      <c r="O1618" s="264"/>
      <c r="P1618" s="264"/>
      <c r="Q1618" s="264"/>
      <c r="R1618" s="264"/>
      <c r="S1618" s="264"/>
      <c r="T1618" s="265"/>
      <c r="U1618" s="15"/>
      <c r="V1618" s="15"/>
      <c r="W1618" s="15"/>
      <c r="X1618" s="15"/>
      <c r="Y1618" s="15"/>
      <c r="Z1618" s="15"/>
      <c r="AA1618" s="15"/>
      <c r="AB1618" s="15"/>
      <c r="AC1618" s="15"/>
      <c r="AD1618" s="15"/>
      <c r="AE1618" s="15"/>
      <c r="AT1618" s="266" t="s">
        <v>161</v>
      </c>
      <c r="AU1618" s="266" t="s">
        <v>88</v>
      </c>
      <c r="AV1618" s="15" t="s">
        <v>165</v>
      </c>
      <c r="AW1618" s="15" t="s">
        <v>32</v>
      </c>
      <c r="AX1618" s="15" t="s">
        <v>78</v>
      </c>
      <c r="AY1618" s="266" t="s">
        <v>153</v>
      </c>
    </row>
    <row r="1619" s="16" customFormat="1">
      <c r="A1619" s="16"/>
      <c r="B1619" s="267"/>
      <c r="C1619" s="268"/>
      <c r="D1619" s="236" t="s">
        <v>161</v>
      </c>
      <c r="E1619" s="269" t="s">
        <v>1</v>
      </c>
      <c r="F1619" s="270" t="s">
        <v>166</v>
      </c>
      <c r="G1619" s="268"/>
      <c r="H1619" s="271">
        <v>105.868</v>
      </c>
      <c r="I1619" s="272"/>
      <c r="J1619" s="268"/>
      <c r="K1619" s="268"/>
      <c r="L1619" s="273"/>
      <c r="M1619" s="274"/>
      <c r="N1619" s="275"/>
      <c r="O1619" s="275"/>
      <c r="P1619" s="275"/>
      <c r="Q1619" s="275"/>
      <c r="R1619" s="275"/>
      <c r="S1619" s="275"/>
      <c r="T1619" s="276"/>
      <c r="U1619" s="16"/>
      <c r="V1619" s="16"/>
      <c r="W1619" s="16"/>
      <c r="X1619" s="16"/>
      <c r="Y1619" s="16"/>
      <c r="Z1619" s="16"/>
      <c r="AA1619" s="16"/>
      <c r="AB1619" s="16"/>
      <c r="AC1619" s="16"/>
      <c r="AD1619" s="16"/>
      <c r="AE1619" s="16"/>
      <c r="AT1619" s="277" t="s">
        <v>161</v>
      </c>
      <c r="AU1619" s="277" t="s">
        <v>88</v>
      </c>
      <c r="AV1619" s="16" t="s">
        <v>159</v>
      </c>
      <c r="AW1619" s="16" t="s">
        <v>32</v>
      </c>
      <c r="AX1619" s="16" t="s">
        <v>86</v>
      </c>
      <c r="AY1619" s="277" t="s">
        <v>153</v>
      </c>
    </row>
    <row r="1620" s="2" customFormat="1" ht="16.5" customHeight="1">
      <c r="A1620" s="39"/>
      <c r="B1620" s="40"/>
      <c r="C1620" s="220" t="s">
        <v>1614</v>
      </c>
      <c r="D1620" s="220" t="s">
        <v>155</v>
      </c>
      <c r="E1620" s="221" t="s">
        <v>1615</v>
      </c>
      <c r="F1620" s="222" t="s">
        <v>1616</v>
      </c>
      <c r="G1620" s="223" t="s">
        <v>216</v>
      </c>
      <c r="H1620" s="224">
        <v>1056.22</v>
      </c>
      <c r="I1620" s="225"/>
      <c r="J1620" s="226">
        <f>ROUND(I1620*H1620,2)</f>
        <v>0</v>
      </c>
      <c r="K1620" s="227"/>
      <c r="L1620" s="45"/>
      <c r="M1620" s="228" t="s">
        <v>1</v>
      </c>
      <c r="N1620" s="229" t="s">
        <v>43</v>
      </c>
      <c r="O1620" s="92"/>
      <c r="P1620" s="230">
        <f>O1620*H1620</f>
        <v>0</v>
      </c>
      <c r="Q1620" s="230">
        <v>0.001</v>
      </c>
      <c r="R1620" s="230">
        <f>Q1620*H1620</f>
        <v>1.0562200000000002</v>
      </c>
      <c r="S1620" s="230">
        <v>0.00031</v>
      </c>
      <c r="T1620" s="231">
        <f>S1620*H1620</f>
        <v>0.3274282</v>
      </c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R1620" s="232" t="s">
        <v>269</v>
      </c>
      <c r="AT1620" s="232" t="s">
        <v>155</v>
      </c>
      <c r="AU1620" s="232" t="s">
        <v>88</v>
      </c>
      <c r="AY1620" s="18" t="s">
        <v>153</v>
      </c>
      <c r="BE1620" s="233">
        <f>IF(N1620="základní",J1620,0)</f>
        <v>0</v>
      </c>
      <c r="BF1620" s="233">
        <f>IF(N1620="snížená",J1620,0)</f>
        <v>0</v>
      </c>
      <c r="BG1620" s="233">
        <f>IF(N1620="zákl. přenesená",J1620,0)</f>
        <v>0</v>
      </c>
      <c r="BH1620" s="233">
        <f>IF(N1620="sníž. přenesená",J1620,0)</f>
        <v>0</v>
      </c>
      <c r="BI1620" s="233">
        <f>IF(N1620="nulová",J1620,0)</f>
        <v>0</v>
      </c>
      <c r="BJ1620" s="18" t="s">
        <v>86</v>
      </c>
      <c r="BK1620" s="233">
        <f>ROUND(I1620*H1620,2)</f>
        <v>0</v>
      </c>
      <c r="BL1620" s="18" t="s">
        <v>269</v>
      </c>
      <c r="BM1620" s="232" t="s">
        <v>1617</v>
      </c>
    </row>
    <row r="1621" s="13" customFormat="1">
      <c r="A1621" s="13"/>
      <c r="B1621" s="234"/>
      <c r="C1621" s="235"/>
      <c r="D1621" s="236" t="s">
        <v>161</v>
      </c>
      <c r="E1621" s="237" t="s">
        <v>1</v>
      </c>
      <c r="F1621" s="238" t="s">
        <v>1618</v>
      </c>
      <c r="G1621" s="235"/>
      <c r="H1621" s="237" t="s">
        <v>1</v>
      </c>
      <c r="I1621" s="239"/>
      <c r="J1621" s="235"/>
      <c r="K1621" s="235"/>
      <c r="L1621" s="240"/>
      <c r="M1621" s="241"/>
      <c r="N1621" s="242"/>
      <c r="O1621" s="242"/>
      <c r="P1621" s="242"/>
      <c r="Q1621" s="242"/>
      <c r="R1621" s="242"/>
      <c r="S1621" s="242"/>
      <c r="T1621" s="24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4" t="s">
        <v>161</v>
      </c>
      <c r="AU1621" s="244" t="s">
        <v>88</v>
      </c>
      <c r="AV1621" s="13" t="s">
        <v>86</v>
      </c>
      <c r="AW1621" s="13" t="s">
        <v>32</v>
      </c>
      <c r="AX1621" s="13" t="s">
        <v>78</v>
      </c>
      <c r="AY1621" s="244" t="s">
        <v>153</v>
      </c>
    </row>
    <row r="1622" s="13" customFormat="1">
      <c r="A1622" s="13"/>
      <c r="B1622" s="234"/>
      <c r="C1622" s="235"/>
      <c r="D1622" s="236" t="s">
        <v>161</v>
      </c>
      <c r="E1622" s="237" t="s">
        <v>1</v>
      </c>
      <c r="F1622" s="238" t="s">
        <v>262</v>
      </c>
      <c r="G1622" s="235"/>
      <c r="H1622" s="237" t="s">
        <v>1</v>
      </c>
      <c r="I1622" s="239"/>
      <c r="J1622" s="235"/>
      <c r="K1622" s="235"/>
      <c r="L1622" s="240"/>
      <c r="M1622" s="241"/>
      <c r="N1622" s="242"/>
      <c r="O1622" s="242"/>
      <c r="P1622" s="242"/>
      <c r="Q1622" s="242"/>
      <c r="R1622" s="242"/>
      <c r="S1622" s="242"/>
      <c r="T1622" s="24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4" t="s">
        <v>161</v>
      </c>
      <c r="AU1622" s="244" t="s">
        <v>88</v>
      </c>
      <c r="AV1622" s="13" t="s">
        <v>86</v>
      </c>
      <c r="AW1622" s="13" t="s">
        <v>32</v>
      </c>
      <c r="AX1622" s="13" t="s">
        <v>78</v>
      </c>
      <c r="AY1622" s="244" t="s">
        <v>153</v>
      </c>
    </row>
    <row r="1623" s="13" customFormat="1">
      <c r="A1623" s="13"/>
      <c r="B1623" s="234"/>
      <c r="C1623" s="235"/>
      <c r="D1623" s="236" t="s">
        <v>161</v>
      </c>
      <c r="E1623" s="237" t="s">
        <v>1</v>
      </c>
      <c r="F1623" s="238" t="s">
        <v>1619</v>
      </c>
      <c r="G1623" s="235"/>
      <c r="H1623" s="237" t="s">
        <v>1</v>
      </c>
      <c r="I1623" s="239"/>
      <c r="J1623" s="235"/>
      <c r="K1623" s="235"/>
      <c r="L1623" s="240"/>
      <c r="M1623" s="241"/>
      <c r="N1623" s="242"/>
      <c r="O1623" s="242"/>
      <c r="P1623" s="242"/>
      <c r="Q1623" s="242"/>
      <c r="R1623" s="242"/>
      <c r="S1623" s="242"/>
      <c r="T1623" s="24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44" t="s">
        <v>161</v>
      </c>
      <c r="AU1623" s="244" t="s">
        <v>88</v>
      </c>
      <c r="AV1623" s="13" t="s">
        <v>86</v>
      </c>
      <c r="AW1623" s="13" t="s">
        <v>32</v>
      </c>
      <c r="AX1623" s="13" t="s">
        <v>78</v>
      </c>
      <c r="AY1623" s="244" t="s">
        <v>153</v>
      </c>
    </row>
    <row r="1624" s="13" customFormat="1">
      <c r="A1624" s="13"/>
      <c r="B1624" s="234"/>
      <c r="C1624" s="235"/>
      <c r="D1624" s="236" t="s">
        <v>161</v>
      </c>
      <c r="E1624" s="237" t="s">
        <v>1</v>
      </c>
      <c r="F1624" s="238" t="s">
        <v>468</v>
      </c>
      <c r="G1624" s="235"/>
      <c r="H1624" s="237" t="s">
        <v>1</v>
      </c>
      <c r="I1624" s="239"/>
      <c r="J1624" s="235"/>
      <c r="K1624" s="235"/>
      <c r="L1624" s="240"/>
      <c r="M1624" s="241"/>
      <c r="N1624" s="242"/>
      <c r="O1624" s="242"/>
      <c r="P1624" s="242"/>
      <c r="Q1624" s="242"/>
      <c r="R1624" s="242"/>
      <c r="S1624" s="242"/>
      <c r="T1624" s="24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44" t="s">
        <v>161</v>
      </c>
      <c r="AU1624" s="244" t="s">
        <v>88</v>
      </c>
      <c r="AV1624" s="13" t="s">
        <v>86</v>
      </c>
      <c r="AW1624" s="13" t="s">
        <v>32</v>
      </c>
      <c r="AX1624" s="13" t="s">
        <v>78</v>
      </c>
      <c r="AY1624" s="244" t="s">
        <v>153</v>
      </c>
    </row>
    <row r="1625" s="14" customFormat="1">
      <c r="A1625" s="14"/>
      <c r="B1625" s="245"/>
      <c r="C1625" s="246"/>
      <c r="D1625" s="236" t="s">
        <v>161</v>
      </c>
      <c r="E1625" s="247" t="s">
        <v>1</v>
      </c>
      <c r="F1625" s="248" t="s">
        <v>469</v>
      </c>
      <c r="G1625" s="246"/>
      <c r="H1625" s="249">
        <v>63.5</v>
      </c>
      <c r="I1625" s="250"/>
      <c r="J1625" s="246"/>
      <c r="K1625" s="246"/>
      <c r="L1625" s="251"/>
      <c r="M1625" s="252"/>
      <c r="N1625" s="253"/>
      <c r="O1625" s="253"/>
      <c r="P1625" s="253"/>
      <c r="Q1625" s="253"/>
      <c r="R1625" s="253"/>
      <c r="S1625" s="253"/>
      <c r="T1625" s="254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5" t="s">
        <v>161</v>
      </c>
      <c r="AU1625" s="255" t="s">
        <v>88</v>
      </c>
      <c r="AV1625" s="14" t="s">
        <v>88</v>
      </c>
      <c r="AW1625" s="14" t="s">
        <v>32</v>
      </c>
      <c r="AX1625" s="14" t="s">
        <v>78</v>
      </c>
      <c r="AY1625" s="255" t="s">
        <v>153</v>
      </c>
    </row>
    <row r="1626" s="13" customFormat="1">
      <c r="A1626" s="13"/>
      <c r="B1626" s="234"/>
      <c r="C1626" s="235"/>
      <c r="D1626" s="236" t="s">
        <v>161</v>
      </c>
      <c r="E1626" s="237" t="s">
        <v>1</v>
      </c>
      <c r="F1626" s="238" t="s">
        <v>354</v>
      </c>
      <c r="G1626" s="235"/>
      <c r="H1626" s="237" t="s">
        <v>1</v>
      </c>
      <c r="I1626" s="239"/>
      <c r="J1626" s="235"/>
      <c r="K1626" s="235"/>
      <c r="L1626" s="240"/>
      <c r="M1626" s="241"/>
      <c r="N1626" s="242"/>
      <c r="O1626" s="242"/>
      <c r="P1626" s="242"/>
      <c r="Q1626" s="242"/>
      <c r="R1626" s="242"/>
      <c r="S1626" s="242"/>
      <c r="T1626" s="24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44" t="s">
        <v>161</v>
      </c>
      <c r="AU1626" s="244" t="s">
        <v>88</v>
      </c>
      <c r="AV1626" s="13" t="s">
        <v>86</v>
      </c>
      <c r="AW1626" s="13" t="s">
        <v>32</v>
      </c>
      <c r="AX1626" s="13" t="s">
        <v>78</v>
      </c>
      <c r="AY1626" s="244" t="s">
        <v>153</v>
      </c>
    </row>
    <row r="1627" s="14" customFormat="1">
      <c r="A1627" s="14"/>
      <c r="B1627" s="245"/>
      <c r="C1627" s="246"/>
      <c r="D1627" s="236" t="s">
        <v>161</v>
      </c>
      <c r="E1627" s="247" t="s">
        <v>1</v>
      </c>
      <c r="F1627" s="248" t="s">
        <v>472</v>
      </c>
      <c r="G1627" s="246"/>
      <c r="H1627" s="249">
        <v>20.300000000000001</v>
      </c>
      <c r="I1627" s="250"/>
      <c r="J1627" s="246"/>
      <c r="K1627" s="246"/>
      <c r="L1627" s="251"/>
      <c r="M1627" s="252"/>
      <c r="N1627" s="253"/>
      <c r="O1627" s="253"/>
      <c r="P1627" s="253"/>
      <c r="Q1627" s="253"/>
      <c r="R1627" s="253"/>
      <c r="S1627" s="253"/>
      <c r="T1627" s="254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5" t="s">
        <v>161</v>
      </c>
      <c r="AU1627" s="255" t="s">
        <v>88</v>
      </c>
      <c r="AV1627" s="14" t="s">
        <v>88</v>
      </c>
      <c r="AW1627" s="14" t="s">
        <v>32</v>
      </c>
      <c r="AX1627" s="14" t="s">
        <v>78</v>
      </c>
      <c r="AY1627" s="255" t="s">
        <v>153</v>
      </c>
    </row>
    <row r="1628" s="13" customFormat="1">
      <c r="A1628" s="13"/>
      <c r="B1628" s="234"/>
      <c r="C1628" s="235"/>
      <c r="D1628" s="236" t="s">
        <v>161</v>
      </c>
      <c r="E1628" s="237" t="s">
        <v>1</v>
      </c>
      <c r="F1628" s="238" t="s">
        <v>539</v>
      </c>
      <c r="G1628" s="235"/>
      <c r="H1628" s="237" t="s">
        <v>1</v>
      </c>
      <c r="I1628" s="239"/>
      <c r="J1628" s="235"/>
      <c r="K1628" s="235"/>
      <c r="L1628" s="240"/>
      <c r="M1628" s="241"/>
      <c r="N1628" s="242"/>
      <c r="O1628" s="242"/>
      <c r="P1628" s="242"/>
      <c r="Q1628" s="242"/>
      <c r="R1628" s="242"/>
      <c r="S1628" s="242"/>
      <c r="T1628" s="24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4" t="s">
        <v>161</v>
      </c>
      <c r="AU1628" s="244" t="s">
        <v>88</v>
      </c>
      <c r="AV1628" s="13" t="s">
        <v>86</v>
      </c>
      <c r="AW1628" s="13" t="s">
        <v>32</v>
      </c>
      <c r="AX1628" s="13" t="s">
        <v>78</v>
      </c>
      <c r="AY1628" s="244" t="s">
        <v>153</v>
      </c>
    </row>
    <row r="1629" s="14" customFormat="1">
      <c r="A1629" s="14"/>
      <c r="B1629" s="245"/>
      <c r="C1629" s="246"/>
      <c r="D1629" s="236" t="s">
        <v>161</v>
      </c>
      <c r="E1629" s="247" t="s">
        <v>1</v>
      </c>
      <c r="F1629" s="248" t="s">
        <v>1620</v>
      </c>
      <c r="G1629" s="246"/>
      <c r="H1629" s="249">
        <v>64.400000000000006</v>
      </c>
      <c r="I1629" s="250"/>
      <c r="J1629" s="246"/>
      <c r="K1629" s="246"/>
      <c r="L1629" s="251"/>
      <c r="M1629" s="252"/>
      <c r="N1629" s="253"/>
      <c r="O1629" s="253"/>
      <c r="P1629" s="253"/>
      <c r="Q1629" s="253"/>
      <c r="R1629" s="253"/>
      <c r="S1629" s="253"/>
      <c r="T1629" s="254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55" t="s">
        <v>161</v>
      </c>
      <c r="AU1629" s="255" t="s">
        <v>88</v>
      </c>
      <c r="AV1629" s="14" t="s">
        <v>88</v>
      </c>
      <c r="AW1629" s="14" t="s">
        <v>32</v>
      </c>
      <c r="AX1629" s="14" t="s">
        <v>78</v>
      </c>
      <c r="AY1629" s="255" t="s">
        <v>153</v>
      </c>
    </row>
    <row r="1630" s="13" customFormat="1">
      <c r="A1630" s="13"/>
      <c r="B1630" s="234"/>
      <c r="C1630" s="235"/>
      <c r="D1630" s="236" t="s">
        <v>161</v>
      </c>
      <c r="E1630" s="237" t="s">
        <v>1</v>
      </c>
      <c r="F1630" s="238" t="s">
        <v>1621</v>
      </c>
      <c r="G1630" s="235"/>
      <c r="H1630" s="237" t="s">
        <v>1</v>
      </c>
      <c r="I1630" s="239"/>
      <c r="J1630" s="235"/>
      <c r="K1630" s="235"/>
      <c r="L1630" s="240"/>
      <c r="M1630" s="241"/>
      <c r="N1630" s="242"/>
      <c r="O1630" s="242"/>
      <c r="P1630" s="242"/>
      <c r="Q1630" s="242"/>
      <c r="R1630" s="242"/>
      <c r="S1630" s="242"/>
      <c r="T1630" s="24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4" t="s">
        <v>161</v>
      </c>
      <c r="AU1630" s="244" t="s">
        <v>88</v>
      </c>
      <c r="AV1630" s="13" t="s">
        <v>86</v>
      </c>
      <c r="AW1630" s="13" t="s">
        <v>32</v>
      </c>
      <c r="AX1630" s="13" t="s">
        <v>78</v>
      </c>
      <c r="AY1630" s="244" t="s">
        <v>153</v>
      </c>
    </row>
    <row r="1631" s="13" customFormat="1">
      <c r="A1631" s="13"/>
      <c r="B1631" s="234"/>
      <c r="C1631" s="235"/>
      <c r="D1631" s="236" t="s">
        <v>161</v>
      </c>
      <c r="E1631" s="237" t="s">
        <v>1</v>
      </c>
      <c r="F1631" s="238" t="s">
        <v>468</v>
      </c>
      <c r="G1631" s="235"/>
      <c r="H1631" s="237" t="s">
        <v>1</v>
      </c>
      <c r="I1631" s="239"/>
      <c r="J1631" s="235"/>
      <c r="K1631" s="235"/>
      <c r="L1631" s="240"/>
      <c r="M1631" s="241"/>
      <c r="N1631" s="242"/>
      <c r="O1631" s="242"/>
      <c r="P1631" s="242"/>
      <c r="Q1631" s="242"/>
      <c r="R1631" s="242"/>
      <c r="S1631" s="242"/>
      <c r="T1631" s="24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4" t="s">
        <v>161</v>
      </c>
      <c r="AU1631" s="244" t="s">
        <v>88</v>
      </c>
      <c r="AV1631" s="13" t="s">
        <v>86</v>
      </c>
      <c r="AW1631" s="13" t="s">
        <v>32</v>
      </c>
      <c r="AX1631" s="13" t="s">
        <v>78</v>
      </c>
      <c r="AY1631" s="244" t="s">
        <v>153</v>
      </c>
    </row>
    <row r="1632" s="14" customFormat="1">
      <c r="A1632" s="14"/>
      <c r="B1632" s="245"/>
      <c r="C1632" s="246"/>
      <c r="D1632" s="236" t="s">
        <v>161</v>
      </c>
      <c r="E1632" s="247" t="s">
        <v>1</v>
      </c>
      <c r="F1632" s="248" t="s">
        <v>1622</v>
      </c>
      <c r="G1632" s="246"/>
      <c r="H1632" s="249">
        <v>164.00399999999999</v>
      </c>
      <c r="I1632" s="250"/>
      <c r="J1632" s="246"/>
      <c r="K1632" s="246"/>
      <c r="L1632" s="251"/>
      <c r="M1632" s="252"/>
      <c r="N1632" s="253"/>
      <c r="O1632" s="253"/>
      <c r="P1632" s="253"/>
      <c r="Q1632" s="253"/>
      <c r="R1632" s="253"/>
      <c r="S1632" s="253"/>
      <c r="T1632" s="254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5" t="s">
        <v>161</v>
      </c>
      <c r="AU1632" s="255" t="s">
        <v>88</v>
      </c>
      <c r="AV1632" s="14" t="s">
        <v>88</v>
      </c>
      <c r="AW1632" s="14" t="s">
        <v>32</v>
      </c>
      <c r="AX1632" s="14" t="s">
        <v>78</v>
      </c>
      <c r="AY1632" s="255" t="s">
        <v>153</v>
      </c>
    </row>
    <row r="1633" s="13" customFormat="1">
      <c r="A1633" s="13"/>
      <c r="B1633" s="234"/>
      <c r="C1633" s="235"/>
      <c r="D1633" s="236" t="s">
        <v>161</v>
      </c>
      <c r="E1633" s="237" t="s">
        <v>1</v>
      </c>
      <c r="F1633" s="238" t="s">
        <v>1623</v>
      </c>
      <c r="G1633" s="235"/>
      <c r="H1633" s="237" t="s">
        <v>1</v>
      </c>
      <c r="I1633" s="239"/>
      <c r="J1633" s="235"/>
      <c r="K1633" s="235"/>
      <c r="L1633" s="240"/>
      <c r="M1633" s="241"/>
      <c r="N1633" s="242"/>
      <c r="O1633" s="242"/>
      <c r="P1633" s="242"/>
      <c r="Q1633" s="242"/>
      <c r="R1633" s="242"/>
      <c r="S1633" s="242"/>
      <c r="T1633" s="24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44" t="s">
        <v>161</v>
      </c>
      <c r="AU1633" s="244" t="s">
        <v>88</v>
      </c>
      <c r="AV1633" s="13" t="s">
        <v>86</v>
      </c>
      <c r="AW1633" s="13" t="s">
        <v>32</v>
      </c>
      <c r="AX1633" s="13" t="s">
        <v>78</v>
      </c>
      <c r="AY1633" s="244" t="s">
        <v>153</v>
      </c>
    </row>
    <row r="1634" s="14" customFormat="1">
      <c r="A1634" s="14"/>
      <c r="B1634" s="245"/>
      <c r="C1634" s="246"/>
      <c r="D1634" s="236" t="s">
        <v>161</v>
      </c>
      <c r="E1634" s="247" t="s">
        <v>1</v>
      </c>
      <c r="F1634" s="248" t="s">
        <v>1624</v>
      </c>
      <c r="G1634" s="246"/>
      <c r="H1634" s="249">
        <v>-21.530000000000001</v>
      </c>
      <c r="I1634" s="250"/>
      <c r="J1634" s="246"/>
      <c r="K1634" s="246"/>
      <c r="L1634" s="251"/>
      <c r="M1634" s="252"/>
      <c r="N1634" s="253"/>
      <c r="O1634" s="253"/>
      <c r="P1634" s="253"/>
      <c r="Q1634" s="253"/>
      <c r="R1634" s="253"/>
      <c r="S1634" s="253"/>
      <c r="T1634" s="254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5" t="s">
        <v>161</v>
      </c>
      <c r="AU1634" s="255" t="s">
        <v>88</v>
      </c>
      <c r="AV1634" s="14" t="s">
        <v>88</v>
      </c>
      <c r="AW1634" s="14" t="s">
        <v>32</v>
      </c>
      <c r="AX1634" s="14" t="s">
        <v>78</v>
      </c>
      <c r="AY1634" s="255" t="s">
        <v>153</v>
      </c>
    </row>
    <row r="1635" s="13" customFormat="1">
      <c r="A1635" s="13"/>
      <c r="B1635" s="234"/>
      <c r="C1635" s="235"/>
      <c r="D1635" s="236" t="s">
        <v>161</v>
      </c>
      <c r="E1635" s="237" t="s">
        <v>1</v>
      </c>
      <c r="F1635" s="238" t="s">
        <v>470</v>
      </c>
      <c r="G1635" s="235"/>
      <c r="H1635" s="237" t="s">
        <v>1</v>
      </c>
      <c r="I1635" s="239"/>
      <c r="J1635" s="235"/>
      <c r="K1635" s="235"/>
      <c r="L1635" s="240"/>
      <c r="M1635" s="241"/>
      <c r="N1635" s="242"/>
      <c r="O1635" s="242"/>
      <c r="P1635" s="242"/>
      <c r="Q1635" s="242"/>
      <c r="R1635" s="242"/>
      <c r="S1635" s="242"/>
      <c r="T1635" s="24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4" t="s">
        <v>161</v>
      </c>
      <c r="AU1635" s="244" t="s">
        <v>88</v>
      </c>
      <c r="AV1635" s="13" t="s">
        <v>86</v>
      </c>
      <c r="AW1635" s="13" t="s">
        <v>32</v>
      </c>
      <c r="AX1635" s="13" t="s">
        <v>78</v>
      </c>
      <c r="AY1635" s="244" t="s">
        <v>153</v>
      </c>
    </row>
    <row r="1636" s="14" customFormat="1">
      <c r="A1636" s="14"/>
      <c r="B1636" s="245"/>
      <c r="C1636" s="246"/>
      <c r="D1636" s="236" t="s">
        <v>161</v>
      </c>
      <c r="E1636" s="247" t="s">
        <v>1</v>
      </c>
      <c r="F1636" s="248" t="s">
        <v>1625</v>
      </c>
      <c r="G1636" s="246"/>
      <c r="H1636" s="249">
        <v>104.81999999999999</v>
      </c>
      <c r="I1636" s="250"/>
      <c r="J1636" s="246"/>
      <c r="K1636" s="246"/>
      <c r="L1636" s="251"/>
      <c r="M1636" s="252"/>
      <c r="N1636" s="253"/>
      <c r="O1636" s="253"/>
      <c r="P1636" s="253"/>
      <c r="Q1636" s="253"/>
      <c r="R1636" s="253"/>
      <c r="S1636" s="253"/>
      <c r="T1636" s="254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5" t="s">
        <v>161</v>
      </c>
      <c r="AU1636" s="255" t="s">
        <v>88</v>
      </c>
      <c r="AV1636" s="14" t="s">
        <v>88</v>
      </c>
      <c r="AW1636" s="14" t="s">
        <v>32</v>
      </c>
      <c r="AX1636" s="14" t="s">
        <v>78</v>
      </c>
      <c r="AY1636" s="255" t="s">
        <v>153</v>
      </c>
    </row>
    <row r="1637" s="13" customFormat="1">
      <c r="A1637" s="13"/>
      <c r="B1637" s="234"/>
      <c r="C1637" s="235"/>
      <c r="D1637" s="236" t="s">
        <v>161</v>
      </c>
      <c r="E1637" s="237" t="s">
        <v>1</v>
      </c>
      <c r="F1637" s="238" t="s">
        <v>1623</v>
      </c>
      <c r="G1637" s="235"/>
      <c r="H1637" s="237" t="s">
        <v>1</v>
      </c>
      <c r="I1637" s="239"/>
      <c r="J1637" s="235"/>
      <c r="K1637" s="235"/>
      <c r="L1637" s="240"/>
      <c r="M1637" s="241"/>
      <c r="N1637" s="242"/>
      <c r="O1637" s="242"/>
      <c r="P1637" s="242"/>
      <c r="Q1637" s="242"/>
      <c r="R1637" s="242"/>
      <c r="S1637" s="242"/>
      <c r="T1637" s="24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44" t="s">
        <v>161</v>
      </c>
      <c r="AU1637" s="244" t="s">
        <v>88</v>
      </c>
      <c r="AV1637" s="13" t="s">
        <v>86</v>
      </c>
      <c r="AW1637" s="13" t="s">
        <v>32</v>
      </c>
      <c r="AX1637" s="13" t="s">
        <v>78</v>
      </c>
      <c r="AY1637" s="244" t="s">
        <v>153</v>
      </c>
    </row>
    <row r="1638" s="14" customFormat="1">
      <c r="A1638" s="14"/>
      <c r="B1638" s="245"/>
      <c r="C1638" s="246"/>
      <c r="D1638" s="236" t="s">
        <v>161</v>
      </c>
      <c r="E1638" s="247" t="s">
        <v>1</v>
      </c>
      <c r="F1638" s="248" t="s">
        <v>1626</v>
      </c>
      <c r="G1638" s="246"/>
      <c r="H1638" s="249">
        <v>-11.800000000000001</v>
      </c>
      <c r="I1638" s="250"/>
      <c r="J1638" s="246"/>
      <c r="K1638" s="246"/>
      <c r="L1638" s="251"/>
      <c r="M1638" s="252"/>
      <c r="N1638" s="253"/>
      <c r="O1638" s="253"/>
      <c r="P1638" s="253"/>
      <c r="Q1638" s="253"/>
      <c r="R1638" s="253"/>
      <c r="S1638" s="253"/>
      <c r="T1638" s="254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5" t="s">
        <v>161</v>
      </c>
      <c r="AU1638" s="255" t="s">
        <v>88</v>
      </c>
      <c r="AV1638" s="14" t="s">
        <v>88</v>
      </c>
      <c r="AW1638" s="14" t="s">
        <v>32</v>
      </c>
      <c r="AX1638" s="14" t="s">
        <v>78</v>
      </c>
      <c r="AY1638" s="255" t="s">
        <v>153</v>
      </c>
    </row>
    <row r="1639" s="13" customFormat="1">
      <c r="A1639" s="13"/>
      <c r="B1639" s="234"/>
      <c r="C1639" s="235"/>
      <c r="D1639" s="236" t="s">
        <v>161</v>
      </c>
      <c r="E1639" s="237" t="s">
        <v>1</v>
      </c>
      <c r="F1639" s="238" t="s">
        <v>1627</v>
      </c>
      <c r="G1639" s="235"/>
      <c r="H1639" s="237" t="s">
        <v>1</v>
      </c>
      <c r="I1639" s="239"/>
      <c r="J1639" s="235"/>
      <c r="K1639" s="235"/>
      <c r="L1639" s="240"/>
      <c r="M1639" s="241"/>
      <c r="N1639" s="242"/>
      <c r="O1639" s="242"/>
      <c r="P1639" s="242"/>
      <c r="Q1639" s="242"/>
      <c r="R1639" s="242"/>
      <c r="S1639" s="242"/>
      <c r="T1639" s="24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4" t="s">
        <v>161</v>
      </c>
      <c r="AU1639" s="244" t="s">
        <v>88</v>
      </c>
      <c r="AV1639" s="13" t="s">
        <v>86</v>
      </c>
      <c r="AW1639" s="13" t="s">
        <v>32</v>
      </c>
      <c r="AX1639" s="13" t="s">
        <v>78</v>
      </c>
      <c r="AY1639" s="244" t="s">
        <v>153</v>
      </c>
    </row>
    <row r="1640" s="14" customFormat="1">
      <c r="A1640" s="14"/>
      <c r="B1640" s="245"/>
      <c r="C1640" s="246"/>
      <c r="D1640" s="236" t="s">
        <v>161</v>
      </c>
      <c r="E1640" s="247" t="s">
        <v>1</v>
      </c>
      <c r="F1640" s="248" t="s">
        <v>1628</v>
      </c>
      <c r="G1640" s="246"/>
      <c r="H1640" s="249">
        <v>39.060000000000002</v>
      </c>
      <c r="I1640" s="250"/>
      <c r="J1640" s="246"/>
      <c r="K1640" s="246"/>
      <c r="L1640" s="251"/>
      <c r="M1640" s="252"/>
      <c r="N1640" s="253"/>
      <c r="O1640" s="253"/>
      <c r="P1640" s="253"/>
      <c r="Q1640" s="253"/>
      <c r="R1640" s="253"/>
      <c r="S1640" s="253"/>
      <c r="T1640" s="254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5" t="s">
        <v>161</v>
      </c>
      <c r="AU1640" s="255" t="s">
        <v>88</v>
      </c>
      <c r="AV1640" s="14" t="s">
        <v>88</v>
      </c>
      <c r="AW1640" s="14" t="s">
        <v>32</v>
      </c>
      <c r="AX1640" s="14" t="s">
        <v>78</v>
      </c>
      <c r="AY1640" s="255" t="s">
        <v>153</v>
      </c>
    </row>
    <row r="1641" s="13" customFormat="1">
      <c r="A1641" s="13"/>
      <c r="B1641" s="234"/>
      <c r="C1641" s="235"/>
      <c r="D1641" s="236" t="s">
        <v>161</v>
      </c>
      <c r="E1641" s="237" t="s">
        <v>1</v>
      </c>
      <c r="F1641" s="238" t="s">
        <v>1623</v>
      </c>
      <c r="G1641" s="235"/>
      <c r="H1641" s="237" t="s">
        <v>1</v>
      </c>
      <c r="I1641" s="239"/>
      <c r="J1641" s="235"/>
      <c r="K1641" s="235"/>
      <c r="L1641" s="240"/>
      <c r="M1641" s="241"/>
      <c r="N1641" s="242"/>
      <c r="O1641" s="242"/>
      <c r="P1641" s="242"/>
      <c r="Q1641" s="242"/>
      <c r="R1641" s="242"/>
      <c r="S1641" s="242"/>
      <c r="T1641" s="24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4" t="s">
        <v>161</v>
      </c>
      <c r="AU1641" s="244" t="s">
        <v>88</v>
      </c>
      <c r="AV1641" s="13" t="s">
        <v>86</v>
      </c>
      <c r="AW1641" s="13" t="s">
        <v>32</v>
      </c>
      <c r="AX1641" s="13" t="s">
        <v>78</v>
      </c>
      <c r="AY1641" s="244" t="s">
        <v>153</v>
      </c>
    </row>
    <row r="1642" s="14" customFormat="1">
      <c r="A1642" s="14"/>
      <c r="B1642" s="245"/>
      <c r="C1642" s="246"/>
      <c r="D1642" s="236" t="s">
        <v>161</v>
      </c>
      <c r="E1642" s="247" t="s">
        <v>1</v>
      </c>
      <c r="F1642" s="248" t="s">
        <v>1629</v>
      </c>
      <c r="G1642" s="246"/>
      <c r="H1642" s="249">
        <v>-7.8399999999999999</v>
      </c>
      <c r="I1642" s="250"/>
      <c r="J1642" s="246"/>
      <c r="K1642" s="246"/>
      <c r="L1642" s="251"/>
      <c r="M1642" s="252"/>
      <c r="N1642" s="253"/>
      <c r="O1642" s="253"/>
      <c r="P1642" s="253"/>
      <c r="Q1642" s="253"/>
      <c r="R1642" s="253"/>
      <c r="S1642" s="253"/>
      <c r="T1642" s="25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5" t="s">
        <v>161</v>
      </c>
      <c r="AU1642" s="255" t="s">
        <v>88</v>
      </c>
      <c r="AV1642" s="14" t="s">
        <v>88</v>
      </c>
      <c r="AW1642" s="14" t="s">
        <v>32</v>
      </c>
      <c r="AX1642" s="14" t="s">
        <v>78</v>
      </c>
      <c r="AY1642" s="255" t="s">
        <v>153</v>
      </c>
    </row>
    <row r="1643" s="13" customFormat="1">
      <c r="A1643" s="13"/>
      <c r="B1643" s="234"/>
      <c r="C1643" s="235"/>
      <c r="D1643" s="236" t="s">
        <v>161</v>
      </c>
      <c r="E1643" s="237" t="s">
        <v>1</v>
      </c>
      <c r="F1643" s="238" t="s">
        <v>312</v>
      </c>
      <c r="G1643" s="235"/>
      <c r="H1643" s="237" t="s">
        <v>1</v>
      </c>
      <c r="I1643" s="239"/>
      <c r="J1643" s="235"/>
      <c r="K1643" s="235"/>
      <c r="L1643" s="240"/>
      <c r="M1643" s="241"/>
      <c r="N1643" s="242"/>
      <c r="O1643" s="242"/>
      <c r="P1643" s="242"/>
      <c r="Q1643" s="242"/>
      <c r="R1643" s="242"/>
      <c r="S1643" s="242"/>
      <c r="T1643" s="24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4" t="s">
        <v>161</v>
      </c>
      <c r="AU1643" s="244" t="s">
        <v>88</v>
      </c>
      <c r="AV1643" s="13" t="s">
        <v>86</v>
      </c>
      <c r="AW1643" s="13" t="s">
        <v>32</v>
      </c>
      <c r="AX1643" s="13" t="s">
        <v>78</v>
      </c>
      <c r="AY1643" s="244" t="s">
        <v>153</v>
      </c>
    </row>
    <row r="1644" s="14" customFormat="1">
      <c r="A1644" s="14"/>
      <c r="B1644" s="245"/>
      <c r="C1644" s="246"/>
      <c r="D1644" s="236" t="s">
        <v>161</v>
      </c>
      <c r="E1644" s="247" t="s">
        <v>1</v>
      </c>
      <c r="F1644" s="248" t="s">
        <v>1630</v>
      </c>
      <c r="G1644" s="246"/>
      <c r="H1644" s="249">
        <v>91.109999999999999</v>
      </c>
      <c r="I1644" s="250"/>
      <c r="J1644" s="246"/>
      <c r="K1644" s="246"/>
      <c r="L1644" s="251"/>
      <c r="M1644" s="252"/>
      <c r="N1644" s="253"/>
      <c r="O1644" s="253"/>
      <c r="P1644" s="253"/>
      <c r="Q1644" s="253"/>
      <c r="R1644" s="253"/>
      <c r="S1644" s="253"/>
      <c r="T1644" s="254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5" t="s">
        <v>161</v>
      </c>
      <c r="AU1644" s="255" t="s">
        <v>88</v>
      </c>
      <c r="AV1644" s="14" t="s">
        <v>88</v>
      </c>
      <c r="AW1644" s="14" t="s">
        <v>32</v>
      </c>
      <c r="AX1644" s="14" t="s">
        <v>78</v>
      </c>
      <c r="AY1644" s="255" t="s">
        <v>153</v>
      </c>
    </row>
    <row r="1645" s="13" customFormat="1">
      <c r="A1645" s="13"/>
      <c r="B1645" s="234"/>
      <c r="C1645" s="235"/>
      <c r="D1645" s="236" t="s">
        <v>161</v>
      </c>
      <c r="E1645" s="237" t="s">
        <v>1</v>
      </c>
      <c r="F1645" s="238" t="s">
        <v>1623</v>
      </c>
      <c r="G1645" s="235"/>
      <c r="H1645" s="237" t="s">
        <v>1</v>
      </c>
      <c r="I1645" s="239"/>
      <c r="J1645" s="235"/>
      <c r="K1645" s="235"/>
      <c r="L1645" s="240"/>
      <c r="M1645" s="241"/>
      <c r="N1645" s="242"/>
      <c r="O1645" s="242"/>
      <c r="P1645" s="242"/>
      <c r="Q1645" s="242"/>
      <c r="R1645" s="242"/>
      <c r="S1645" s="242"/>
      <c r="T1645" s="24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44" t="s">
        <v>161</v>
      </c>
      <c r="AU1645" s="244" t="s">
        <v>88</v>
      </c>
      <c r="AV1645" s="13" t="s">
        <v>86</v>
      </c>
      <c r="AW1645" s="13" t="s">
        <v>32</v>
      </c>
      <c r="AX1645" s="13" t="s">
        <v>78</v>
      </c>
      <c r="AY1645" s="244" t="s">
        <v>153</v>
      </c>
    </row>
    <row r="1646" s="14" customFormat="1">
      <c r="A1646" s="14"/>
      <c r="B1646" s="245"/>
      <c r="C1646" s="246"/>
      <c r="D1646" s="236" t="s">
        <v>161</v>
      </c>
      <c r="E1646" s="247" t="s">
        <v>1</v>
      </c>
      <c r="F1646" s="248" t="s">
        <v>1631</v>
      </c>
      <c r="G1646" s="246"/>
      <c r="H1646" s="249">
        <v>-5.1200000000000001</v>
      </c>
      <c r="I1646" s="250"/>
      <c r="J1646" s="246"/>
      <c r="K1646" s="246"/>
      <c r="L1646" s="251"/>
      <c r="M1646" s="252"/>
      <c r="N1646" s="253"/>
      <c r="O1646" s="253"/>
      <c r="P1646" s="253"/>
      <c r="Q1646" s="253"/>
      <c r="R1646" s="253"/>
      <c r="S1646" s="253"/>
      <c r="T1646" s="254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55" t="s">
        <v>161</v>
      </c>
      <c r="AU1646" s="255" t="s">
        <v>88</v>
      </c>
      <c r="AV1646" s="14" t="s">
        <v>88</v>
      </c>
      <c r="AW1646" s="14" t="s">
        <v>32</v>
      </c>
      <c r="AX1646" s="14" t="s">
        <v>78</v>
      </c>
      <c r="AY1646" s="255" t="s">
        <v>153</v>
      </c>
    </row>
    <row r="1647" s="13" customFormat="1">
      <c r="A1647" s="13"/>
      <c r="B1647" s="234"/>
      <c r="C1647" s="235"/>
      <c r="D1647" s="236" t="s">
        <v>161</v>
      </c>
      <c r="E1647" s="237" t="s">
        <v>1</v>
      </c>
      <c r="F1647" s="238" t="s">
        <v>354</v>
      </c>
      <c r="G1647" s="235"/>
      <c r="H1647" s="237" t="s">
        <v>1</v>
      </c>
      <c r="I1647" s="239"/>
      <c r="J1647" s="235"/>
      <c r="K1647" s="235"/>
      <c r="L1647" s="240"/>
      <c r="M1647" s="241"/>
      <c r="N1647" s="242"/>
      <c r="O1647" s="242"/>
      <c r="P1647" s="242"/>
      <c r="Q1647" s="242"/>
      <c r="R1647" s="242"/>
      <c r="S1647" s="242"/>
      <c r="T1647" s="24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44" t="s">
        <v>161</v>
      </c>
      <c r="AU1647" s="244" t="s">
        <v>88</v>
      </c>
      <c r="AV1647" s="13" t="s">
        <v>86</v>
      </c>
      <c r="AW1647" s="13" t="s">
        <v>32</v>
      </c>
      <c r="AX1647" s="13" t="s">
        <v>78</v>
      </c>
      <c r="AY1647" s="244" t="s">
        <v>153</v>
      </c>
    </row>
    <row r="1648" s="14" customFormat="1">
      <c r="A1648" s="14"/>
      <c r="B1648" s="245"/>
      <c r="C1648" s="246"/>
      <c r="D1648" s="236" t="s">
        <v>161</v>
      </c>
      <c r="E1648" s="247" t="s">
        <v>1</v>
      </c>
      <c r="F1648" s="248" t="s">
        <v>1632</v>
      </c>
      <c r="G1648" s="246"/>
      <c r="H1648" s="249">
        <v>29.699999999999999</v>
      </c>
      <c r="I1648" s="250"/>
      <c r="J1648" s="246"/>
      <c r="K1648" s="246"/>
      <c r="L1648" s="251"/>
      <c r="M1648" s="252"/>
      <c r="N1648" s="253"/>
      <c r="O1648" s="253"/>
      <c r="P1648" s="253"/>
      <c r="Q1648" s="253"/>
      <c r="R1648" s="253"/>
      <c r="S1648" s="253"/>
      <c r="T1648" s="25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55" t="s">
        <v>161</v>
      </c>
      <c r="AU1648" s="255" t="s">
        <v>88</v>
      </c>
      <c r="AV1648" s="14" t="s">
        <v>88</v>
      </c>
      <c r="AW1648" s="14" t="s">
        <v>32</v>
      </c>
      <c r="AX1648" s="14" t="s">
        <v>78</v>
      </c>
      <c r="AY1648" s="255" t="s">
        <v>153</v>
      </c>
    </row>
    <row r="1649" s="13" customFormat="1">
      <c r="A1649" s="13"/>
      <c r="B1649" s="234"/>
      <c r="C1649" s="235"/>
      <c r="D1649" s="236" t="s">
        <v>161</v>
      </c>
      <c r="E1649" s="237" t="s">
        <v>1</v>
      </c>
      <c r="F1649" s="238" t="s">
        <v>317</v>
      </c>
      <c r="G1649" s="235"/>
      <c r="H1649" s="237" t="s">
        <v>1</v>
      </c>
      <c r="I1649" s="239"/>
      <c r="J1649" s="235"/>
      <c r="K1649" s="235"/>
      <c r="L1649" s="240"/>
      <c r="M1649" s="241"/>
      <c r="N1649" s="242"/>
      <c r="O1649" s="242"/>
      <c r="P1649" s="242"/>
      <c r="Q1649" s="242"/>
      <c r="R1649" s="242"/>
      <c r="S1649" s="242"/>
      <c r="T1649" s="24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44" t="s">
        <v>161</v>
      </c>
      <c r="AU1649" s="244" t="s">
        <v>88</v>
      </c>
      <c r="AV1649" s="13" t="s">
        <v>86</v>
      </c>
      <c r="AW1649" s="13" t="s">
        <v>32</v>
      </c>
      <c r="AX1649" s="13" t="s">
        <v>78</v>
      </c>
      <c r="AY1649" s="244" t="s">
        <v>153</v>
      </c>
    </row>
    <row r="1650" s="14" customFormat="1">
      <c r="A1650" s="14"/>
      <c r="B1650" s="245"/>
      <c r="C1650" s="246"/>
      <c r="D1650" s="236" t="s">
        <v>161</v>
      </c>
      <c r="E1650" s="247" t="s">
        <v>1</v>
      </c>
      <c r="F1650" s="248" t="s">
        <v>1633</v>
      </c>
      <c r="G1650" s="246"/>
      <c r="H1650" s="249">
        <v>34.683</v>
      </c>
      <c r="I1650" s="250"/>
      <c r="J1650" s="246"/>
      <c r="K1650" s="246"/>
      <c r="L1650" s="251"/>
      <c r="M1650" s="252"/>
      <c r="N1650" s="253"/>
      <c r="O1650" s="253"/>
      <c r="P1650" s="253"/>
      <c r="Q1650" s="253"/>
      <c r="R1650" s="253"/>
      <c r="S1650" s="253"/>
      <c r="T1650" s="254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55" t="s">
        <v>161</v>
      </c>
      <c r="AU1650" s="255" t="s">
        <v>88</v>
      </c>
      <c r="AV1650" s="14" t="s">
        <v>88</v>
      </c>
      <c r="AW1650" s="14" t="s">
        <v>32</v>
      </c>
      <c r="AX1650" s="14" t="s">
        <v>78</v>
      </c>
      <c r="AY1650" s="255" t="s">
        <v>153</v>
      </c>
    </row>
    <row r="1651" s="13" customFormat="1">
      <c r="A1651" s="13"/>
      <c r="B1651" s="234"/>
      <c r="C1651" s="235"/>
      <c r="D1651" s="236" t="s">
        <v>161</v>
      </c>
      <c r="E1651" s="237" t="s">
        <v>1</v>
      </c>
      <c r="F1651" s="238" t="s">
        <v>1623</v>
      </c>
      <c r="G1651" s="235"/>
      <c r="H1651" s="237" t="s">
        <v>1</v>
      </c>
      <c r="I1651" s="239"/>
      <c r="J1651" s="235"/>
      <c r="K1651" s="235"/>
      <c r="L1651" s="240"/>
      <c r="M1651" s="241"/>
      <c r="N1651" s="242"/>
      <c r="O1651" s="242"/>
      <c r="P1651" s="242"/>
      <c r="Q1651" s="242"/>
      <c r="R1651" s="242"/>
      <c r="S1651" s="242"/>
      <c r="T1651" s="24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44" t="s">
        <v>161</v>
      </c>
      <c r="AU1651" s="244" t="s">
        <v>88</v>
      </c>
      <c r="AV1651" s="13" t="s">
        <v>86</v>
      </c>
      <c r="AW1651" s="13" t="s">
        <v>32</v>
      </c>
      <c r="AX1651" s="13" t="s">
        <v>78</v>
      </c>
      <c r="AY1651" s="244" t="s">
        <v>153</v>
      </c>
    </row>
    <row r="1652" s="14" customFormat="1">
      <c r="A1652" s="14"/>
      <c r="B1652" s="245"/>
      <c r="C1652" s="246"/>
      <c r="D1652" s="236" t="s">
        <v>161</v>
      </c>
      <c r="E1652" s="247" t="s">
        <v>1</v>
      </c>
      <c r="F1652" s="248" t="s">
        <v>1634</v>
      </c>
      <c r="G1652" s="246"/>
      <c r="H1652" s="249">
        <v>-2.7599999999999998</v>
      </c>
      <c r="I1652" s="250"/>
      <c r="J1652" s="246"/>
      <c r="K1652" s="246"/>
      <c r="L1652" s="251"/>
      <c r="M1652" s="252"/>
      <c r="N1652" s="253"/>
      <c r="O1652" s="253"/>
      <c r="P1652" s="253"/>
      <c r="Q1652" s="253"/>
      <c r="R1652" s="253"/>
      <c r="S1652" s="253"/>
      <c r="T1652" s="25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55" t="s">
        <v>161</v>
      </c>
      <c r="AU1652" s="255" t="s">
        <v>88</v>
      </c>
      <c r="AV1652" s="14" t="s">
        <v>88</v>
      </c>
      <c r="AW1652" s="14" t="s">
        <v>32</v>
      </c>
      <c r="AX1652" s="14" t="s">
        <v>78</v>
      </c>
      <c r="AY1652" s="255" t="s">
        <v>153</v>
      </c>
    </row>
    <row r="1653" s="13" customFormat="1">
      <c r="A1653" s="13"/>
      <c r="B1653" s="234"/>
      <c r="C1653" s="235"/>
      <c r="D1653" s="236" t="s">
        <v>161</v>
      </c>
      <c r="E1653" s="237" t="s">
        <v>1</v>
      </c>
      <c r="F1653" s="238" t="s">
        <v>314</v>
      </c>
      <c r="G1653" s="235"/>
      <c r="H1653" s="237" t="s">
        <v>1</v>
      </c>
      <c r="I1653" s="239"/>
      <c r="J1653" s="235"/>
      <c r="K1653" s="235"/>
      <c r="L1653" s="240"/>
      <c r="M1653" s="241"/>
      <c r="N1653" s="242"/>
      <c r="O1653" s="242"/>
      <c r="P1653" s="242"/>
      <c r="Q1653" s="242"/>
      <c r="R1653" s="242"/>
      <c r="S1653" s="242"/>
      <c r="T1653" s="24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4" t="s">
        <v>161</v>
      </c>
      <c r="AU1653" s="244" t="s">
        <v>88</v>
      </c>
      <c r="AV1653" s="13" t="s">
        <v>86</v>
      </c>
      <c r="AW1653" s="13" t="s">
        <v>32</v>
      </c>
      <c r="AX1653" s="13" t="s">
        <v>78</v>
      </c>
      <c r="AY1653" s="244" t="s">
        <v>153</v>
      </c>
    </row>
    <row r="1654" s="14" customFormat="1">
      <c r="A1654" s="14"/>
      <c r="B1654" s="245"/>
      <c r="C1654" s="246"/>
      <c r="D1654" s="236" t="s">
        <v>161</v>
      </c>
      <c r="E1654" s="247" t="s">
        <v>1</v>
      </c>
      <c r="F1654" s="248" t="s">
        <v>1635</v>
      </c>
      <c r="G1654" s="246"/>
      <c r="H1654" s="249">
        <v>3.3599999999999999</v>
      </c>
      <c r="I1654" s="250"/>
      <c r="J1654" s="246"/>
      <c r="K1654" s="246"/>
      <c r="L1654" s="251"/>
      <c r="M1654" s="252"/>
      <c r="N1654" s="253"/>
      <c r="O1654" s="253"/>
      <c r="P1654" s="253"/>
      <c r="Q1654" s="253"/>
      <c r="R1654" s="253"/>
      <c r="S1654" s="253"/>
      <c r="T1654" s="25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55" t="s">
        <v>161</v>
      </c>
      <c r="AU1654" s="255" t="s">
        <v>88</v>
      </c>
      <c r="AV1654" s="14" t="s">
        <v>88</v>
      </c>
      <c r="AW1654" s="14" t="s">
        <v>32</v>
      </c>
      <c r="AX1654" s="14" t="s">
        <v>78</v>
      </c>
      <c r="AY1654" s="255" t="s">
        <v>153</v>
      </c>
    </row>
    <row r="1655" s="13" customFormat="1">
      <c r="A1655" s="13"/>
      <c r="B1655" s="234"/>
      <c r="C1655" s="235"/>
      <c r="D1655" s="236" t="s">
        <v>161</v>
      </c>
      <c r="E1655" s="237" t="s">
        <v>1</v>
      </c>
      <c r="F1655" s="238" t="s">
        <v>319</v>
      </c>
      <c r="G1655" s="235"/>
      <c r="H1655" s="237" t="s">
        <v>1</v>
      </c>
      <c r="I1655" s="239"/>
      <c r="J1655" s="235"/>
      <c r="K1655" s="235"/>
      <c r="L1655" s="240"/>
      <c r="M1655" s="241"/>
      <c r="N1655" s="242"/>
      <c r="O1655" s="242"/>
      <c r="P1655" s="242"/>
      <c r="Q1655" s="242"/>
      <c r="R1655" s="242"/>
      <c r="S1655" s="242"/>
      <c r="T1655" s="24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44" t="s">
        <v>161</v>
      </c>
      <c r="AU1655" s="244" t="s">
        <v>88</v>
      </c>
      <c r="AV1655" s="13" t="s">
        <v>86</v>
      </c>
      <c r="AW1655" s="13" t="s">
        <v>32</v>
      </c>
      <c r="AX1655" s="13" t="s">
        <v>78</v>
      </c>
      <c r="AY1655" s="244" t="s">
        <v>153</v>
      </c>
    </row>
    <row r="1656" s="14" customFormat="1">
      <c r="A1656" s="14"/>
      <c r="B1656" s="245"/>
      <c r="C1656" s="246"/>
      <c r="D1656" s="236" t="s">
        <v>161</v>
      </c>
      <c r="E1656" s="247" t="s">
        <v>1</v>
      </c>
      <c r="F1656" s="248" t="s">
        <v>1636</v>
      </c>
      <c r="G1656" s="246"/>
      <c r="H1656" s="249">
        <v>13.994999999999999</v>
      </c>
      <c r="I1656" s="250"/>
      <c r="J1656" s="246"/>
      <c r="K1656" s="246"/>
      <c r="L1656" s="251"/>
      <c r="M1656" s="252"/>
      <c r="N1656" s="253"/>
      <c r="O1656" s="253"/>
      <c r="P1656" s="253"/>
      <c r="Q1656" s="253"/>
      <c r="R1656" s="253"/>
      <c r="S1656" s="253"/>
      <c r="T1656" s="254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55" t="s">
        <v>161</v>
      </c>
      <c r="AU1656" s="255" t="s">
        <v>88</v>
      </c>
      <c r="AV1656" s="14" t="s">
        <v>88</v>
      </c>
      <c r="AW1656" s="14" t="s">
        <v>32</v>
      </c>
      <c r="AX1656" s="14" t="s">
        <v>78</v>
      </c>
      <c r="AY1656" s="255" t="s">
        <v>153</v>
      </c>
    </row>
    <row r="1657" s="15" customFormat="1">
      <c r="A1657" s="15"/>
      <c r="B1657" s="256"/>
      <c r="C1657" s="257"/>
      <c r="D1657" s="236" t="s">
        <v>161</v>
      </c>
      <c r="E1657" s="258" t="s">
        <v>1</v>
      </c>
      <c r="F1657" s="259" t="s">
        <v>164</v>
      </c>
      <c r="G1657" s="257"/>
      <c r="H1657" s="260">
        <v>579.88199999999995</v>
      </c>
      <c r="I1657" s="261"/>
      <c r="J1657" s="257"/>
      <c r="K1657" s="257"/>
      <c r="L1657" s="262"/>
      <c r="M1657" s="263"/>
      <c r="N1657" s="264"/>
      <c r="O1657" s="264"/>
      <c r="P1657" s="264"/>
      <c r="Q1657" s="264"/>
      <c r="R1657" s="264"/>
      <c r="S1657" s="264"/>
      <c r="T1657" s="265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66" t="s">
        <v>161</v>
      </c>
      <c r="AU1657" s="266" t="s">
        <v>88</v>
      </c>
      <c r="AV1657" s="15" t="s">
        <v>165</v>
      </c>
      <c r="AW1657" s="15" t="s">
        <v>32</v>
      </c>
      <c r="AX1657" s="15" t="s">
        <v>78</v>
      </c>
      <c r="AY1657" s="266" t="s">
        <v>153</v>
      </c>
    </row>
    <row r="1658" s="13" customFormat="1">
      <c r="A1658" s="13"/>
      <c r="B1658" s="234"/>
      <c r="C1658" s="235"/>
      <c r="D1658" s="236" t="s">
        <v>161</v>
      </c>
      <c r="E1658" s="237" t="s">
        <v>1</v>
      </c>
      <c r="F1658" s="238" t="s">
        <v>266</v>
      </c>
      <c r="G1658" s="235"/>
      <c r="H1658" s="237" t="s">
        <v>1</v>
      </c>
      <c r="I1658" s="239"/>
      <c r="J1658" s="235"/>
      <c r="K1658" s="235"/>
      <c r="L1658" s="240"/>
      <c r="M1658" s="241"/>
      <c r="N1658" s="242"/>
      <c r="O1658" s="242"/>
      <c r="P1658" s="242"/>
      <c r="Q1658" s="242"/>
      <c r="R1658" s="242"/>
      <c r="S1658" s="242"/>
      <c r="T1658" s="24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44" t="s">
        <v>161</v>
      </c>
      <c r="AU1658" s="244" t="s">
        <v>88</v>
      </c>
      <c r="AV1658" s="13" t="s">
        <v>86</v>
      </c>
      <c r="AW1658" s="13" t="s">
        <v>32</v>
      </c>
      <c r="AX1658" s="13" t="s">
        <v>78</v>
      </c>
      <c r="AY1658" s="244" t="s">
        <v>153</v>
      </c>
    </row>
    <row r="1659" s="13" customFormat="1">
      <c r="A1659" s="13"/>
      <c r="B1659" s="234"/>
      <c r="C1659" s="235"/>
      <c r="D1659" s="236" t="s">
        <v>161</v>
      </c>
      <c r="E1659" s="237" t="s">
        <v>1</v>
      </c>
      <c r="F1659" s="238" t="s">
        <v>1619</v>
      </c>
      <c r="G1659" s="235"/>
      <c r="H1659" s="237" t="s">
        <v>1</v>
      </c>
      <c r="I1659" s="239"/>
      <c r="J1659" s="235"/>
      <c r="K1659" s="235"/>
      <c r="L1659" s="240"/>
      <c r="M1659" s="241"/>
      <c r="N1659" s="242"/>
      <c r="O1659" s="242"/>
      <c r="P1659" s="242"/>
      <c r="Q1659" s="242"/>
      <c r="R1659" s="242"/>
      <c r="S1659" s="242"/>
      <c r="T1659" s="24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44" t="s">
        <v>161</v>
      </c>
      <c r="AU1659" s="244" t="s">
        <v>88</v>
      </c>
      <c r="AV1659" s="13" t="s">
        <v>86</v>
      </c>
      <c r="AW1659" s="13" t="s">
        <v>32</v>
      </c>
      <c r="AX1659" s="13" t="s">
        <v>78</v>
      </c>
      <c r="AY1659" s="244" t="s">
        <v>153</v>
      </c>
    </row>
    <row r="1660" s="13" customFormat="1">
      <c r="A1660" s="13"/>
      <c r="B1660" s="234"/>
      <c r="C1660" s="235"/>
      <c r="D1660" s="236" t="s">
        <v>161</v>
      </c>
      <c r="E1660" s="237" t="s">
        <v>1</v>
      </c>
      <c r="F1660" s="238" t="s">
        <v>321</v>
      </c>
      <c r="G1660" s="235"/>
      <c r="H1660" s="237" t="s">
        <v>1</v>
      </c>
      <c r="I1660" s="239"/>
      <c r="J1660" s="235"/>
      <c r="K1660" s="235"/>
      <c r="L1660" s="240"/>
      <c r="M1660" s="241"/>
      <c r="N1660" s="242"/>
      <c r="O1660" s="242"/>
      <c r="P1660" s="242"/>
      <c r="Q1660" s="242"/>
      <c r="R1660" s="242"/>
      <c r="S1660" s="242"/>
      <c r="T1660" s="24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44" t="s">
        <v>161</v>
      </c>
      <c r="AU1660" s="244" t="s">
        <v>88</v>
      </c>
      <c r="AV1660" s="13" t="s">
        <v>86</v>
      </c>
      <c r="AW1660" s="13" t="s">
        <v>32</v>
      </c>
      <c r="AX1660" s="13" t="s">
        <v>78</v>
      </c>
      <c r="AY1660" s="244" t="s">
        <v>153</v>
      </c>
    </row>
    <row r="1661" s="14" customFormat="1">
      <c r="A1661" s="14"/>
      <c r="B1661" s="245"/>
      <c r="C1661" s="246"/>
      <c r="D1661" s="236" t="s">
        <v>161</v>
      </c>
      <c r="E1661" s="247" t="s">
        <v>1</v>
      </c>
      <c r="F1661" s="248" t="s">
        <v>476</v>
      </c>
      <c r="G1661" s="246"/>
      <c r="H1661" s="249">
        <v>26.100000000000001</v>
      </c>
      <c r="I1661" s="250"/>
      <c r="J1661" s="246"/>
      <c r="K1661" s="246"/>
      <c r="L1661" s="251"/>
      <c r="M1661" s="252"/>
      <c r="N1661" s="253"/>
      <c r="O1661" s="253"/>
      <c r="P1661" s="253"/>
      <c r="Q1661" s="253"/>
      <c r="R1661" s="253"/>
      <c r="S1661" s="253"/>
      <c r="T1661" s="25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55" t="s">
        <v>161</v>
      </c>
      <c r="AU1661" s="255" t="s">
        <v>88</v>
      </c>
      <c r="AV1661" s="14" t="s">
        <v>88</v>
      </c>
      <c r="AW1661" s="14" t="s">
        <v>32</v>
      </c>
      <c r="AX1661" s="14" t="s">
        <v>78</v>
      </c>
      <c r="AY1661" s="255" t="s">
        <v>153</v>
      </c>
    </row>
    <row r="1662" s="13" customFormat="1">
      <c r="A1662" s="13"/>
      <c r="B1662" s="234"/>
      <c r="C1662" s="235"/>
      <c r="D1662" s="236" t="s">
        <v>161</v>
      </c>
      <c r="E1662" s="237" t="s">
        <v>1</v>
      </c>
      <c r="F1662" s="238" t="s">
        <v>1637</v>
      </c>
      <c r="G1662" s="235"/>
      <c r="H1662" s="237" t="s">
        <v>1</v>
      </c>
      <c r="I1662" s="239"/>
      <c r="J1662" s="235"/>
      <c r="K1662" s="235"/>
      <c r="L1662" s="240"/>
      <c r="M1662" s="241"/>
      <c r="N1662" s="242"/>
      <c r="O1662" s="242"/>
      <c r="P1662" s="242"/>
      <c r="Q1662" s="242"/>
      <c r="R1662" s="242"/>
      <c r="S1662" s="242"/>
      <c r="T1662" s="24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4" t="s">
        <v>161</v>
      </c>
      <c r="AU1662" s="244" t="s">
        <v>88</v>
      </c>
      <c r="AV1662" s="13" t="s">
        <v>86</v>
      </c>
      <c r="AW1662" s="13" t="s">
        <v>32</v>
      </c>
      <c r="AX1662" s="13" t="s">
        <v>78</v>
      </c>
      <c r="AY1662" s="244" t="s">
        <v>153</v>
      </c>
    </row>
    <row r="1663" s="14" customFormat="1">
      <c r="A1663" s="14"/>
      <c r="B1663" s="245"/>
      <c r="C1663" s="246"/>
      <c r="D1663" s="236" t="s">
        <v>161</v>
      </c>
      <c r="E1663" s="247" t="s">
        <v>1</v>
      </c>
      <c r="F1663" s="248" t="s">
        <v>1638</v>
      </c>
      <c r="G1663" s="246"/>
      <c r="H1663" s="249">
        <v>88.290000000000006</v>
      </c>
      <c r="I1663" s="250"/>
      <c r="J1663" s="246"/>
      <c r="K1663" s="246"/>
      <c r="L1663" s="251"/>
      <c r="M1663" s="252"/>
      <c r="N1663" s="253"/>
      <c r="O1663" s="253"/>
      <c r="P1663" s="253"/>
      <c r="Q1663" s="253"/>
      <c r="R1663" s="253"/>
      <c r="S1663" s="253"/>
      <c r="T1663" s="254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T1663" s="255" t="s">
        <v>161</v>
      </c>
      <c r="AU1663" s="255" t="s">
        <v>88</v>
      </c>
      <c r="AV1663" s="14" t="s">
        <v>88</v>
      </c>
      <c r="AW1663" s="14" t="s">
        <v>32</v>
      </c>
      <c r="AX1663" s="14" t="s">
        <v>78</v>
      </c>
      <c r="AY1663" s="255" t="s">
        <v>153</v>
      </c>
    </row>
    <row r="1664" s="13" customFormat="1">
      <c r="A1664" s="13"/>
      <c r="B1664" s="234"/>
      <c r="C1664" s="235"/>
      <c r="D1664" s="236" t="s">
        <v>161</v>
      </c>
      <c r="E1664" s="237" t="s">
        <v>1</v>
      </c>
      <c r="F1664" s="238" t="s">
        <v>1621</v>
      </c>
      <c r="G1664" s="235"/>
      <c r="H1664" s="237" t="s">
        <v>1</v>
      </c>
      <c r="I1664" s="239"/>
      <c r="J1664" s="235"/>
      <c r="K1664" s="235"/>
      <c r="L1664" s="240"/>
      <c r="M1664" s="241"/>
      <c r="N1664" s="242"/>
      <c r="O1664" s="242"/>
      <c r="P1664" s="242"/>
      <c r="Q1664" s="242"/>
      <c r="R1664" s="242"/>
      <c r="S1664" s="242"/>
      <c r="T1664" s="24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44" t="s">
        <v>161</v>
      </c>
      <c r="AU1664" s="244" t="s">
        <v>88</v>
      </c>
      <c r="AV1664" s="13" t="s">
        <v>86</v>
      </c>
      <c r="AW1664" s="13" t="s">
        <v>32</v>
      </c>
      <c r="AX1664" s="13" t="s">
        <v>78</v>
      </c>
      <c r="AY1664" s="244" t="s">
        <v>153</v>
      </c>
    </row>
    <row r="1665" s="13" customFormat="1">
      <c r="A1665" s="13"/>
      <c r="B1665" s="234"/>
      <c r="C1665" s="235"/>
      <c r="D1665" s="236" t="s">
        <v>161</v>
      </c>
      <c r="E1665" s="237" t="s">
        <v>1</v>
      </c>
      <c r="F1665" s="238" t="s">
        <v>321</v>
      </c>
      <c r="G1665" s="235"/>
      <c r="H1665" s="237" t="s">
        <v>1</v>
      </c>
      <c r="I1665" s="239"/>
      <c r="J1665" s="235"/>
      <c r="K1665" s="235"/>
      <c r="L1665" s="240"/>
      <c r="M1665" s="241"/>
      <c r="N1665" s="242"/>
      <c r="O1665" s="242"/>
      <c r="P1665" s="242"/>
      <c r="Q1665" s="242"/>
      <c r="R1665" s="242"/>
      <c r="S1665" s="242"/>
      <c r="T1665" s="24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44" t="s">
        <v>161</v>
      </c>
      <c r="AU1665" s="244" t="s">
        <v>88</v>
      </c>
      <c r="AV1665" s="13" t="s">
        <v>86</v>
      </c>
      <c r="AW1665" s="13" t="s">
        <v>32</v>
      </c>
      <c r="AX1665" s="13" t="s">
        <v>78</v>
      </c>
      <c r="AY1665" s="244" t="s">
        <v>153</v>
      </c>
    </row>
    <row r="1666" s="14" customFormat="1">
      <c r="A1666" s="14"/>
      <c r="B1666" s="245"/>
      <c r="C1666" s="246"/>
      <c r="D1666" s="236" t="s">
        <v>161</v>
      </c>
      <c r="E1666" s="247" t="s">
        <v>1</v>
      </c>
      <c r="F1666" s="248" t="s">
        <v>1639</v>
      </c>
      <c r="G1666" s="246"/>
      <c r="H1666" s="249">
        <v>52.439999999999998</v>
      </c>
      <c r="I1666" s="250"/>
      <c r="J1666" s="246"/>
      <c r="K1666" s="246"/>
      <c r="L1666" s="251"/>
      <c r="M1666" s="252"/>
      <c r="N1666" s="253"/>
      <c r="O1666" s="253"/>
      <c r="P1666" s="253"/>
      <c r="Q1666" s="253"/>
      <c r="R1666" s="253"/>
      <c r="S1666" s="253"/>
      <c r="T1666" s="254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55" t="s">
        <v>161</v>
      </c>
      <c r="AU1666" s="255" t="s">
        <v>88</v>
      </c>
      <c r="AV1666" s="14" t="s">
        <v>88</v>
      </c>
      <c r="AW1666" s="14" t="s">
        <v>32</v>
      </c>
      <c r="AX1666" s="14" t="s">
        <v>78</v>
      </c>
      <c r="AY1666" s="255" t="s">
        <v>153</v>
      </c>
    </row>
    <row r="1667" s="13" customFormat="1">
      <c r="A1667" s="13"/>
      <c r="B1667" s="234"/>
      <c r="C1667" s="235"/>
      <c r="D1667" s="236" t="s">
        <v>161</v>
      </c>
      <c r="E1667" s="237" t="s">
        <v>1</v>
      </c>
      <c r="F1667" s="238" t="s">
        <v>1623</v>
      </c>
      <c r="G1667" s="235"/>
      <c r="H1667" s="237" t="s">
        <v>1</v>
      </c>
      <c r="I1667" s="239"/>
      <c r="J1667" s="235"/>
      <c r="K1667" s="235"/>
      <c r="L1667" s="240"/>
      <c r="M1667" s="241"/>
      <c r="N1667" s="242"/>
      <c r="O1667" s="242"/>
      <c r="P1667" s="242"/>
      <c r="Q1667" s="242"/>
      <c r="R1667" s="242"/>
      <c r="S1667" s="242"/>
      <c r="T1667" s="24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44" t="s">
        <v>161</v>
      </c>
      <c r="AU1667" s="244" t="s">
        <v>88</v>
      </c>
      <c r="AV1667" s="13" t="s">
        <v>86</v>
      </c>
      <c r="AW1667" s="13" t="s">
        <v>32</v>
      </c>
      <c r="AX1667" s="13" t="s">
        <v>78</v>
      </c>
      <c r="AY1667" s="244" t="s">
        <v>153</v>
      </c>
    </row>
    <row r="1668" s="14" customFormat="1">
      <c r="A1668" s="14"/>
      <c r="B1668" s="245"/>
      <c r="C1668" s="246"/>
      <c r="D1668" s="236" t="s">
        <v>161</v>
      </c>
      <c r="E1668" s="247" t="s">
        <v>1</v>
      </c>
      <c r="F1668" s="248" t="s">
        <v>1640</v>
      </c>
      <c r="G1668" s="246"/>
      <c r="H1668" s="249">
        <v>-3.8399999999999999</v>
      </c>
      <c r="I1668" s="250"/>
      <c r="J1668" s="246"/>
      <c r="K1668" s="246"/>
      <c r="L1668" s="251"/>
      <c r="M1668" s="252"/>
      <c r="N1668" s="253"/>
      <c r="O1668" s="253"/>
      <c r="P1668" s="253"/>
      <c r="Q1668" s="253"/>
      <c r="R1668" s="253"/>
      <c r="S1668" s="253"/>
      <c r="T1668" s="254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55" t="s">
        <v>161</v>
      </c>
      <c r="AU1668" s="255" t="s">
        <v>88</v>
      </c>
      <c r="AV1668" s="14" t="s">
        <v>88</v>
      </c>
      <c r="AW1668" s="14" t="s">
        <v>32</v>
      </c>
      <c r="AX1668" s="14" t="s">
        <v>78</v>
      </c>
      <c r="AY1668" s="255" t="s">
        <v>153</v>
      </c>
    </row>
    <row r="1669" s="13" customFormat="1">
      <c r="A1669" s="13"/>
      <c r="B1669" s="234"/>
      <c r="C1669" s="235"/>
      <c r="D1669" s="236" t="s">
        <v>161</v>
      </c>
      <c r="E1669" s="237" t="s">
        <v>1</v>
      </c>
      <c r="F1669" s="238" t="s">
        <v>532</v>
      </c>
      <c r="G1669" s="235"/>
      <c r="H1669" s="237" t="s">
        <v>1</v>
      </c>
      <c r="I1669" s="239"/>
      <c r="J1669" s="235"/>
      <c r="K1669" s="235"/>
      <c r="L1669" s="240"/>
      <c r="M1669" s="241"/>
      <c r="N1669" s="242"/>
      <c r="O1669" s="242"/>
      <c r="P1669" s="242"/>
      <c r="Q1669" s="242"/>
      <c r="R1669" s="242"/>
      <c r="S1669" s="242"/>
      <c r="T1669" s="24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44" t="s">
        <v>161</v>
      </c>
      <c r="AU1669" s="244" t="s">
        <v>88</v>
      </c>
      <c r="AV1669" s="13" t="s">
        <v>86</v>
      </c>
      <c r="AW1669" s="13" t="s">
        <v>32</v>
      </c>
      <c r="AX1669" s="13" t="s">
        <v>78</v>
      </c>
      <c r="AY1669" s="244" t="s">
        <v>153</v>
      </c>
    </row>
    <row r="1670" s="14" customFormat="1">
      <c r="A1670" s="14"/>
      <c r="B1670" s="245"/>
      <c r="C1670" s="246"/>
      <c r="D1670" s="236" t="s">
        <v>161</v>
      </c>
      <c r="E1670" s="247" t="s">
        <v>1</v>
      </c>
      <c r="F1670" s="248" t="s">
        <v>533</v>
      </c>
      <c r="G1670" s="246"/>
      <c r="H1670" s="249">
        <v>104.7</v>
      </c>
      <c r="I1670" s="250"/>
      <c r="J1670" s="246"/>
      <c r="K1670" s="246"/>
      <c r="L1670" s="251"/>
      <c r="M1670" s="252"/>
      <c r="N1670" s="253"/>
      <c r="O1670" s="253"/>
      <c r="P1670" s="253"/>
      <c r="Q1670" s="253"/>
      <c r="R1670" s="253"/>
      <c r="S1670" s="253"/>
      <c r="T1670" s="25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55" t="s">
        <v>161</v>
      </c>
      <c r="AU1670" s="255" t="s">
        <v>88</v>
      </c>
      <c r="AV1670" s="14" t="s">
        <v>88</v>
      </c>
      <c r="AW1670" s="14" t="s">
        <v>32</v>
      </c>
      <c r="AX1670" s="14" t="s">
        <v>78</v>
      </c>
      <c r="AY1670" s="255" t="s">
        <v>153</v>
      </c>
    </row>
    <row r="1671" s="13" customFormat="1">
      <c r="A1671" s="13"/>
      <c r="B1671" s="234"/>
      <c r="C1671" s="235"/>
      <c r="D1671" s="236" t="s">
        <v>161</v>
      </c>
      <c r="E1671" s="237" t="s">
        <v>1</v>
      </c>
      <c r="F1671" s="238" t="s">
        <v>1623</v>
      </c>
      <c r="G1671" s="235"/>
      <c r="H1671" s="237" t="s">
        <v>1</v>
      </c>
      <c r="I1671" s="239"/>
      <c r="J1671" s="235"/>
      <c r="K1671" s="235"/>
      <c r="L1671" s="240"/>
      <c r="M1671" s="241"/>
      <c r="N1671" s="242"/>
      <c r="O1671" s="242"/>
      <c r="P1671" s="242"/>
      <c r="Q1671" s="242"/>
      <c r="R1671" s="242"/>
      <c r="S1671" s="242"/>
      <c r="T1671" s="24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4" t="s">
        <v>161</v>
      </c>
      <c r="AU1671" s="244" t="s">
        <v>88</v>
      </c>
      <c r="AV1671" s="13" t="s">
        <v>86</v>
      </c>
      <c r="AW1671" s="13" t="s">
        <v>32</v>
      </c>
      <c r="AX1671" s="13" t="s">
        <v>78</v>
      </c>
      <c r="AY1671" s="244" t="s">
        <v>153</v>
      </c>
    </row>
    <row r="1672" s="14" customFormat="1">
      <c r="A1672" s="14"/>
      <c r="B1672" s="245"/>
      <c r="C1672" s="246"/>
      <c r="D1672" s="236" t="s">
        <v>161</v>
      </c>
      <c r="E1672" s="247" t="s">
        <v>1</v>
      </c>
      <c r="F1672" s="248" t="s">
        <v>1641</v>
      </c>
      <c r="G1672" s="246"/>
      <c r="H1672" s="249">
        <v>-6.4000000000000004</v>
      </c>
      <c r="I1672" s="250"/>
      <c r="J1672" s="246"/>
      <c r="K1672" s="246"/>
      <c r="L1672" s="251"/>
      <c r="M1672" s="252"/>
      <c r="N1672" s="253"/>
      <c r="O1672" s="253"/>
      <c r="P1672" s="253"/>
      <c r="Q1672" s="253"/>
      <c r="R1672" s="253"/>
      <c r="S1672" s="253"/>
      <c r="T1672" s="25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5" t="s">
        <v>161</v>
      </c>
      <c r="AU1672" s="255" t="s">
        <v>88</v>
      </c>
      <c r="AV1672" s="14" t="s">
        <v>88</v>
      </c>
      <c r="AW1672" s="14" t="s">
        <v>32</v>
      </c>
      <c r="AX1672" s="14" t="s">
        <v>78</v>
      </c>
      <c r="AY1672" s="255" t="s">
        <v>153</v>
      </c>
    </row>
    <row r="1673" s="13" customFormat="1">
      <c r="A1673" s="13"/>
      <c r="B1673" s="234"/>
      <c r="C1673" s="235"/>
      <c r="D1673" s="236" t="s">
        <v>161</v>
      </c>
      <c r="E1673" s="237" t="s">
        <v>1</v>
      </c>
      <c r="F1673" s="238" t="s">
        <v>329</v>
      </c>
      <c r="G1673" s="235"/>
      <c r="H1673" s="237" t="s">
        <v>1</v>
      </c>
      <c r="I1673" s="239"/>
      <c r="J1673" s="235"/>
      <c r="K1673" s="235"/>
      <c r="L1673" s="240"/>
      <c r="M1673" s="241"/>
      <c r="N1673" s="242"/>
      <c r="O1673" s="242"/>
      <c r="P1673" s="242"/>
      <c r="Q1673" s="242"/>
      <c r="R1673" s="242"/>
      <c r="S1673" s="242"/>
      <c r="T1673" s="24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44" t="s">
        <v>161</v>
      </c>
      <c r="AU1673" s="244" t="s">
        <v>88</v>
      </c>
      <c r="AV1673" s="13" t="s">
        <v>86</v>
      </c>
      <c r="AW1673" s="13" t="s">
        <v>32</v>
      </c>
      <c r="AX1673" s="13" t="s">
        <v>78</v>
      </c>
      <c r="AY1673" s="244" t="s">
        <v>153</v>
      </c>
    </row>
    <row r="1674" s="14" customFormat="1">
      <c r="A1674" s="14"/>
      <c r="B1674" s="245"/>
      <c r="C1674" s="246"/>
      <c r="D1674" s="236" t="s">
        <v>161</v>
      </c>
      <c r="E1674" s="247" t="s">
        <v>1</v>
      </c>
      <c r="F1674" s="248" t="s">
        <v>1642</v>
      </c>
      <c r="G1674" s="246"/>
      <c r="H1674" s="249">
        <v>8.6400000000000006</v>
      </c>
      <c r="I1674" s="250"/>
      <c r="J1674" s="246"/>
      <c r="K1674" s="246"/>
      <c r="L1674" s="251"/>
      <c r="M1674" s="252"/>
      <c r="N1674" s="253"/>
      <c r="O1674" s="253"/>
      <c r="P1674" s="253"/>
      <c r="Q1674" s="253"/>
      <c r="R1674" s="253"/>
      <c r="S1674" s="253"/>
      <c r="T1674" s="25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5" t="s">
        <v>161</v>
      </c>
      <c r="AU1674" s="255" t="s">
        <v>88</v>
      </c>
      <c r="AV1674" s="14" t="s">
        <v>88</v>
      </c>
      <c r="AW1674" s="14" t="s">
        <v>32</v>
      </c>
      <c r="AX1674" s="14" t="s">
        <v>78</v>
      </c>
      <c r="AY1674" s="255" t="s">
        <v>153</v>
      </c>
    </row>
    <row r="1675" s="13" customFormat="1">
      <c r="A1675" s="13"/>
      <c r="B1675" s="234"/>
      <c r="C1675" s="235"/>
      <c r="D1675" s="236" t="s">
        <v>161</v>
      </c>
      <c r="E1675" s="237" t="s">
        <v>1</v>
      </c>
      <c r="F1675" s="238" t="s">
        <v>1623</v>
      </c>
      <c r="G1675" s="235"/>
      <c r="H1675" s="237" t="s">
        <v>1</v>
      </c>
      <c r="I1675" s="239"/>
      <c r="J1675" s="235"/>
      <c r="K1675" s="235"/>
      <c r="L1675" s="240"/>
      <c r="M1675" s="241"/>
      <c r="N1675" s="242"/>
      <c r="O1675" s="242"/>
      <c r="P1675" s="242"/>
      <c r="Q1675" s="242"/>
      <c r="R1675" s="242"/>
      <c r="S1675" s="242"/>
      <c r="T1675" s="24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44" t="s">
        <v>161</v>
      </c>
      <c r="AU1675" s="244" t="s">
        <v>88</v>
      </c>
      <c r="AV1675" s="13" t="s">
        <v>86</v>
      </c>
      <c r="AW1675" s="13" t="s">
        <v>32</v>
      </c>
      <c r="AX1675" s="13" t="s">
        <v>78</v>
      </c>
      <c r="AY1675" s="244" t="s">
        <v>153</v>
      </c>
    </row>
    <row r="1676" s="14" customFormat="1">
      <c r="A1676" s="14"/>
      <c r="B1676" s="245"/>
      <c r="C1676" s="246"/>
      <c r="D1676" s="236" t="s">
        <v>161</v>
      </c>
      <c r="E1676" s="247" t="s">
        <v>1</v>
      </c>
      <c r="F1676" s="248" t="s">
        <v>1643</v>
      </c>
      <c r="G1676" s="246"/>
      <c r="H1676" s="249">
        <v>-1.28</v>
      </c>
      <c r="I1676" s="250"/>
      <c r="J1676" s="246"/>
      <c r="K1676" s="246"/>
      <c r="L1676" s="251"/>
      <c r="M1676" s="252"/>
      <c r="N1676" s="253"/>
      <c r="O1676" s="253"/>
      <c r="P1676" s="253"/>
      <c r="Q1676" s="253"/>
      <c r="R1676" s="253"/>
      <c r="S1676" s="253"/>
      <c r="T1676" s="254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55" t="s">
        <v>161</v>
      </c>
      <c r="AU1676" s="255" t="s">
        <v>88</v>
      </c>
      <c r="AV1676" s="14" t="s">
        <v>88</v>
      </c>
      <c r="AW1676" s="14" t="s">
        <v>32</v>
      </c>
      <c r="AX1676" s="14" t="s">
        <v>78</v>
      </c>
      <c r="AY1676" s="255" t="s">
        <v>153</v>
      </c>
    </row>
    <row r="1677" s="13" customFormat="1">
      <c r="A1677" s="13"/>
      <c r="B1677" s="234"/>
      <c r="C1677" s="235"/>
      <c r="D1677" s="236" t="s">
        <v>161</v>
      </c>
      <c r="E1677" s="237" t="s">
        <v>1</v>
      </c>
      <c r="F1677" s="238" t="s">
        <v>356</v>
      </c>
      <c r="G1677" s="235"/>
      <c r="H1677" s="237" t="s">
        <v>1</v>
      </c>
      <c r="I1677" s="239"/>
      <c r="J1677" s="235"/>
      <c r="K1677" s="235"/>
      <c r="L1677" s="240"/>
      <c r="M1677" s="241"/>
      <c r="N1677" s="242"/>
      <c r="O1677" s="242"/>
      <c r="P1677" s="242"/>
      <c r="Q1677" s="242"/>
      <c r="R1677" s="242"/>
      <c r="S1677" s="242"/>
      <c r="T1677" s="24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44" t="s">
        <v>161</v>
      </c>
      <c r="AU1677" s="244" t="s">
        <v>88</v>
      </c>
      <c r="AV1677" s="13" t="s">
        <v>86</v>
      </c>
      <c r="AW1677" s="13" t="s">
        <v>32</v>
      </c>
      <c r="AX1677" s="13" t="s">
        <v>78</v>
      </c>
      <c r="AY1677" s="244" t="s">
        <v>153</v>
      </c>
    </row>
    <row r="1678" s="14" customFormat="1">
      <c r="A1678" s="14"/>
      <c r="B1678" s="245"/>
      <c r="C1678" s="246"/>
      <c r="D1678" s="236" t="s">
        <v>161</v>
      </c>
      <c r="E1678" s="247" t="s">
        <v>1</v>
      </c>
      <c r="F1678" s="248" t="s">
        <v>1644</v>
      </c>
      <c r="G1678" s="246"/>
      <c r="H1678" s="249">
        <v>56.729999999999997</v>
      </c>
      <c r="I1678" s="250"/>
      <c r="J1678" s="246"/>
      <c r="K1678" s="246"/>
      <c r="L1678" s="251"/>
      <c r="M1678" s="252"/>
      <c r="N1678" s="253"/>
      <c r="O1678" s="253"/>
      <c r="P1678" s="253"/>
      <c r="Q1678" s="253"/>
      <c r="R1678" s="253"/>
      <c r="S1678" s="253"/>
      <c r="T1678" s="25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5" t="s">
        <v>161</v>
      </c>
      <c r="AU1678" s="255" t="s">
        <v>88</v>
      </c>
      <c r="AV1678" s="14" t="s">
        <v>88</v>
      </c>
      <c r="AW1678" s="14" t="s">
        <v>32</v>
      </c>
      <c r="AX1678" s="14" t="s">
        <v>78</v>
      </c>
      <c r="AY1678" s="255" t="s">
        <v>153</v>
      </c>
    </row>
    <row r="1679" s="13" customFormat="1">
      <c r="A1679" s="13"/>
      <c r="B1679" s="234"/>
      <c r="C1679" s="235"/>
      <c r="D1679" s="236" t="s">
        <v>161</v>
      </c>
      <c r="E1679" s="237" t="s">
        <v>1</v>
      </c>
      <c r="F1679" s="238" t="s">
        <v>1623</v>
      </c>
      <c r="G1679" s="235"/>
      <c r="H1679" s="237" t="s">
        <v>1</v>
      </c>
      <c r="I1679" s="239"/>
      <c r="J1679" s="235"/>
      <c r="K1679" s="235"/>
      <c r="L1679" s="240"/>
      <c r="M1679" s="241"/>
      <c r="N1679" s="242"/>
      <c r="O1679" s="242"/>
      <c r="P1679" s="242"/>
      <c r="Q1679" s="242"/>
      <c r="R1679" s="242"/>
      <c r="S1679" s="242"/>
      <c r="T1679" s="24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44" t="s">
        <v>161</v>
      </c>
      <c r="AU1679" s="244" t="s">
        <v>88</v>
      </c>
      <c r="AV1679" s="13" t="s">
        <v>86</v>
      </c>
      <c r="AW1679" s="13" t="s">
        <v>32</v>
      </c>
      <c r="AX1679" s="13" t="s">
        <v>78</v>
      </c>
      <c r="AY1679" s="244" t="s">
        <v>153</v>
      </c>
    </row>
    <row r="1680" s="14" customFormat="1">
      <c r="A1680" s="14"/>
      <c r="B1680" s="245"/>
      <c r="C1680" s="246"/>
      <c r="D1680" s="236" t="s">
        <v>161</v>
      </c>
      <c r="E1680" s="247" t="s">
        <v>1</v>
      </c>
      <c r="F1680" s="248" t="s">
        <v>1645</v>
      </c>
      <c r="G1680" s="246"/>
      <c r="H1680" s="249">
        <v>-2.5600000000000001</v>
      </c>
      <c r="I1680" s="250"/>
      <c r="J1680" s="246"/>
      <c r="K1680" s="246"/>
      <c r="L1680" s="251"/>
      <c r="M1680" s="252"/>
      <c r="N1680" s="253"/>
      <c r="O1680" s="253"/>
      <c r="P1680" s="253"/>
      <c r="Q1680" s="253"/>
      <c r="R1680" s="253"/>
      <c r="S1680" s="253"/>
      <c r="T1680" s="254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55" t="s">
        <v>161</v>
      </c>
      <c r="AU1680" s="255" t="s">
        <v>88</v>
      </c>
      <c r="AV1680" s="14" t="s">
        <v>88</v>
      </c>
      <c r="AW1680" s="14" t="s">
        <v>32</v>
      </c>
      <c r="AX1680" s="14" t="s">
        <v>78</v>
      </c>
      <c r="AY1680" s="255" t="s">
        <v>153</v>
      </c>
    </row>
    <row r="1681" s="13" customFormat="1">
      <c r="A1681" s="13"/>
      <c r="B1681" s="234"/>
      <c r="C1681" s="235"/>
      <c r="D1681" s="236" t="s">
        <v>161</v>
      </c>
      <c r="E1681" s="237" t="s">
        <v>1</v>
      </c>
      <c r="F1681" s="238" t="s">
        <v>1646</v>
      </c>
      <c r="G1681" s="235"/>
      <c r="H1681" s="237" t="s">
        <v>1</v>
      </c>
      <c r="I1681" s="239"/>
      <c r="J1681" s="235"/>
      <c r="K1681" s="235"/>
      <c r="L1681" s="240"/>
      <c r="M1681" s="241"/>
      <c r="N1681" s="242"/>
      <c r="O1681" s="242"/>
      <c r="P1681" s="242"/>
      <c r="Q1681" s="242"/>
      <c r="R1681" s="242"/>
      <c r="S1681" s="242"/>
      <c r="T1681" s="24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44" t="s">
        <v>161</v>
      </c>
      <c r="AU1681" s="244" t="s">
        <v>88</v>
      </c>
      <c r="AV1681" s="13" t="s">
        <v>86</v>
      </c>
      <c r="AW1681" s="13" t="s">
        <v>32</v>
      </c>
      <c r="AX1681" s="13" t="s">
        <v>78</v>
      </c>
      <c r="AY1681" s="244" t="s">
        <v>153</v>
      </c>
    </row>
    <row r="1682" s="14" customFormat="1">
      <c r="A1682" s="14"/>
      <c r="B1682" s="245"/>
      <c r="C1682" s="246"/>
      <c r="D1682" s="236" t="s">
        <v>161</v>
      </c>
      <c r="E1682" s="247" t="s">
        <v>1</v>
      </c>
      <c r="F1682" s="248" t="s">
        <v>1647</v>
      </c>
      <c r="G1682" s="246"/>
      <c r="H1682" s="249">
        <v>55.043999999999997</v>
      </c>
      <c r="I1682" s="250"/>
      <c r="J1682" s="246"/>
      <c r="K1682" s="246"/>
      <c r="L1682" s="251"/>
      <c r="M1682" s="252"/>
      <c r="N1682" s="253"/>
      <c r="O1682" s="253"/>
      <c r="P1682" s="253"/>
      <c r="Q1682" s="253"/>
      <c r="R1682" s="253"/>
      <c r="S1682" s="253"/>
      <c r="T1682" s="254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55" t="s">
        <v>161</v>
      </c>
      <c r="AU1682" s="255" t="s">
        <v>88</v>
      </c>
      <c r="AV1682" s="14" t="s">
        <v>88</v>
      </c>
      <c r="AW1682" s="14" t="s">
        <v>32</v>
      </c>
      <c r="AX1682" s="14" t="s">
        <v>78</v>
      </c>
      <c r="AY1682" s="255" t="s">
        <v>153</v>
      </c>
    </row>
    <row r="1683" s="13" customFormat="1">
      <c r="A1683" s="13"/>
      <c r="B1683" s="234"/>
      <c r="C1683" s="235"/>
      <c r="D1683" s="236" t="s">
        <v>161</v>
      </c>
      <c r="E1683" s="237" t="s">
        <v>1</v>
      </c>
      <c r="F1683" s="238" t="s">
        <v>1623</v>
      </c>
      <c r="G1683" s="235"/>
      <c r="H1683" s="237" t="s">
        <v>1</v>
      </c>
      <c r="I1683" s="239"/>
      <c r="J1683" s="235"/>
      <c r="K1683" s="235"/>
      <c r="L1683" s="240"/>
      <c r="M1683" s="241"/>
      <c r="N1683" s="242"/>
      <c r="O1683" s="242"/>
      <c r="P1683" s="242"/>
      <c r="Q1683" s="242"/>
      <c r="R1683" s="242"/>
      <c r="S1683" s="242"/>
      <c r="T1683" s="24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4" t="s">
        <v>161</v>
      </c>
      <c r="AU1683" s="244" t="s">
        <v>88</v>
      </c>
      <c r="AV1683" s="13" t="s">
        <v>86</v>
      </c>
      <c r="AW1683" s="13" t="s">
        <v>32</v>
      </c>
      <c r="AX1683" s="13" t="s">
        <v>78</v>
      </c>
      <c r="AY1683" s="244" t="s">
        <v>153</v>
      </c>
    </row>
    <row r="1684" s="14" customFormat="1">
      <c r="A1684" s="14"/>
      <c r="B1684" s="245"/>
      <c r="C1684" s="246"/>
      <c r="D1684" s="236" t="s">
        <v>161</v>
      </c>
      <c r="E1684" s="247" t="s">
        <v>1</v>
      </c>
      <c r="F1684" s="248" t="s">
        <v>1645</v>
      </c>
      <c r="G1684" s="246"/>
      <c r="H1684" s="249">
        <v>-2.5600000000000001</v>
      </c>
      <c r="I1684" s="250"/>
      <c r="J1684" s="246"/>
      <c r="K1684" s="246"/>
      <c r="L1684" s="251"/>
      <c r="M1684" s="252"/>
      <c r="N1684" s="253"/>
      <c r="O1684" s="253"/>
      <c r="P1684" s="253"/>
      <c r="Q1684" s="253"/>
      <c r="R1684" s="253"/>
      <c r="S1684" s="253"/>
      <c r="T1684" s="254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5" t="s">
        <v>161</v>
      </c>
      <c r="AU1684" s="255" t="s">
        <v>88</v>
      </c>
      <c r="AV1684" s="14" t="s">
        <v>88</v>
      </c>
      <c r="AW1684" s="14" t="s">
        <v>32</v>
      </c>
      <c r="AX1684" s="14" t="s">
        <v>78</v>
      </c>
      <c r="AY1684" s="255" t="s">
        <v>153</v>
      </c>
    </row>
    <row r="1685" s="13" customFormat="1">
      <c r="A1685" s="13"/>
      <c r="B1685" s="234"/>
      <c r="C1685" s="235"/>
      <c r="D1685" s="236" t="s">
        <v>161</v>
      </c>
      <c r="E1685" s="237" t="s">
        <v>1</v>
      </c>
      <c r="F1685" s="238" t="s">
        <v>1648</v>
      </c>
      <c r="G1685" s="235"/>
      <c r="H1685" s="237" t="s">
        <v>1</v>
      </c>
      <c r="I1685" s="239"/>
      <c r="J1685" s="235"/>
      <c r="K1685" s="235"/>
      <c r="L1685" s="240"/>
      <c r="M1685" s="241"/>
      <c r="N1685" s="242"/>
      <c r="O1685" s="242"/>
      <c r="P1685" s="242"/>
      <c r="Q1685" s="242"/>
      <c r="R1685" s="242"/>
      <c r="S1685" s="242"/>
      <c r="T1685" s="24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4" t="s">
        <v>161</v>
      </c>
      <c r="AU1685" s="244" t="s">
        <v>88</v>
      </c>
      <c r="AV1685" s="13" t="s">
        <v>86</v>
      </c>
      <c r="AW1685" s="13" t="s">
        <v>32</v>
      </c>
      <c r="AX1685" s="13" t="s">
        <v>78</v>
      </c>
      <c r="AY1685" s="244" t="s">
        <v>153</v>
      </c>
    </row>
    <row r="1686" s="14" customFormat="1">
      <c r="A1686" s="14"/>
      <c r="B1686" s="245"/>
      <c r="C1686" s="246"/>
      <c r="D1686" s="236" t="s">
        <v>161</v>
      </c>
      <c r="E1686" s="247" t="s">
        <v>1</v>
      </c>
      <c r="F1686" s="248" t="s">
        <v>1649</v>
      </c>
      <c r="G1686" s="246"/>
      <c r="H1686" s="249">
        <v>104.874</v>
      </c>
      <c r="I1686" s="250"/>
      <c r="J1686" s="246"/>
      <c r="K1686" s="246"/>
      <c r="L1686" s="251"/>
      <c r="M1686" s="252"/>
      <c r="N1686" s="253"/>
      <c r="O1686" s="253"/>
      <c r="P1686" s="253"/>
      <c r="Q1686" s="253"/>
      <c r="R1686" s="253"/>
      <c r="S1686" s="253"/>
      <c r="T1686" s="254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55" t="s">
        <v>161</v>
      </c>
      <c r="AU1686" s="255" t="s">
        <v>88</v>
      </c>
      <c r="AV1686" s="14" t="s">
        <v>88</v>
      </c>
      <c r="AW1686" s="14" t="s">
        <v>32</v>
      </c>
      <c r="AX1686" s="14" t="s">
        <v>78</v>
      </c>
      <c r="AY1686" s="255" t="s">
        <v>153</v>
      </c>
    </row>
    <row r="1687" s="13" customFormat="1">
      <c r="A1687" s="13"/>
      <c r="B1687" s="234"/>
      <c r="C1687" s="235"/>
      <c r="D1687" s="236" t="s">
        <v>161</v>
      </c>
      <c r="E1687" s="237" t="s">
        <v>1</v>
      </c>
      <c r="F1687" s="238" t="s">
        <v>1623</v>
      </c>
      <c r="G1687" s="235"/>
      <c r="H1687" s="237" t="s">
        <v>1</v>
      </c>
      <c r="I1687" s="239"/>
      <c r="J1687" s="235"/>
      <c r="K1687" s="235"/>
      <c r="L1687" s="240"/>
      <c r="M1687" s="241"/>
      <c r="N1687" s="242"/>
      <c r="O1687" s="242"/>
      <c r="P1687" s="242"/>
      <c r="Q1687" s="242"/>
      <c r="R1687" s="242"/>
      <c r="S1687" s="242"/>
      <c r="T1687" s="24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44" t="s">
        <v>161</v>
      </c>
      <c r="AU1687" s="244" t="s">
        <v>88</v>
      </c>
      <c r="AV1687" s="13" t="s">
        <v>86</v>
      </c>
      <c r="AW1687" s="13" t="s">
        <v>32</v>
      </c>
      <c r="AX1687" s="13" t="s">
        <v>78</v>
      </c>
      <c r="AY1687" s="244" t="s">
        <v>153</v>
      </c>
    </row>
    <row r="1688" s="14" customFormat="1">
      <c r="A1688" s="14"/>
      <c r="B1688" s="245"/>
      <c r="C1688" s="246"/>
      <c r="D1688" s="236" t="s">
        <v>161</v>
      </c>
      <c r="E1688" s="247" t="s">
        <v>1</v>
      </c>
      <c r="F1688" s="248" t="s">
        <v>1640</v>
      </c>
      <c r="G1688" s="246"/>
      <c r="H1688" s="249">
        <v>-3.8399999999999999</v>
      </c>
      <c r="I1688" s="250"/>
      <c r="J1688" s="246"/>
      <c r="K1688" s="246"/>
      <c r="L1688" s="251"/>
      <c r="M1688" s="252"/>
      <c r="N1688" s="253"/>
      <c r="O1688" s="253"/>
      <c r="P1688" s="253"/>
      <c r="Q1688" s="253"/>
      <c r="R1688" s="253"/>
      <c r="S1688" s="253"/>
      <c r="T1688" s="254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55" t="s">
        <v>161</v>
      </c>
      <c r="AU1688" s="255" t="s">
        <v>88</v>
      </c>
      <c r="AV1688" s="14" t="s">
        <v>88</v>
      </c>
      <c r="AW1688" s="14" t="s">
        <v>32</v>
      </c>
      <c r="AX1688" s="14" t="s">
        <v>78</v>
      </c>
      <c r="AY1688" s="255" t="s">
        <v>153</v>
      </c>
    </row>
    <row r="1689" s="15" customFormat="1">
      <c r="A1689" s="15"/>
      <c r="B1689" s="256"/>
      <c r="C1689" s="257"/>
      <c r="D1689" s="236" t="s">
        <v>161</v>
      </c>
      <c r="E1689" s="258" t="s">
        <v>1</v>
      </c>
      <c r="F1689" s="259" t="s">
        <v>164</v>
      </c>
      <c r="G1689" s="257"/>
      <c r="H1689" s="260">
        <v>476.33800000000002</v>
      </c>
      <c r="I1689" s="261"/>
      <c r="J1689" s="257"/>
      <c r="K1689" s="257"/>
      <c r="L1689" s="262"/>
      <c r="M1689" s="263"/>
      <c r="N1689" s="264"/>
      <c r="O1689" s="264"/>
      <c r="P1689" s="264"/>
      <c r="Q1689" s="264"/>
      <c r="R1689" s="264"/>
      <c r="S1689" s="264"/>
      <c r="T1689" s="265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  <c r="AE1689" s="15"/>
      <c r="AT1689" s="266" t="s">
        <v>161</v>
      </c>
      <c r="AU1689" s="266" t="s">
        <v>88</v>
      </c>
      <c r="AV1689" s="15" t="s">
        <v>165</v>
      </c>
      <c r="AW1689" s="15" t="s">
        <v>32</v>
      </c>
      <c r="AX1689" s="15" t="s">
        <v>78</v>
      </c>
      <c r="AY1689" s="266" t="s">
        <v>153</v>
      </c>
    </row>
    <row r="1690" s="16" customFormat="1">
      <c r="A1690" s="16"/>
      <c r="B1690" s="267"/>
      <c r="C1690" s="268"/>
      <c r="D1690" s="236" t="s">
        <v>161</v>
      </c>
      <c r="E1690" s="269" t="s">
        <v>1</v>
      </c>
      <c r="F1690" s="270" t="s">
        <v>166</v>
      </c>
      <c r="G1690" s="268"/>
      <c r="H1690" s="271">
        <v>1056.22</v>
      </c>
      <c r="I1690" s="272"/>
      <c r="J1690" s="268"/>
      <c r="K1690" s="268"/>
      <c r="L1690" s="273"/>
      <c r="M1690" s="274"/>
      <c r="N1690" s="275"/>
      <c r="O1690" s="275"/>
      <c r="P1690" s="275"/>
      <c r="Q1690" s="275"/>
      <c r="R1690" s="275"/>
      <c r="S1690" s="275"/>
      <c r="T1690" s="276"/>
      <c r="U1690" s="16"/>
      <c r="V1690" s="16"/>
      <c r="W1690" s="16"/>
      <c r="X1690" s="16"/>
      <c r="Y1690" s="16"/>
      <c r="Z1690" s="16"/>
      <c r="AA1690" s="16"/>
      <c r="AB1690" s="16"/>
      <c r="AC1690" s="16"/>
      <c r="AD1690" s="16"/>
      <c r="AE1690" s="16"/>
      <c r="AT1690" s="277" t="s">
        <v>161</v>
      </c>
      <c r="AU1690" s="277" t="s">
        <v>88</v>
      </c>
      <c r="AV1690" s="16" t="s">
        <v>159</v>
      </c>
      <c r="AW1690" s="16" t="s">
        <v>32</v>
      </c>
      <c r="AX1690" s="16" t="s">
        <v>86</v>
      </c>
      <c r="AY1690" s="277" t="s">
        <v>153</v>
      </c>
    </row>
    <row r="1691" s="2" customFormat="1" ht="24.15" customHeight="1">
      <c r="A1691" s="39"/>
      <c r="B1691" s="40"/>
      <c r="C1691" s="220" t="s">
        <v>1650</v>
      </c>
      <c r="D1691" s="220" t="s">
        <v>155</v>
      </c>
      <c r="E1691" s="221" t="s">
        <v>1651</v>
      </c>
      <c r="F1691" s="222" t="s">
        <v>1652</v>
      </c>
      <c r="G1691" s="223" t="s">
        <v>216</v>
      </c>
      <c r="H1691" s="224">
        <v>143.34</v>
      </c>
      <c r="I1691" s="225"/>
      <c r="J1691" s="226">
        <f>ROUND(I1691*H1691,2)</f>
        <v>0</v>
      </c>
      <c r="K1691" s="227"/>
      <c r="L1691" s="45"/>
      <c r="M1691" s="228" t="s">
        <v>1</v>
      </c>
      <c r="N1691" s="229" t="s">
        <v>43</v>
      </c>
      <c r="O1691" s="92"/>
      <c r="P1691" s="230">
        <f>O1691*H1691</f>
        <v>0</v>
      </c>
      <c r="Q1691" s="230">
        <v>0.001</v>
      </c>
      <c r="R1691" s="230">
        <f>Q1691*H1691</f>
        <v>0.14334</v>
      </c>
      <c r="S1691" s="230">
        <v>0.00031</v>
      </c>
      <c r="T1691" s="231">
        <f>S1691*H1691</f>
        <v>0.0444354</v>
      </c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R1691" s="232" t="s">
        <v>269</v>
      </c>
      <c r="AT1691" s="232" t="s">
        <v>155</v>
      </c>
      <c r="AU1691" s="232" t="s">
        <v>88</v>
      </c>
      <c r="AY1691" s="18" t="s">
        <v>153</v>
      </c>
      <c r="BE1691" s="233">
        <f>IF(N1691="základní",J1691,0)</f>
        <v>0</v>
      </c>
      <c r="BF1691" s="233">
        <f>IF(N1691="snížená",J1691,0)</f>
        <v>0</v>
      </c>
      <c r="BG1691" s="233">
        <f>IF(N1691="zákl. přenesená",J1691,0)</f>
        <v>0</v>
      </c>
      <c r="BH1691" s="233">
        <f>IF(N1691="sníž. přenesená",J1691,0)</f>
        <v>0</v>
      </c>
      <c r="BI1691" s="233">
        <f>IF(N1691="nulová",J1691,0)</f>
        <v>0</v>
      </c>
      <c r="BJ1691" s="18" t="s">
        <v>86</v>
      </c>
      <c r="BK1691" s="233">
        <f>ROUND(I1691*H1691,2)</f>
        <v>0</v>
      </c>
      <c r="BL1691" s="18" t="s">
        <v>269</v>
      </c>
      <c r="BM1691" s="232" t="s">
        <v>1653</v>
      </c>
    </row>
    <row r="1692" s="13" customFormat="1">
      <c r="A1692" s="13"/>
      <c r="B1692" s="234"/>
      <c r="C1692" s="235"/>
      <c r="D1692" s="236" t="s">
        <v>161</v>
      </c>
      <c r="E1692" s="237" t="s">
        <v>1</v>
      </c>
      <c r="F1692" s="238" t="s">
        <v>493</v>
      </c>
      <c r="G1692" s="235"/>
      <c r="H1692" s="237" t="s">
        <v>1</v>
      </c>
      <c r="I1692" s="239"/>
      <c r="J1692" s="235"/>
      <c r="K1692" s="235"/>
      <c r="L1692" s="240"/>
      <c r="M1692" s="241"/>
      <c r="N1692" s="242"/>
      <c r="O1692" s="242"/>
      <c r="P1692" s="242"/>
      <c r="Q1692" s="242"/>
      <c r="R1692" s="242"/>
      <c r="S1692" s="242"/>
      <c r="T1692" s="24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44" t="s">
        <v>161</v>
      </c>
      <c r="AU1692" s="244" t="s">
        <v>88</v>
      </c>
      <c r="AV1692" s="13" t="s">
        <v>86</v>
      </c>
      <c r="AW1692" s="13" t="s">
        <v>32</v>
      </c>
      <c r="AX1692" s="13" t="s">
        <v>78</v>
      </c>
      <c r="AY1692" s="244" t="s">
        <v>153</v>
      </c>
    </row>
    <row r="1693" s="13" customFormat="1">
      <c r="A1693" s="13"/>
      <c r="B1693" s="234"/>
      <c r="C1693" s="235"/>
      <c r="D1693" s="236" t="s">
        <v>161</v>
      </c>
      <c r="E1693" s="237" t="s">
        <v>1</v>
      </c>
      <c r="F1693" s="238" t="s">
        <v>753</v>
      </c>
      <c r="G1693" s="235"/>
      <c r="H1693" s="237" t="s">
        <v>1</v>
      </c>
      <c r="I1693" s="239"/>
      <c r="J1693" s="235"/>
      <c r="K1693" s="235"/>
      <c r="L1693" s="240"/>
      <c r="M1693" s="241"/>
      <c r="N1693" s="242"/>
      <c r="O1693" s="242"/>
      <c r="P1693" s="242"/>
      <c r="Q1693" s="242"/>
      <c r="R1693" s="242"/>
      <c r="S1693" s="242"/>
      <c r="T1693" s="24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44" t="s">
        <v>161</v>
      </c>
      <c r="AU1693" s="244" t="s">
        <v>88</v>
      </c>
      <c r="AV1693" s="13" t="s">
        <v>86</v>
      </c>
      <c r="AW1693" s="13" t="s">
        <v>32</v>
      </c>
      <c r="AX1693" s="13" t="s">
        <v>78</v>
      </c>
      <c r="AY1693" s="244" t="s">
        <v>153</v>
      </c>
    </row>
    <row r="1694" s="14" customFormat="1">
      <c r="A1694" s="14"/>
      <c r="B1694" s="245"/>
      <c r="C1694" s="246"/>
      <c r="D1694" s="236" t="s">
        <v>161</v>
      </c>
      <c r="E1694" s="247" t="s">
        <v>1</v>
      </c>
      <c r="F1694" s="248" t="s">
        <v>1654</v>
      </c>
      <c r="G1694" s="246"/>
      <c r="H1694" s="249">
        <v>33.579999999999998</v>
      </c>
      <c r="I1694" s="250"/>
      <c r="J1694" s="246"/>
      <c r="K1694" s="246"/>
      <c r="L1694" s="251"/>
      <c r="M1694" s="252"/>
      <c r="N1694" s="253"/>
      <c r="O1694" s="253"/>
      <c r="P1694" s="253"/>
      <c r="Q1694" s="253"/>
      <c r="R1694" s="253"/>
      <c r="S1694" s="253"/>
      <c r="T1694" s="25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55" t="s">
        <v>161</v>
      </c>
      <c r="AU1694" s="255" t="s">
        <v>88</v>
      </c>
      <c r="AV1694" s="14" t="s">
        <v>88</v>
      </c>
      <c r="AW1694" s="14" t="s">
        <v>32</v>
      </c>
      <c r="AX1694" s="14" t="s">
        <v>78</v>
      </c>
      <c r="AY1694" s="255" t="s">
        <v>153</v>
      </c>
    </row>
    <row r="1695" s="13" customFormat="1">
      <c r="A1695" s="13"/>
      <c r="B1695" s="234"/>
      <c r="C1695" s="235"/>
      <c r="D1695" s="236" t="s">
        <v>161</v>
      </c>
      <c r="E1695" s="237" t="s">
        <v>1</v>
      </c>
      <c r="F1695" s="238" t="s">
        <v>1621</v>
      </c>
      <c r="G1695" s="235"/>
      <c r="H1695" s="237" t="s">
        <v>1</v>
      </c>
      <c r="I1695" s="239"/>
      <c r="J1695" s="235"/>
      <c r="K1695" s="235"/>
      <c r="L1695" s="240"/>
      <c r="M1695" s="241"/>
      <c r="N1695" s="242"/>
      <c r="O1695" s="242"/>
      <c r="P1695" s="242"/>
      <c r="Q1695" s="242"/>
      <c r="R1695" s="242"/>
      <c r="S1695" s="242"/>
      <c r="T1695" s="24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44" t="s">
        <v>161</v>
      </c>
      <c r="AU1695" s="244" t="s">
        <v>88</v>
      </c>
      <c r="AV1695" s="13" t="s">
        <v>86</v>
      </c>
      <c r="AW1695" s="13" t="s">
        <v>32</v>
      </c>
      <c r="AX1695" s="13" t="s">
        <v>78</v>
      </c>
      <c r="AY1695" s="244" t="s">
        <v>153</v>
      </c>
    </row>
    <row r="1696" s="14" customFormat="1">
      <c r="A1696" s="14"/>
      <c r="B1696" s="245"/>
      <c r="C1696" s="246"/>
      <c r="D1696" s="236" t="s">
        <v>161</v>
      </c>
      <c r="E1696" s="247" t="s">
        <v>1</v>
      </c>
      <c r="F1696" s="248" t="s">
        <v>1655</v>
      </c>
      <c r="G1696" s="246"/>
      <c r="H1696" s="249">
        <v>109.76000000000001</v>
      </c>
      <c r="I1696" s="250"/>
      <c r="J1696" s="246"/>
      <c r="K1696" s="246"/>
      <c r="L1696" s="251"/>
      <c r="M1696" s="252"/>
      <c r="N1696" s="253"/>
      <c r="O1696" s="253"/>
      <c r="P1696" s="253"/>
      <c r="Q1696" s="253"/>
      <c r="R1696" s="253"/>
      <c r="S1696" s="253"/>
      <c r="T1696" s="254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55" t="s">
        <v>161</v>
      </c>
      <c r="AU1696" s="255" t="s">
        <v>88</v>
      </c>
      <c r="AV1696" s="14" t="s">
        <v>88</v>
      </c>
      <c r="AW1696" s="14" t="s">
        <v>32</v>
      </c>
      <c r="AX1696" s="14" t="s">
        <v>78</v>
      </c>
      <c r="AY1696" s="255" t="s">
        <v>153</v>
      </c>
    </row>
    <row r="1697" s="15" customFormat="1">
      <c r="A1697" s="15"/>
      <c r="B1697" s="256"/>
      <c r="C1697" s="257"/>
      <c r="D1697" s="236" t="s">
        <v>161</v>
      </c>
      <c r="E1697" s="258" t="s">
        <v>1</v>
      </c>
      <c r="F1697" s="259" t="s">
        <v>164</v>
      </c>
      <c r="G1697" s="257"/>
      <c r="H1697" s="260">
        <v>143.34</v>
      </c>
      <c r="I1697" s="261"/>
      <c r="J1697" s="257"/>
      <c r="K1697" s="257"/>
      <c r="L1697" s="262"/>
      <c r="M1697" s="263"/>
      <c r="N1697" s="264"/>
      <c r="O1697" s="264"/>
      <c r="P1697" s="264"/>
      <c r="Q1697" s="264"/>
      <c r="R1697" s="264"/>
      <c r="S1697" s="264"/>
      <c r="T1697" s="265"/>
      <c r="U1697" s="15"/>
      <c r="V1697" s="15"/>
      <c r="W1697" s="15"/>
      <c r="X1697" s="15"/>
      <c r="Y1697" s="15"/>
      <c r="Z1697" s="15"/>
      <c r="AA1697" s="15"/>
      <c r="AB1697" s="15"/>
      <c r="AC1697" s="15"/>
      <c r="AD1697" s="15"/>
      <c r="AE1697" s="15"/>
      <c r="AT1697" s="266" t="s">
        <v>161</v>
      </c>
      <c r="AU1697" s="266" t="s">
        <v>88</v>
      </c>
      <c r="AV1697" s="15" t="s">
        <v>165</v>
      </c>
      <c r="AW1697" s="15" t="s">
        <v>32</v>
      </c>
      <c r="AX1697" s="15" t="s">
        <v>78</v>
      </c>
      <c r="AY1697" s="266" t="s">
        <v>153</v>
      </c>
    </row>
    <row r="1698" s="16" customFormat="1">
      <c r="A1698" s="16"/>
      <c r="B1698" s="267"/>
      <c r="C1698" s="268"/>
      <c r="D1698" s="236" t="s">
        <v>161</v>
      </c>
      <c r="E1698" s="269" t="s">
        <v>1</v>
      </c>
      <c r="F1698" s="270" t="s">
        <v>166</v>
      </c>
      <c r="G1698" s="268"/>
      <c r="H1698" s="271">
        <v>143.34</v>
      </c>
      <c r="I1698" s="272"/>
      <c r="J1698" s="268"/>
      <c r="K1698" s="268"/>
      <c r="L1698" s="273"/>
      <c r="M1698" s="274"/>
      <c r="N1698" s="275"/>
      <c r="O1698" s="275"/>
      <c r="P1698" s="275"/>
      <c r="Q1698" s="275"/>
      <c r="R1698" s="275"/>
      <c r="S1698" s="275"/>
      <c r="T1698" s="276"/>
      <c r="U1698" s="16"/>
      <c r="V1698" s="16"/>
      <c r="W1698" s="16"/>
      <c r="X1698" s="16"/>
      <c r="Y1698" s="16"/>
      <c r="Z1698" s="16"/>
      <c r="AA1698" s="16"/>
      <c r="AB1698" s="16"/>
      <c r="AC1698" s="16"/>
      <c r="AD1698" s="16"/>
      <c r="AE1698" s="16"/>
      <c r="AT1698" s="277" t="s">
        <v>161</v>
      </c>
      <c r="AU1698" s="277" t="s">
        <v>88</v>
      </c>
      <c r="AV1698" s="16" t="s">
        <v>159</v>
      </c>
      <c r="AW1698" s="16" t="s">
        <v>32</v>
      </c>
      <c r="AX1698" s="16" t="s">
        <v>86</v>
      </c>
      <c r="AY1698" s="277" t="s">
        <v>153</v>
      </c>
    </row>
    <row r="1699" s="2" customFormat="1" ht="24.15" customHeight="1">
      <c r="A1699" s="39"/>
      <c r="B1699" s="40"/>
      <c r="C1699" s="220" t="s">
        <v>1656</v>
      </c>
      <c r="D1699" s="220" t="s">
        <v>155</v>
      </c>
      <c r="E1699" s="221" t="s">
        <v>1657</v>
      </c>
      <c r="F1699" s="222" t="s">
        <v>1658</v>
      </c>
      <c r="G1699" s="223" t="s">
        <v>216</v>
      </c>
      <c r="H1699" s="224">
        <v>160.58000000000001</v>
      </c>
      <c r="I1699" s="225"/>
      <c r="J1699" s="226">
        <f>ROUND(I1699*H1699,2)</f>
        <v>0</v>
      </c>
      <c r="K1699" s="227"/>
      <c r="L1699" s="45"/>
      <c r="M1699" s="228" t="s">
        <v>1</v>
      </c>
      <c r="N1699" s="229" t="s">
        <v>43</v>
      </c>
      <c r="O1699" s="92"/>
      <c r="P1699" s="230">
        <f>O1699*H1699</f>
        <v>0</v>
      </c>
      <c r="Q1699" s="230">
        <v>0</v>
      </c>
      <c r="R1699" s="230">
        <f>Q1699*H1699</f>
        <v>0</v>
      </c>
      <c r="S1699" s="230">
        <v>0</v>
      </c>
      <c r="T1699" s="231">
        <f>S1699*H1699</f>
        <v>0</v>
      </c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R1699" s="232" t="s">
        <v>269</v>
      </c>
      <c r="AT1699" s="232" t="s">
        <v>155</v>
      </c>
      <c r="AU1699" s="232" t="s">
        <v>88</v>
      </c>
      <c r="AY1699" s="18" t="s">
        <v>153</v>
      </c>
      <c r="BE1699" s="233">
        <f>IF(N1699="základní",J1699,0)</f>
        <v>0</v>
      </c>
      <c r="BF1699" s="233">
        <f>IF(N1699="snížená",J1699,0)</f>
        <v>0</v>
      </c>
      <c r="BG1699" s="233">
        <f>IF(N1699="zákl. přenesená",J1699,0)</f>
        <v>0</v>
      </c>
      <c r="BH1699" s="233">
        <f>IF(N1699="sníž. přenesená",J1699,0)</f>
        <v>0</v>
      </c>
      <c r="BI1699" s="233">
        <f>IF(N1699="nulová",J1699,0)</f>
        <v>0</v>
      </c>
      <c r="BJ1699" s="18" t="s">
        <v>86</v>
      </c>
      <c r="BK1699" s="233">
        <f>ROUND(I1699*H1699,2)</f>
        <v>0</v>
      </c>
      <c r="BL1699" s="18" t="s">
        <v>269</v>
      </c>
      <c r="BM1699" s="232" t="s">
        <v>1659</v>
      </c>
    </row>
    <row r="1700" s="14" customFormat="1">
      <c r="A1700" s="14"/>
      <c r="B1700" s="245"/>
      <c r="C1700" s="246"/>
      <c r="D1700" s="236" t="s">
        <v>161</v>
      </c>
      <c r="E1700" s="247" t="s">
        <v>1</v>
      </c>
      <c r="F1700" s="248" t="s">
        <v>1660</v>
      </c>
      <c r="G1700" s="246"/>
      <c r="H1700" s="249">
        <v>121.44</v>
      </c>
      <c r="I1700" s="250"/>
      <c r="J1700" s="246"/>
      <c r="K1700" s="246"/>
      <c r="L1700" s="251"/>
      <c r="M1700" s="252"/>
      <c r="N1700" s="253"/>
      <c r="O1700" s="253"/>
      <c r="P1700" s="253"/>
      <c r="Q1700" s="253"/>
      <c r="R1700" s="253"/>
      <c r="S1700" s="253"/>
      <c r="T1700" s="25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5" t="s">
        <v>161</v>
      </c>
      <c r="AU1700" s="255" t="s">
        <v>88</v>
      </c>
      <c r="AV1700" s="14" t="s">
        <v>88</v>
      </c>
      <c r="AW1700" s="14" t="s">
        <v>32</v>
      </c>
      <c r="AX1700" s="14" t="s">
        <v>78</v>
      </c>
      <c r="AY1700" s="255" t="s">
        <v>153</v>
      </c>
    </row>
    <row r="1701" s="14" customFormat="1">
      <c r="A1701" s="14"/>
      <c r="B1701" s="245"/>
      <c r="C1701" s="246"/>
      <c r="D1701" s="236" t="s">
        <v>161</v>
      </c>
      <c r="E1701" s="247" t="s">
        <v>1</v>
      </c>
      <c r="F1701" s="248" t="s">
        <v>1661</v>
      </c>
      <c r="G1701" s="246"/>
      <c r="H1701" s="249">
        <v>3.96</v>
      </c>
      <c r="I1701" s="250"/>
      <c r="J1701" s="246"/>
      <c r="K1701" s="246"/>
      <c r="L1701" s="251"/>
      <c r="M1701" s="252"/>
      <c r="N1701" s="253"/>
      <c r="O1701" s="253"/>
      <c r="P1701" s="253"/>
      <c r="Q1701" s="253"/>
      <c r="R1701" s="253"/>
      <c r="S1701" s="253"/>
      <c r="T1701" s="254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55" t="s">
        <v>161</v>
      </c>
      <c r="AU1701" s="255" t="s">
        <v>88</v>
      </c>
      <c r="AV1701" s="14" t="s">
        <v>88</v>
      </c>
      <c r="AW1701" s="14" t="s">
        <v>32</v>
      </c>
      <c r="AX1701" s="14" t="s">
        <v>78</v>
      </c>
      <c r="AY1701" s="255" t="s">
        <v>153</v>
      </c>
    </row>
    <row r="1702" s="14" customFormat="1">
      <c r="A1702" s="14"/>
      <c r="B1702" s="245"/>
      <c r="C1702" s="246"/>
      <c r="D1702" s="236" t="s">
        <v>161</v>
      </c>
      <c r="E1702" s="247" t="s">
        <v>1</v>
      </c>
      <c r="F1702" s="248" t="s">
        <v>666</v>
      </c>
      <c r="G1702" s="246"/>
      <c r="H1702" s="249">
        <v>1.6499999999999999</v>
      </c>
      <c r="I1702" s="250"/>
      <c r="J1702" s="246"/>
      <c r="K1702" s="246"/>
      <c r="L1702" s="251"/>
      <c r="M1702" s="252"/>
      <c r="N1702" s="253"/>
      <c r="O1702" s="253"/>
      <c r="P1702" s="253"/>
      <c r="Q1702" s="253"/>
      <c r="R1702" s="253"/>
      <c r="S1702" s="253"/>
      <c r="T1702" s="25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5" t="s">
        <v>161</v>
      </c>
      <c r="AU1702" s="255" t="s">
        <v>88</v>
      </c>
      <c r="AV1702" s="14" t="s">
        <v>88</v>
      </c>
      <c r="AW1702" s="14" t="s">
        <v>32</v>
      </c>
      <c r="AX1702" s="14" t="s">
        <v>78</v>
      </c>
      <c r="AY1702" s="255" t="s">
        <v>153</v>
      </c>
    </row>
    <row r="1703" s="14" customFormat="1">
      <c r="A1703" s="14"/>
      <c r="B1703" s="245"/>
      <c r="C1703" s="246"/>
      <c r="D1703" s="236" t="s">
        <v>161</v>
      </c>
      <c r="E1703" s="247" t="s">
        <v>1</v>
      </c>
      <c r="F1703" s="248" t="s">
        <v>1662</v>
      </c>
      <c r="G1703" s="246"/>
      <c r="H1703" s="249">
        <v>5.4000000000000004</v>
      </c>
      <c r="I1703" s="250"/>
      <c r="J1703" s="246"/>
      <c r="K1703" s="246"/>
      <c r="L1703" s="251"/>
      <c r="M1703" s="252"/>
      <c r="N1703" s="253"/>
      <c r="O1703" s="253"/>
      <c r="P1703" s="253"/>
      <c r="Q1703" s="253"/>
      <c r="R1703" s="253"/>
      <c r="S1703" s="253"/>
      <c r="T1703" s="254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T1703" s="255" t="s">
        <v>161</v>
      </c>
      <c r="AU1703" s="255" t="s">
        <v>88</v>
      </c>
      <c r="AV1703" s="14" t="s">
        <v>88</v>
      </c>
      <c r="AW1703" s="14" t="s">
        <v>32</v>
      </c>
      <c r="AX1703" s="14" t="s">
        <v>78</v>
      </c>
      <c r="AY1703" s="255" t="s">
        <v>153</v>
      </c>
    </row>
    <row r="1704" s="14" customFormat="1">
      <c r="A1704" s="14"/>
      <c r="B1704" s="245"/>
      <c r="C1704" s="246"/>
      <c r="D1704" s="236" t="s">
        <v>161</v>
      </c>
      <c r="E1704" s="247" t="s">
        <v>1</v>
      </c>
      <c r="F1704" s="248" t="s">
        <v>667</v>
      </c>
      <c r="G1704" s="246"/>
      <c r="H1704" s="249">
        <v>2.5299999999999998</v>
      </c>
      <c r="I1704" s="250"/>
      <c r="J1704" s="246"/>
      <c r="K1704" s="246"/>
      <c r="L1704" s="251"/>
      <c r="M1704" s="252"/>
      <c r="N1704" s="253"/>
      <c r="O1704" s="253"/>
      <c r="P1704" s="253"/>
      <c r="Q1704" s="253"/>
      <c r="R1704" s="253"/>
      <c r="S1704" s="253"/>
      <c r="T1704" s="254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5" t="s">
        <v>161</v>
      </c>
      <c r="AU1704" s="255" t="s">
        <v>88</v>
      </c>
      <c r="AV1704" s="14" t="s">
        <v>88</v>
      </c>
      <c r="AW1704" s="14" t="s">
        <v>32</v>
      </c>
      <c r="AX1704" s="14" t="s">
        <v>78</v>
      </c>
      <c r="AY1704" s="255" t="s">
        <v>153</v>
      </c>
    </row>
    <row r="1705" s="14" customFormat="1">
      <c r="A1705" s="14"/>
      <c r="B1705" s="245"/>
      <c r="C1705" s="246"/>
      <c r="D1705" s="236" t="s">
        <v>161</v>
      </c>
      <c r="E1705" s="247" t="s">
        <v>1</v>
      </c>
      <c r="F1705" s="248" t="s">
        <v>1663</v>
      </c>
      <c r="G1705" s="246"/>
      <c r="H1705" s="249">
        <v>25.600000000000001</v>
      </c>
      <c r="I1705" s="250"/>
      <c r="J1705" s="246"/>
      <c r="K1705" s="246"/>
      <c r="L1705" s="251"/>
      <c r="M1705" s="252"/>
      <c r="N1705" s="253"/>
      <c r="O1705" s="253"/>
      <c r="P1705" s="253"/>
      <c r="Q1705" s="253"/>
      <c r="R1705" s="253"/>
      <c r="S1705" s="253"/>
      <c r="T1705" s="254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5" t="s">
        <v>161</v>
      </c>
      <c r="AU1705" s="255" t="s">
        <v>88</v>
      </c>
      <c r="AV1705" s="14" t="s">
        <v>88</v>
      </c>
      <c r="AW1705" s="14" t="s">
        <v>32</v>
      </c>
      <c r="AX1705" s="14" t="s">
        <v>78</v>
      </c>
      <c r="AY1705" s="255" t="s">
        <v>153</v>
      </c>
    </row>
    <row r="1706" s="15" customFormat="1">
      <c r="A1706" s="15"/>
      <c r="B1706" s="256"/>
      <c r="C1706" s="257"/>
      <c r="D1706" s="236" t="s">
        <v>161</v>
      </c>
      <c r="E1706" s="258" t="s">
        <v>1</v>
      </c>
      <c r="F1706" s="259" t="s">
        <v>164</v>
      </c>
      <c r="G1706" s="257"/>
      <c r="H1706" s="260">
        <v>160.58000000000001</v>
      </c>
      <c r="I1706" s="261"/>
      <c r="J1706" s="257"/>
      <c r="K1706" s="257"/>
      <c r="L1706" s="262"/>
      <c r="M1706" s="263"/>
      <c r="N1706" s="264"/>
      <c r="O1706" s="264"/>
      <c r="P1706" s="264"/>
      <c r="Q1706" s="264"/>
      <c r="R1706" s="264"/>
      <c r="S1706" s="264"/>
      <c r="T1706" s="265"/>
      <c r="U1706" s="15"/>
      <c r="V1706" s="15"/>
      <c r="W1706" s="15"/>
      <c r="X1706" s="15"/>
      <c r="Y1706" s="15"/>
      <c r="Z1706" s="15"/>
      <c r="AA1706" s="15"/>
      <c r="AB1706" s="15"/>
      <c r="AC1706" s="15"/>
      <c r="AD1706" s="15"/>
      <c r="AE1706" s="15"/>
      <c r="AT1706" s="266" t="s">
        <v>161</v>
      </c>
      <c r="AU1706" s="266" t="s">
        <v>88</v>
      </c>
      <c r="AV1706" s="15" t="s">
        <v>165</v>
      </c>
      <c r="AW1706" s="15" t="s">
        <v>32</v>
      </c>
      <c r="AX1706" s="15" t="s">
        <v>78</v>
      </c>
      <c r="AY1706" s="266" t="s">
        <v>153</v>
      </c>
    </row>
    <row r="1707" s="16" customFormat="1">
      <c r="A1707" s="16"/>
      <c r="B1707" s="267"/>
      <c r="C1707" s="268"/>
      <c r="D1707" s="236" t="s">
        <v>161</v>
      </c>
      <c r="E1707" s="269" t="s">
        <v>1</v>
      </c>
      <c r="F1707" s="270" t="s">
        <v>166</v>
      </c>
      <c r="G1707" s="268"/>
      <c r="H1707" s="271">
        <v>160.58000000000001</v>
      </c>
      <c r="I1707" s="272"/>
      <c r="J1707" s="268"/>
      <c r="K1707" s="268"/>
      <c r="L1707" s="273"/>
      <c r="M1707" s="274"/>
      <c r="N1707" s="275"/>
      <c r="O1707" s="275"/>
      <c r="P1707" s="275"/>
      <c r="Q1707" s="275"/>
      <c r="R1707" s="275"/>
      <c r="S1707" s="275"/>
      <c r="T1707" s="276"/>
      <c r="U1707" s="16"/>
      <c r="V1707" s="16"/>
      <c r="W1707" s="16"/>
      <c r="X1707" s="16"/>
      <c r="Y1707" s="16"/>
      <c r="Z1707" s="16"/>
      <c r="AA1707" s="16"/>
      <c r="AB1707" s="16"/>
      <c r="AC1707" s="16"/>
      <c r="AD1707" s="16"/>
      <c r="AE1707" s="16"/>
      <c r="AT1707" s="277" t="s">
        <v>161</v>
      </c>
      <c r="AU1707" s="277" t="s">
        <v>88</v>
      </c>
      <c r="AV1707" s="16" t="s">
        <v>159</v>
      </c>
      <c r="AW1707" s="16" t="s">
        <v>32</v>
      </c>
      <c r="AX1707" s="16" t="s">
        <v>86</v>
      </c>
      <c r="AY1707" s="277" t="s">
        <v>153</v>
      </c>
    </row>
    <row r="1708" s="2" customFormat="1" ht="16.5" customHeight="1">
      <c r="A1708" s="39"/>
      <c r="B1708" s="40"/>
      <c r="C1708" s="278" t="s">
        <v>1664</v>
      </c>
      <c r="D1708" s="278" t="s">
        <v>364</v>
      </c>
      <c r="E1708" s="279" t="s">
        <v>1665</v>
      </c>
      <c r="F1708" s="280" t="s">
        <v>1666</v>
      </c>
      <c r="G1708" s="281" t="s">
        <v>216</v>
      </c>
      <c r="H1708" s="282">
        <v>168.60900000000001</v>
      </c>
      <c r="I1708" s="283"/>
      <c r="J1708" s="284">
        <f>ROUND(I1708*H1708,2)</f>
        <v>0</v>
      </c>
      <c r="K1708" s="285"/>
      <c r="L1708" s="286"/>
      <c r="M1708" s="287" t="s">
        <v>1</v>
      </c>
      <c r="N1708" s="288" t="s">
        <v>43</v>
      </c>
      <c r="O1708" s="92"/>
      <c r="P1708" s="230">
        <f>O1708*H1708</f>
        <v>0</v>
      </c>
      <c r="Q1708" s="230">
        <v>0</v>
      </c>
      <c r="R1708" s="230">
        <f>Q1708*H1708</f>
        <v>0</v>
      </c>
      <c r="S1708" s="230">
        <v>0</v>
      </c>
      <c r="T1708" s="231">
        <f>S1708*H1708</f>
        <v>0</v>
      </c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R1708" s="232" t="s">
        <v>379</v>
      </c>
      <c r="AT1708" s="232" t="s">
        <v>364</v>
      </c>
      <c r="AU1708" s="232" t="s">
        <v>88</v>
      </c>
      <c r="AY1708" s="18" t="s">
        <v>153</v>
      </c>
      <c r="BE1708" s="233">
        <f>IF(N1708="základní",J1708,0)</f>
        <v>0</v>
      </c>
      <c r="BF1708" s="233">
        <f>IF(N1708="snížená",J1708,0)</f>
        <v>0</v>
      </c>
      <c r="BG1708" s="233">
        <f>IF(N1708="zákl. přenesená",J1708,0)</f>
        <v>0</v>
      </c>
      <c r="BH1708" s="233">
        <f>IF(N1708="sníž. přenesená",J1708,0)</f>
        <v>0</v>
      </c>
      <c r="BI1708" s="233">
        <f>IF(N1708="nulová",J1708,0)</f>
        <v>0</v>
      </c>
      <c r="BJ1708" s="18" t="s">
        <v>86</v>
      </c>
      <c r="BK1708" s="233">
        <f>ROUND(I1708*H1708,2)</f>
        <v>0</v>
      </c>
      <c r="BL1708" s="18" t="s">
        <v>269</v>
      </c>
      <c r="BM1708" s="232" t="s">
        <v>1667</v>
      </c>
    </row>
    <row r="1709" s="14" customFormat="1">
      <c r="A1709" s="14"/>
      <c r="B1709" s="245"/>
      <c r="C1709" s="246"/>
      <c r="D1709" s="236" t="s">
        <v>161</v>
      </c>
      <c r="E1709" s="246"/>
      <c r="F1709" s="248" t="s">
        <v>1668</v>
      </c>
      <c r="G1709" s="246"/>
      <c r="H1709" s="249">
        <v>168.60900000000001</v>
      </c>
      <c r="I1709" s="250"/>
      <c r="J1709" s="246"/>
      <c r="K1709" s="246"/>
      <c r="L1709" s="251"/>
      <c r="M1709" s="252"/>
      <c r="N1709" s="253"/>
      <c r="O1709" s="253"/>
      <c r="P1709" s="253"/>
      <c r="Q1709" s="253"/>
      <c r="R1709" s="253"/>
      <c r="S1709" s="253"/>
      <c r="T1709" s="254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55" t="s">
        <v>161</v>
      </c>
      <c r="AU1709" s="255" t="s">
        <v>88</v>
      </c>
      <c r="AV1709" s="14" t="s">
        <v>88</v>
      </c>
      <c r="AW1709" s="14" t="s">
        <v>4</v>
      </c>
      <c r="AX1709" s="14" t="s">
        <v>86</v>
      </c>
      <c r="AY1709" s="255" t="s">
        <v>153</v>
      </c>
    </row>
    <row r="1710" s="2" customFormat="1" ht="44.25" customHeight="1">
      <c r="A1710" s="39"/>
      <c r="B1710" s="40"/>
      <c r="C1710" s="220" t="s">
        <v>1669</v>
      </c>
      <c r="D1710" s="220" t="s">
        <v>155</v>
      </c>
      <c r="E1710" s="221" t="s">
        <v>1670</v>
      </c>
      <c r="F1710" s="222" t="s">
        <v>1671</v>
      </c>
      <c r="G1710" s="223" t="s">
        <v>216</v>
      </c>
      <c r="H1710" s="224">
        <v>134.13999999999999</v>
      </c>
      <c r="I1710" s="225"/>
      <c r="J1710" s="226">
        <f>ROUND(I1710*H1710,2)</f>
        <v>0</v>
      </c>
      <c r="K1710" s="227"/>
      <c r="L1710" s="45"/>
      <c r="M1710" s="228" t="s">
        <v>1</v>
      </c>
      <c r="N1710" s="229" t="s">
        <v>43</v>
      </c>
      <c r="O1710" s="92"/>
      <c r="P1710" s="230">
        <f>O1710*H1710</f>
        <v>0</v>
      </c>
      <c r="Q1710" s="230">
        <v>0</v>
      </c>
      <c r="R1710" s="230">
        <f>Q1710*H1710</f>
        <v>0</v>
      </c>
      <c r="S1710" s="230">
        <v>0</v>
      </c>
      <c r="T1710" s="231">
        <f>S1710*H1710</f>
        <v>0</v>
      </c>
      <c r="U1710" s="39"/>
      <c r="V1710" s="39"/>
      <c r="W1710" s="39"/>
      <c r="X1710" s="39"/>
      <c r="Y1710" s="39"/>
      <c r="Z1710" s="39"/>
      <c r="AA1710" s="39"/>
      <c r="AB1710" s="39"/>
      <c r="AC1710" s="39"/>
      <c r="AD1710" s="39"/>
      <c r="AE1710" s="39"/>
      <c r="AR1710" s="232" t="s">
        <v>269</v>
      </c>
      <c r="AT1710" s="232" t="s">
        <v>155</v>
      </c>
      <c r="AU1710" s="232" t="s">
        <v>88</v>
      </c>
      <c r="AY1710" s="18" t="s">
        <v>153</v>
      </c>
      <c r="BE1710" s="233">
        <f>IF(N1710="základní",J1710,0)</f>
        <v>0</v>
      </c>
      <c r="BF1710" s="233">
        <f>IF(N1710="snížená",J1710,0)</f>
        <v>0</v>
      </c>
      <c r="BG1710" s="233">
        <f>IF(N1710="zákl. přenesená",J1710,0)</f>
        <v>0</v>
      </c>
      <c r="BH1710" s="233">
        <f>IF(N1710="sníž. přenesená",J1710,0)</f>
        <v>0</v>
      </c>
      <c r="BI1710" s="233">
        <f>IF(N1710="nulová",J1710,0)</f>
        <v>0</v>
      </c>
      <c r="BJ1710" s="18" t="s">
        <v>86</v>
      </c>
      <c r="BK1710" s="233">
        <f>ROUND(I1710*H1710,2)</f>
        <v>0</v>
      </c>
      <c r="BL1710" s="18" t="s">
        <v>269</v>
      </c>
      <c r="BM1710" s="232" t="s">
        <v>1672</v>
      </c>
    </row>
    <row r="1711" s="2" customFormat="1" ht="16.5" customHeight="1">
      <c r="A1711" s="39"/>
      <c r="B1711" s="40"/>
      <c r="C1711" s="278" t="s">
        <v>1673</v>
      </c>
      <c r="D1711" s="278" t="s">
        <v>364</v>
      </c>
      <c r="E1711" s="279" t="s">
        <v>1665</v>
      </c>
      <c r="F1711" s="280" t="s">
        <v>1666</v>
      </c>
      <c r="G1711" s="281" t="s">
        <v>216</v>
      </c>
      <c r="H1711" s="282">
        <v>140.84700000000001</v>
      </c>
      <c r="I1711" s="283"/>
      <c r="J1711" s="284">
        <f>ROUND(I1711*H1711,2)</f>
        <v>0</v>
      </c>
      <c r="K1711" s="285"/>
      <c r="L1711" s="286"/>
      <c r="M1711" s="287" t="s">
        <v>1</v>
      </c>
      <c r="N1711" s="288" t="s">
        <v>43</v>
      </c>
      <c r="O1711" s="92"/>
      <c r="P1711" s="230">
        <f>O1711*H1711</f>
        <v>0</v>
      </c>
      <c r="Q1711" s="230">
        <v>0</v>
      </c>
      <c r="R1711" s="230">
        <f>Q1711*H1711</f>
        <v>0</v>
      </c>
      <c r="S1711" s="230">
        <v>0</v>
      </c>
      <c r="T1711" s="231">
        <f>S1711*H1711</f>
        <v>0</v>
      </c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R1711" s="232" t="s">
        <v>379</v>
      </c>
      <c r="AT1711" s="232" t="s">
        <v>364</v>
      </c>
      <c r="AU1711" s="232" t="s">
        <v>88</v>
      </c>
      <c r="AY1711" s="18" t="s">
        <v>153</v>
      </c>
      <c r="BE1711" s="233">
        <f>IF(N1711="základní",J1711,0)</f>
        <v>0</v>
      </c>
      <c r="BF1711" s="233">
        <f>IF(N1711="snížená",J1711,0)</f>
        <v>0</v>
      </c>
      <c r="BG1711" s="233">
        <f>IF(N1711="zákl. přenesená",J1711,0)</f>
        <v>0</v>
      </c>
      <c r="BH1711" s="233">
        <f>IF(N1711="sníž. přenesená",J1711,0)</f>
        <v>0</v>
      </c>
      <c r="BI1711" s="233">
        <f>IF(N1711="nulová",J1711,0)</f>
        <v>0</v>
      </c>
      <c r="BJ1711" s="18" t="s">
        <v>86</v>
      </c>
      <c r="BK1711" s="233">
        <f>ROUND(I1711*H1711,2)</f>
        <v>0</v>
      </c>
      <c r="BL1711" s="18" t="s">
        <v>269</v>
      </c>
      <c r="BM1711" s="232" t="s">
        <v>1674</v>
      </c>
    </row>
    <row r="1712" s="14" customFormat="1">
      <c r="A1712" s="14"/>
      <c r="B1712" s="245"/>
      <c r="C1712" s="246"/>
      <c r="D1712" s="236" t="s">
        <v>161</v>
      </c>
      <c r="E1712" s="246"/>
      <c r="F1712" s="248" t="s">
        <v>1675</v>
      </c>
      <c r="G1712" s="246"/>
      <c r="H1712" s="249">
        <v>140.84700000000001</v>
      </c>
      <c r="I1712" s="250"/>
      <c r="J1712" s="246"/>
      <c r="K1712" s="246"/>
      <c r="L1712" s="251"/>
      <c r="M1712" s="252"/>
      <c r="N1712" s="253"/>
      <c r="O1712" s="253"/>
      <c r="P1712" s="253"/>
      <c r="Q1712" s="253"/>
      <c r="R1712" s="253"/>
      <c r="S1712" s="253"/>
      <c r="T1712" s="254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55" t="s">
        <v>161</v>
      </c>
      <c r="AU1712" s="255" t="s">
        <v>88</v>
      </c>
      <c r="AV1712" s="14" t="s">
        <v>88</v>
      </c>
      <c r="AW1712" s="14" t="s">
        <v>4</v>
      </c>
      <c r="AX1712" s="14" t="s">
        <v>86</v>
      </c>
      <c r="AY1712" s="255" t="s">
        <v>153</v>
      </c>
    </row>
    <row r="1713" s="2" customFormat="1" ht="33" customHeight="1">
      <c r="A1713" s="39"/>
      <c r="B1713" s="40"/>
      <c r="C1713" s="220" t="s">
        <v>1676</v>
      </c>
      <c r="D1713" s="220" t="s">
        <v>155</v>
      </c>
      <c r="E1713" s="221" t="s">
        <v>1677</v>
      </c>
      <c r="F1713" s="222" t="s">
        <v>1678</v>
      </c>
      <c r="G1713" s="223" t="s">
        <v>216</v>
      </c>
      <c r="H1713" s="224">
        <v>942.05600000000004</v>
      </c>
      <c r="I1713" s="225"/>
      <c r="J1713" s="226">
        <f>ROUND(I1713*H1713,2)</f>
        <v>0</v>
      </c>
      <c r="K1713" s="227"/>
      <c r="L1713" s="45"/>
      <c r="M1713" s="228" t="s">
        <v>1</v>
      </c>
      <c r="N1713" s="229" t="s">
        <v>43</v>
      </c>
      <c r="O1713" s="92"/>
      <c r="P1713" s="230">
        <f>O1713*H1713</f>
        <v>0</v>
      </c>
      <c r="Q1713" s="230">
        <v>0.00020000000000000001</v>
      </c>
      <c r="R1713" s="230">
        <f>Q1713*H1713</f>
        <v>0.18841120000000003</v>
      </c>
      <c r="S1713" s="230">
        <v>0</v>
      </c>
      <c r="T1713" s="231">
        <f>S1713*H1713</f>
        <v>0</v>
      </c>
      <c r="U1713" s="39"/>
      <c r="V1713" s="39"/>
      <c r="W1713" s="39"/>
      <c r="X1713" s="39"/>
      <c r="Y1713" s="39"/>
      <c r="Z1713" s="39"/>
      <c r="AA1713" s="39"/>
      <c r="AB1713" s="39"/>
      <c r="AC1713" s="39"/>
      <c r="AD1713" s="39"/>
      <c r="AE1713" s="39"/>
      <c r="AR1713" s="232" t="s">
        <v>269</v>
      </c>
      <c r="AT1713" s="232" t="s">
        <v>155</v>
      </c>
      <c r="AU1713" s="232" t="s">
        <v>88</v>
      </c>
      <c r="AY1713" s="18" t="s">
        <v>153</v>
      </c>
      <c r="BE1713" s="233">
        <f>IF(N1713="základní",J1713,0)</f>
        <v>0</v>
      </c>
      <c r="BF1713" s="233">
        <f>IF(N1713="snížená",J1713,0)</f>
        <v>0</v>
      </c>
      <c r="BG1713" s="233">
        <f>IF(N1713="zákl. přenesená",J1713,0)</f>
        <v>0</v>
      </c>
      <c r="BH1713" s="233">
        <f>IF(N1713="sníž. přenesená",J1713,0)</f>
        <v>0</v>
      </c>
      <c r="BI1713" s="233">
        <f>IF(N1713="nulová",J1713,0)</f>
        <v>0</v>
      </c>
      <c r="BJ1713" s="18" t="s">
        <v>86</v>
      </c>
      <c r="BK1713" s="233">
        <f>ROUND(I1713*H1713,2)</f>
        <v>0</v>
      </c>
      <c r="BL1713" s="18" t="s">
        <v>269</v>
      </c>
      <c r="BM1713" s="232" t="s">
        <v>1679</v>
      </c>
    </row>
    <row r="1714" s="14" customFormat="1">
      <c r="A1714" s="14"/>
      <c r="B1714" s="245"/>
      <c r="C1714" s="246"/>
      <c r="D1714" s="236" t="s">
        <v>161</v>
      </c>
      <c r="E1714" s="247" t="s">
        <v>1</v>
      </c>
      <c r="F1714" s="248" t="s">
        <v>1680</v>
      </c>
      <c r="G1714" s="246"/>
      <c r="H1714" s="249">
        <v>942.05600000000004</v>
      </c>
      <c r="I1714" s="250"/>
      <c r="J1714" s="246"/>
      <c r="K1714" s="246"/>
      <c r="L1714" s="251"/>
      <c r="M1714" s="252"/>
      <c r="N1714" s="253"/>
      <c r="O1714" s="253"/>
      <c r="P1714" s="253"/>
      <c r="Q1714" s="253"/>
      <c r="R1714" s="253"/>
      <c r="S1714" s="253"/>
      <c r="T1714" s="254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55" t="s">
        <v>161</v>
      </c>
      <c r="AU1714" s="255" t="s">
        <v>88</v>
      </c>
      <c r="AV1714" s="14" t="s">
        <v>88</v>
      </c>
      <c r="AW1714" s="14" t="s">
        <v>32</v>
      </c>
      <c r="AX1714" s="14" t="s">
        <v>86</v>
      </c>
      <c r="AY1714" s="255" t="s">
        <v>153</v>
      </c>
    </row>
    <row r="1715" s="2" customFormat="1" ht="33" customHeight="1">
      <c r="A1715" s="39"/>
      <c r="B1715" s="40"/>
      <c r="C1715" s="220" t="s">
        <v>1681</v>
      </c>
      <c r="D1715" s="220" t="s">
        <v>155</v>
      </c>
      <c r="E1715" s="221" t="s">
        <v>1682</v>
      </c>
      <c r="F1715" s="222" t="s">
        <v>1683</v>
      </c>
      <c r="G1715" s="223" t="s">
        <v>216</v>
      </c>
      <c r="H1715" s="224">
        <v>119.64</v>
      </c>
      <c r="I1715" s="225"/>
      <c r="J1715" s="226">
        <f>ROUND(I1715*H1715,2)</f>
        <v>0</v>
      </c>
      <c r="K1715" s="227"/>
      <c r="L1715" s="45"/>
      <c r="M1715" s="228" t="s">
        <v>1</v>
      </c>
      <c r="N1715" s="229" t="s">
        <v>43</v>
      </c>
      <c r="O1715" s="92"/>
      <c r="P1715" s="230">
        <f>O1715*H1715</f>
        <v>0</v>
      </c>
      <c r="Q1715" s="230">
        <v>0.00020000000000000001</v>
      </c>
      <c r="R1715" s="230">
        <f>Q1715*H1715</f>
        <v>0.023928000000000001</v>
      </c>
      <c r="S1715" s="230">
        <v>0</v>
      </c>
      <c r="T1715" s="231">
        <f>S1715*H1715</f>
        <v>0</v>
      </c>
      <c r="U1715" s="39"/>
      <c r="V1715" s="39"/>
      <c r="W1715" s="39"/>
      <c r="X1715" s="39"/>
      <c r="Y1715" s="39"/>
      <c r="Z1715" s="39"/>
      <c r="AA1715" s="39"/>
      <c r="AB1715" s="39"/>
      <c r="AC1715" s="39"/>
      <c r="AD1715" s="39"/>
      <c r="AE1715" s="39"/>
      <c r="AR1715" s="232" t="s">
        <v>269</v>
      </c>
      <c r="AT1715" s="232" t="s">
        <v>155</v>
      </c>
      <c r="AU1715" s="232" t="s">
        <v>88</v>
      </c>
      <c r="AY1715" s="18" t="s">
        <v>153</v>
      </c>
      <c r="BE1715" s="233">
        <f>IF(N1715="základní",J1715,0)</f>
        <v>0</v>
      </c>
      <c r="BF1715" s="233">
        <f>IF(N1715="snížená",J1715,0)</f>
        <v>0</v>
      </c>
      <c r="BG1715" s="233">
        <f>IF(N1715="zákl. přenesená",J1715,0)</f>
        <v>0</v>
      </c>
      <c r="BH1715" s="233">
        <f>IF(N1715="sníž. přenesená",J1715,0)</f>
        <v>0</v>
      </c>
      <c r="BI1715" s="233">
        <f>IF(N1715="nulová",J1715,0)</f>
        <v>0</v>
      </c>
      <c r="BJ1715" s="18" t="s">
        <v>86</v>
      </c>
      <c r="BK1715" s="233">
        <f>ROUND(I1715*H1715,2)</f>
        <v>0</v>
      </c>
      <c r="BL1715" s="18" t="s">
        <v>269</v>
      </c>
      <c r="BM1715" s="232" t="s">
        <v>1684</v>
      </c>
    </row>
    <row r="1716" s="14" customFormat="1">
      <c r="A1716" s="14"/>
      <c r="B1716" s="245"/>
      <c r="C1716" s="246"/>
      <c r="D1716" s="236" t="s">
        <v>161</v>
      </c>
      <c r="E1716" s="247" t="s">
        <v>1</v>
      </c>
      <c r="F1716" s="248" t="s">
        <v>1685</v>
      </c>
      <c r="G1716" s="246"/>
      <c r="H1716" s="249">
        <v>119.64</v>
      </c>
      <c r="I1716" s="250"/>
      <c r="J1716" s="246"/>
      <c r="K1716" s="246"/>
      <c r="L1716" s="251"/>
      <c r="M1716" s="252"/>
      <c r="N1716" s="253"/>
      <c r="O1716" s="253"/>
      <c r="P1716" s="253"/>
      <c r="Q1716" s="253"/>
      <c r="R1716" s="253"/>
      <c r="S1716" s="253"/>
      <c r="T1716" s="25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55" t="s">
        <v>161</v>
      </c>
      <c r="AU1716" s="255" t="s">
        <v>88</v>
      </c>
      <c r="AV1716" s="14" t="s">
        <v>88</v>
      </c>
      <c r="AW1716" s="14" t="s">
        <v>32</v>
      </c>
      <c r="AX1716" s="14" t="s">
        <v>78</v>
      </c>
      <c r="AY1716" s="255" t="s">
        <v>153</v>
      </c>
    </row>
    <row r="1717" s="15" customFormat="1">
      <c r="A1717" s="15"/>
      <c r="B1717" s="256"/>
      <c r="C1717" s="257"/>
      <c r="D1717" s="236" t="s">
        <v>161</v>
      </c>
      <c r="E1717" s="258" t="s">
        <v>1</v>
      </c>
      <c r="F1717" s="259" t="s">
        <v>164</v>
      </c>
      <c r="G1717" s="257"/>
      <c r="H1717" s="260">
        <v>119.64</v>
      </c>
      <c r="I1717" s="261"/>
      <c r="J1717" s="257"/>
      <c r="K1717" s="257"/>
      <c r="L1717" s="262"/>
      <c r="M1717" s="263"/>
      <c r="N1717" s="264"/>
      <c r="O1717" s="264"/>
      <c r="P1717" s="264"/>
      <c r="Q1717" s="264"/>
      <c r="R1717" s="264"/>
      <c r="S1717" s="264"/>
      <c r="T1717" s="265"/>
      <c r="U1717" s="15"/>
      <c r="V1717" s="15"/>
      <c r="W1717" s="15"/>
      <c r="X1717" s="15"/>
      <c r="Y1717" s="15"/>
      <c r="Z1717" s="15"/>
      <c r="AA1717" s="15"/>
      <c r="AB1717" s="15"/>
      <c r="AC1717" s="15"/>
      <c r="AD1717" s="15"/>
      <c r="AE1717" s="15"/>
      <c r="AT1717" s="266" t="s">
        <v>161</v>
      </c>
      <c r="AU1717" s="266" t="s">
        <v>88</v>
      </c>
      <c r="AV1717" s="15" t="s">
        <v>165</v>
      </c>
      <c r="AW1717" s="15" t="s">
        <v>32</v>
      </c>
      <c r="AX1717" s="15" t="s">
        <v>86</v>
      </c>
      <c r="AY1717" s="266" t="s">
        <v>153</v>
      </c>
    </row>
    <row r="1718" s="2" customFormat="1" ht="37.8" customHeight="1">
      <c r="A1718" s="39"/>
      <c r="B1718" s="40"/>
      <c r="C1718" s="220" t="s">
        <v>1686</v>
      </c>
      <c r="D1718" s="220" t="s">
        <v>155</v>
      </c>
      <c r="E1718" s="221" t="s">
        <v>1687</v>
      </c>
      <c r="F1718" s="222" t="s">
        <v>1688</v>
      </c>
      <c r="G1718" s="223" t="s">
        <v>216</v>
      </c>
      <c r="H1718" s="224">
        <v>942.05600000000004</v>
      </c>
      <c r="I1718" s="225"/>
      <c r="J1718" s="226">
        <f>ROUND(I1718*H1718,2)</f>
        <v>0</v>
      </c>
      <c r="K1718" s="227"/>
      <c r="L1718" s="45"/>
      <c r="M1718" s="228" t="s">
        <v>1</v>
      </c>
      <c r="N1718" s="229" t="s">
        <v>43</v>
      </c>
      <c r="O1718" s="92"/>
      <c r="P1718" s="230">
        <f>O1718*H1718</f>
        <v>0</v>
      </c>
      <c r="Q1718" s="230">
        <v>0.00025999999999999998</v>
      </c>
      <c r="R1718" s="230">
        <f>Q1718*H1718</f>
        <v>0.24493456</v>
      </c>
      <c r="S1718" s="230">
        <v>0</v>
      </c>
      <c r="T1718" s="231">
        <f>S1718*H1718</f>
        <v>0</v>
      </c>
      <c r="U1718" s="39"/>
      <c r="V1718" s="39"/>
      <c r="W1718" s="39"/>
      <c r="X1718" s="39"/>
      <c r="Y1718" s="39"/>
      <c r="Z1718" s="39"/>
      <c r="AA1718" s="39"/>
      <c r="AB1718" s="39"/>
      <c r="AC1718" s="39"/>
      <c r="AD1718" s="39"/>
      <c r="AE1718" s="39"/>
      <c r="AR1718" s="232" t="s">
        <v>269</v>
      </c>
      <c r="AT1718" s="232" t="s">
        <v>155</v>
      </c>
      <c r="AU1718" s="232" t="s">
        <v>88</v>
      </c>
      <c r="AY1718" s="18" t="s">
        <v>153</v>
      </c>
      <c r="BE1718" s="233">
        <f>IF(N1718="základní",J1718,0)</f>
        <v>0</v>
      </c>
      <c r="BF1718" s="233">
        <f>IF(N1718="snížená",J1718,0)</f>
        <v>0</v>
      </c>
      <c r="BG1718" s="233">
        <f>IF(N1718="zákl. přenesená",J1718,0)</f>
        <v>0</v>
      </c>
      <c r="BH1718" s="233">
        <f>IF(N1718="sníž. přenesená",J1718,0)</f>
        <v>0</v>
      </c>
      <c r="BI1718" s="233">
        <f>IF(N1718="nulová",J1718,0)</f>
        <v>0</v>
      </c>
      <c r="BJ1718" s="18" t="s">
        <v>86</v>
      </c>
      <c r="BK1718" s="233">
        <f>ROUND(I1718*H1718,2)</f>
        <v>0</v>
      </c>
      <c r="BL1718" s="18" t="s">
        <v>269</v>
      </c>
      <c r="BM1718" s="232" t="s">
        <v>1689</v>
      </c>
    </row>
    <row r="1719" s="2" customFormat="1" ht="44.25" customHeight="1">
      <c r="A1719" s="39"/>
      <c r="B1719" s="40"/>
      <c r="C1719" s="220" t="s">
        <v>1690</v>
      </c>
      <c r="D1719" s="220" t="s">
        <v>155</v>
      </c>
      <c r="E1719" s="221" t="s">
        <v>1691</v>
      </c>
      <c r="F1719" s="222" t="s">
        <v>1692</v>
      </c>
      <c r="G1719" s="223" t="s">
        <v>216</v>
      </c>
      <c r="H1719" s="224">
        <v>119.64</v>
      </c>
      <c r="I1719" s="225"/>
      <c r="J1719" s="226">
        <f>ROUND(I1719*H1719,2)</f>
        <v>0</v>
      </c>
      <c r="K1719" s="227"/>
      <c r="L1719" s="45"/>
      <c r="M1719" s="290" t="s">
        <v>1</v>
      </c>
      <c r="N1719" s="291" t="s">
        <v>43</v>
      </c>
      <c r="O1719" s="292"/>
      <c r="P1719" s="293">
        <f>O1719*H1719</f>
        <v>0</v>
      </c>
      <c r="Q1719" s="293">
        <v>0.00025999999999999998</v>
      </c>
      <c r="R1719" s="293">
        <f>Q1719*H1719</f>
        <v>0.031106399999999996</v>
      </c>
      <c r="S1719" s="293">
        <v>0</v>
      </c>
      <c r="T1719" s="294">
        <f>S1719*H1719</f>
        <v>0</v>
      </c>
      <c r="U1719" s="39"/>
      <c r="V1719" s="39"/>
      <c r="W1719" s="39"/>
      <c r="X1719" s="39"/>
      <c r="Y1719" s="39"/>
      <c r="Z1719" s="39"/>
      <c r="AA1719" s="39"/>
      <c r="AB1719" s="39"/>
      <c r="AC1719" s="39"/>
      <c r="AD1719" s="39"/>
      <c r="AE1719" s="39"/>
      <c r="AR1719" s="232" t="s">
        <v>269</v>
      </c>
      <c r="AT1719" s="232" t="s">
        <v>155</v>
      </c>
      <c r="AU1719" s="232" t="s">
        <v>88</v>
      </c>
      <c r="AY1719" s="18" t="s">
        <v>153</v>
      </c>
      <c r="BE1719" s="233">
        <f>IF(N1719="základní",J1719,0)</f>
        <v>0</v>
      </c>
      <c r="BF1719" s="233">
        <f>IF(N1719="snížená",J1719,0)</f>
        <v>0</v>
      </c>
      <c r="BG1719" s="233">
        <f>IF(N1719="zákl. přenesená",J1719,0)</f>
        <v>0</v>
      </c>
      <c r="BH1719" s="233">
        <f>IF(N1719="sníž. přenesená",J1719,0)</f>
        <v>0</v>
      </c>
      <c r="BI1719" s="233">
        <f>IF(N1719="nulová",J1719,0)</f>
        <v>0</v>
      </c>
      <c r="BJ1719" s="18" t="s">
        <v>86</v>
      </c>
      <c r="BK1719" s="233">
        <f>ROUND(I1719*H1719,2)</f>
        <v>0</v>
      </c>
      <c r="BL1719" s="18" t="s">
        <v>269</v>
      </c>
      <c r="BM1719" s="232" t="s">
        <v>1693</v>
      </c>
    </row>
    <row r="1720" s="2" customFormat="1" ht="6.96" customHeight="1">
      <c r="A1720" s="39"/>
      <c r="B1720" s="67"/>
      <c r="C1720" s="68"/>
      <c r="D1720" s="68"/>
      <c r="E1720" s="68"/>
      <c r="F1720" s="68"/>
      <c r="G1720" s="68"/>
      <c r="H1720" s="68"/>
      <c r="I1720" s="68"/>
      <c r="J1720" s="68"/>
      <c r="K1720" s="68"/>
      <c r="L1720" s="45"/>
      <c r="M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</row>
  </sheetData>
  <sheetProtection sheet="1" autoFilter="0" formatColumns="0" formatRows="0" objects="1" scenarios="1" spinCount="100000" saltValue="eyMZDzrncRAPA8bQl8AiCp+K2GBZ+VxV83/wkSrA3d1cojgF0w0gDpaXot/FCT7gfnVEU6+8cx8cupFwyLe6NQ==" hashValue="mv02hBMvQCL1iCUkX7tyiHK3ucSCC3J19vzb7+JpIVIuqYhF+muNr5WxjRqwkVbpkKOMUXr9conRpTj9i7IQhQ==" algorithmName="SHA-512" password="CC35"/>
  <autoFilter ref="C141:K1719"/>
  <mergeCells count="9">
    <mergeCell ref="E7:H7"/>
    <mergeCell ref="E9:H9"/>
    <mergeCell ref="E18:H18"/>
    <mergeCell ref="E27:H27"/>
    <mergeCell ref="E85:H85"/>
    <mergeCell ref="E87:H87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1694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36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ROUND((SUM(BE133:BE315)),  2)</f>
        <v>0</v>
      </c>
      <c r="G33" s="39"/>
      <c r="H33" s="39"/>
      <c r="I33" s="156">
        <v>0.20999999999999999</v>
      </c>
      <c r="J33" s="155">
        <f>ROUND(((SUM(BE133:BE315))*I33),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ROUND((SUM(BF133:BF315)),  2)</f>
        <v>0</v>
      </c>
      <c r="G34" s="39"/>
      <c r="H34" s="39"/>
      <c r="I34" s="156">
        <v>0.14999999999999999</v>
      </c>
      <c r="J34" s="155">
        <f>ROUND(((SUM(BF133:BF315))*I34),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ROUND((SUM(BG133:BG315)),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ROUND((SUM(BH133:BH315)),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ROUND((SUM(BI133:BI315)),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2023/24-02 - Zdravotně-technické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Liběšice, č.p.170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112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J175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117</v>
      </c>
      <c r="E100" s="189"/>
      <c r="F100" s="189"/>
      <c r="G100" s="189"/>
      <c r="H100" s="189"/>
      <c r="I100" s="189"/>
      <c r="J100" s="190">
        <f>J182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119</v>
      </c>
      <c r="E101" s="189"/>
      <c r="F101" s="189"/>
      <c r="G101" s="189"/>
      <c r="H101" s="189"/>
      <c r="I101" s="189"/>
      <c r="J101" s="190">
        <f>J189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1695</v>
      </c>
      <c r="E102" s="189"/>
      <c r="F102" s="189"/>
      <c r="G102" s="189"/>
      <c r="H102" s="189"/>
      <c r="I102" s="189"/>
      <c r="J102" s="190">
        <f>J195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120</v>
      </c>
      <c r="E103" s="189"/>
      <c r="F103" s="189"/>
      <c r="G103" s="189"/>
      <c r="H103" s="189"/>
      <c r="I103" s="189"/>
      <c r="J103" s="190">
        <f>J207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121</v>
      </c>
      <c r="E104" s="189"/>
      <c r="F104" s="189"/>
      <c r="G104" s="189"/>
      <c r="H104" s="189"/>
      <c r="I104" s="189"/>
      <c r="J104" s="190">
        <f>J215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122</v>
      </c>
      <c r="E105" s="189"/>
      <c r="F105" s="189"/>
      <c r="G105" s="189"/>
      <c r="H105" s="189"/>
      <c r="I105" s="189"/>
      <c r="J105" s="190">
        <f>J219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123</v>
      </c>
      <c r="E106" s="183"/>
      <c r="F106" s="183"/>
      <c r="G106" s="183"/>
      <c r="H106" s="183"/>
      <c r="I106" s="183"/>
      <c r="J106" s="184">
        <f>J221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124</v>
      </c>
      <c r="E107" s="189"/>
      <c r="F107" s="189"/>
      <c r="G107" s="189"/>
      <c r="H107" s="189"/>
      <c r="I107" s="189"/>
      <c r="J107" s="190">
        <f>J222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126</v>
      </c>
      <c r="E108" s="189"/>
      <c r="F108" s="189"/>
      <c r="G108" s="189"/>
      <c r="H108" s="189"/>
      <c r="I108" s="189"/>
      <c r="J108" s="190">
        <f>J234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1696</v>
      </c>
      <c r="E109" s="189"/>
      <c r="F109" s="189"/>
      <c r="G109" s="189"/>
      <c r="H109" s="189"/>
      <c r="I109" s="189"/>
      <c r="J109" s="190">
        <f>J243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1697</v>
      </c>
      <c r="E110" s="189"/>
      <c r="F110" s="189"/>
      <c r="G110" s="189"/>
      <c r="H110" s="189"/>
      <c r="I110" s="189"/>
      <c r="J110" s="190">
        <f>J259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1698</v>
      </c>
      <c r="E111" s="189"/>
      <c r="F111" s="189"/>
      <c r="G111" s="189"/>
      <c r="H111" s="189"/>
      <c r="I111" s="189"/>
      <c r="J111" s="190">
        <f>J288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1699</v>
      </c>
      <c r="E112" s="189"/>
      <c r="F112" s="189"/>
      <c r="G112" s="189"/>
      <c r="H112" s="189"/>
      <c r="I112" s="189"/>
      <c r="J112" s="190">
        <f>J310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1700</v>
      </c>
      <c r="E113" s="189"/>
      <c r="F113" s="189"/>
      <c r="G113" s="189"/>
      <c r="H113" s="189"/>
      <c r="I113" s="189"/>
      <c r="J113" s="190">
        <f>J313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138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75" t="str">
        <f>E7</f>
        <v>Změna stavby ZŠ Liběšice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105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2023/24-02 - Zdravotně-technické instalace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Liběšice, č.p.170</v>
      </c>
      <c r="G127" s="41"/>
      <c r="H127" s="41"/>
      <c r="I127" s="33" t="s">
        <v>22</v>
      </c>
      <c r="J127" s="80" t="str">
        <f>IF(J12="","",J12)</f>
        <v>28. 6. 2023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Obec Liběšice</v>
      </c>
      <c r="G129" s="41"/>
      <c r="H129" s="41"/>
      <c r="I129" s="33" t="s">
        <v>30</v>
      </c>
      <c r="J129" s="37" t="str">
        <f>E21</f>
        <v>PK Polerecký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IF(E18="","",E18)</f>
        <v>Vyplň údaj</v>
      </c>
      <c r="G130" s="41"/>
      <c r="H130" s="41"/>
      <c r="I130" s="33" t="s">
        <v>33</v>
      </c>
      <c r="J130" s="37" t="str">
        <f>E24</f>
        <v>Roman Šácha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139</v>
      </c>
      <c r="D132" s="195" t="s">
        <v>63</v>
      </c>
      <c r="E132" s="195" t="s">
        <v>59</v>
      </c>
      <c r="F132" s="195" t="s">
        <v>60</v>
      </c>
      <c r="G132" s="195" t="s">
        <v>140</v>
      </c>
      <c r="H132" s="195" t="s">
        <v>141</v>
      </c>
      <c r="I132" s="195" t="s">
        <v>142</v>
      </c>
      <c r="J132" s="196" t="s">
        <v>109</v>
      </c>
      <c r="K132" s="197" t="s">
        <v>143</v>
      </c>
      <c r="L132" s="198"/>
      <c r="M132" s="101" t="s">
        <v>1</v>
      </c>
      <c r="N132" s="102" t="s">
        <v>42</v>
      </c>
      <c r="O132" s="102" t="s">
        <v>144</v>
      </c>
      <c r="P132" s="102" t="s">
        <v>145</v>
      </c>
      <c r="Q132" s="102" t="s">
        <v>146</v>
      </c>
      <c r="R132" s="102" t="s">
        <v>147</v>
      </c>
      <c r="S132" s="102" t="s">
        <v>148</v>
      </c>
      <c r="T132" s="103" t="s">
        <v>149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150</v>
      </c>
      <c r="D133" s="41"/>
      <c r="E133" s="41"/>
      <c r="F133" s="41"/>
      <c r="G133" s="41"/>
      <c r="H133" s="41"/>
      <c r="I133" s="41"/>
      <c r="J133" s="199">
        <f>BK133</f>
        <v>0</v>
      </c>
      <c r="K133" s="41"/>
      <c r="L133" s="45"/>
      <c r="M133" s="104"/>
      <c r="N133" s="200"/>
      <c r="O133" s="105"/>
      <c r="P133" s="201">
        <f>P134+P221</f>
        <v>0</v>
      </c>
      <c r="Q133" s="105"/>
      <c r="R133" s="201">
        <f>R134+R221</f>
        <v>39.944339400000004</v>
      </c>
      <c r="S133" s="105"/>
      <c r="T133" s="202">
        <f>T134+T221</f>
        <v>8.2900000000000009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77</v>
      </c>
      <c r="AU133" s="18" t="s">
        <v>111</v>
      </c>
      <c r="BK133" s="203">
        <f>BK134+BK221</f>
        <v>0</v>
      </c>
    </row>
    <row r="134" s="12" customFormat="1" ht="25.92" customHeight="1">
      <c r="A134" s="12"/>
      <c r="B134" s="204"/>
      <c r="C134" s="205"/>
      <c r="D134" s="206" t="s">
        <v>77</v>
      </c>
      <c r="E134" s="207" t="s">
        <v>151</v>
      </c>
      <c r="F134" s="207" t="s">
        <v>152</v>
      </c>
      <c r="G134" s="205"/>
      <c r="H134" s="205"/>
      <c r="I134" s="208"/>
      <c r="J134" s="209">
        <f>BK134</f>
        <v>0</v>
      </c>
      <c r="K134" s="205"/>
      <c r="L134" s="210"/>
      <c r="M134" s="211"/>
      <c r="N134" s="212"/>
      <c r="O134" s="212"/>
      <c r="P134" s="213">
        <f>P135+P175+P182+P189+P195+P207+P215+P219</f>
        <v>0</v>
      </c>
      <c r="Q134" s="212"/>
      <c r="R134" s="213">
        <f>R135+R175+R182+R189+R195+R207+R215+R219</f>
        <v>36.3140517</v>
      </c>
      <c r="S134" s="212"/>
      <c r="T134" s="214">
        <f>T135+T175+T182+T189+T195+T207+T215+T219</f>
        <v>8.2900000000000009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86</v>
      </c>
      <c r="AT134" s="216" t="s">
        <v>77</v>
      </c>
      <c r="AU134" s="216" t="s">
        <v>78</v>
      </c>
      <c r="AY134" s="215" t="s">
        <v>153</v>
      </c>
      <c r="BK134" s="217">
        <f>BK135+BK175+BK182+BK189+BK195+BK207+BK215+BK219</f>
        <v>0</v>
      </c>
    </row>
    <row r="135" s="12" customFormat="1" ht="22.8" customHeight="1">
      <c r="A135" s="12"/>
      <c r="B135" s="204"/>
      <c r="C135" s="205"/>
      <c r="D135" s="206" t="s">
        <v>77</v>
      </c>
      <c r="E135" s="218" t="s">
        <v>86</v>
      </c>
      <c r="F135" s="218" t="s">
        <v>154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SUM(P136:P174)</f>
        <v>0</v>
      </c>
      <c r="Q135" s="212"/>
      <c r="R135" s="213">
        <f>SUM(R136:R174)</f>
        <v>16.541076</v>
      </c>
      <c r="S135" s="212"/>
      <c r="T135" s="214">
        <f>SUM(T136:T174)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86</v>
      </c>
      <c r="AT135" s="216" t="s">
        <v>77</v>
      </c>
      <c r="AU135" s="216" t="s">
        <v>86</v>
      </c>
      <c r="AY135" s="215" t="s">
        <v>153</v>
      </c>
      <c r="BK135" s="217">
        <f>SUM(BK136:BK174)</f>
        <v>0</v>
      </c>
    </row>
    <row r="136" s="2" customFormat="1" ht="49.05" customHeight="1">
      <c r="A136" s="39"/>
      <c r="B136" s="40"/>
      <c r="C136" s="220" t="s">
        <v>86</v>
      </c>
      <c r="D136" s="220" t="s">
        <v>155</v>
      </c>
      <c r="E136" s="221" t="s">
        <v>1701</v>
      </c>
      <c r="F136" s="222" t="s">
        <v>1702</v>
      </c>
      <c r="G136" s="223" t="s">
        <v>158</v>
      </c>
      <c r="H136" s="224">
        <v>2.3999999999999999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43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159</v>
      </c>
      <c r="AT136" s="232" t="s">
        <v>155</v>
      </c>
      <c r="AU136" s="232" t="s">
        <v>88</v>
      </c>
      <c r="AY136" s="18" t="s">
        <v>153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86</v>
      </c>
      <c r="BK136" s="233">
        <f>ROUND(I136*H136,2)</f>
        <v>0</v>
      </c>
      <c r="BL136" s="18" t="s">
        <v>159</v>
      </c>
      <c r="BM136" s="232" t="s">
        <v>1703</v>
      </c>
    </row>
    <row r="137" s="13" customFormat="1">
      <c r="A137" s="13"/>
      <c r="B137" s="234"/>
      <c r="C137" s="235"/>
      <c r="D137" s="236" t="s">
        <v>161</v>
      </c>
      <c r="E137" s="237" t="s">
        <v>1</v>
      </c>
      <c r="F137" s="238" t="s">
        <v>1704</v>
      </c>
      <c r="G137" s="235"/>
      <c r="H137" s="237" t="s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161</v>
      </c>
      <c r="AU137" s="244" t="s">
        <v>88</v>
      </c>
      <c r="AV137" s="13" t="s">
        <v>86</v>
      </c>
      <c r="AW137" s="13" t="s">
        <v>32</v>
      </c>
      <c r="AX137" s="13" t="s">
        <v>78</v>
      </c>
      <c r="AY137" s="244" t="s">
        <v>153</v>
      </c>
    </row>
    <row r="138" s="14" customFormat="1">
      <c r="A138" s="14"/>
      <c r="B138" s="245"/>
      <c r="C138" s="246"/>
      <c r="D138" s="236" t="s">
        <v>161</v>
      </c>
      <c r="E138" s="247" t="s">
        <v>1</v>
      </c>
      <c r="F138" s="248" t="s">
        <v>1705</v>
      </c>
      <c r="G138" s="246"/>
      <c r="H138" s="249">
        <v>2.3999999999999999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161</v>
      </c>
      <c r="AU138" s="255" t="s">
        <v>88</v>
      </c>
      <c r="AV138" s="14" t="s">
        <v>88</v>
      </c>
      <c r="AW138" s="14" t="s">
        <v>32</v>
      </c>
      <c r="AX138" s="14" t="s">
        <v>78</v>
      </c>
      <c r="AY138" s="255" t="s">
        <v>153</v>
      </c>
    </row>
    <row r="139" s="15" customFormat="1">
      <c r="A139" s="15"/>
      <c r="B139" s="256"/>
      <c r="C139" s="257"/>
      <c r="D139" s="236" t="s">
        <v>161</v>
      </c>
      <c r="E139" s="258" t="s">
        <v>1</v>
      </c>
      <c r="F139" s="259" t="s">
        <v>164</v>
      </c>
      <c r="G139" s="257"/>
      <c r="H139" s="260">
        <v>2.3999999999999999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6" t="s">
        <v>161</v>
      </c>
      <c r="AU139" s="266" t="s">
        <v>88</v>
      </c>
      <c r="AV139" s="15" t="s">
        <v>165</v>
      </c>
      <c r="AW139" s="15" t="s">
        <v>32</v>
      </c>
      <c r="AX139" s="15" t="s">
        <v>78</v>
      </c>
      <c r="AY139" s="266" t="s">
        <v>153</v>
      </c>
    </row>
    <row r="140" s="16" customFormat="1">
      <c r="A140" s="16"/>
      <c r="B140" s="267"/>
      <c r="C140" s="268"/>
      <c r="D140" s="236" t="s">
        <v>161</v>
      </c>
      <c r="E140" s="269" t="s">
        <v>1</v>
      </c>
      <c r="F140" s="270" t="s">
        <v>166</v>
      </c>
      <c r="G140" s="268"/>
      <c r="H140" s="271">
        <v>2.3999999999999999</v>
      </c>
      <c r="I140" s="272"/>
      <c r="J140" s="268"/>
      <c r="K140" s="268"/>
      <c r="L140" s="273"/>
      <c r="M140" s="274"/>
      <c r="N140" s="275"/>
      <c r="O140" s="275"/>
      <c r="P140" s="275"/>
      <c r="Q140" s="275"/>
      <c r="R140" s="275"/>
      <c r="S140" s="275"/>
      <c r="T140" s="27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77" t="s">
        <v>161</v>
      </c>
      <c r="AU140" s="277" t="s">
        <v>88</v>
      </c>
      <c r="AV140" s="16" t="s">
        <v>159</v>
      </c>
      <c r="AW140" s="16" t="s">
        <v>32</v>
      </c>
      <c r="AX140" s="16" t="s">
        <v>86</v>
      </c>
      <c r="AY140" s="277" t="s">
        <v>153</v>
      </c>
    </row>
    <row r="141" s="2" customFormat="1" ht="44.25" customHeight="1">
      <c r="A141" s="39"/>
      <c r="B141" s="40"/>
      <c r="C141" s="220" t="s">
        <v>88</v>
      </c>
      <c r="D141" s="220" t="s">
        <v>155</v>
      </c>
      <c r="E141" s="221" t="s">
        <v>1706</v>
      </c>
      <c r="F141" s="222" t="s">
        <v>1707</v>
      </c>
      <c r="G141" s="223" t="s">
        <v>158</v>
      </c>
      <c r="H141" s="224">
        <v>19.800000000000001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43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159</v>
      </c>
      <c r="AT141" s="232" t="s">
        <v>155</v>
      </c>
      <c r="AU141" s="232" t="s">
        <v>88</v>
      </c>
      <c r="AY141" s="18" t="s">
        <v>153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86</v>
      </c>
      <c r="BK141" s="233">
        <f>ROUND(I141*H141,2)</f>
        <v>0</v>
      </c>
      <c r="BL141" s="18" t="s">
        <v>159</v>
      </c>
      <c r="BM141" s="232" t="s">
        <v>1708</v>
      </c>
    </row>
    <row r="142" s="13" customFormat="1">
      <c r="A142" s="13"/>
      <c r="B142" s="234"/>
      <c r="C142" s="235"/>
      <c r="D142" s="236" t="s">
        <v>161</v>
      </c>
      <c r="E142" s="237" t="s">
        <v>1</v>
      </c>
      <c r="F142" s="238" t="s">
        <v>1709</v>
      </c>
      <c r="G142" s="235"/>
      <c r="H142" s="237" t="s">
        <v>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161</v>
      </c>
      <c r="AU142" s="244" t="s">
        <v>88</v>
      </c>
      <c r="AV142" s="13" t="s">
        <v>86</v>
      </c>
      <c r="AW142" s="13" t="s">
        <v>32</v>
      </c>
      <c r="AX142" s="13" t="s">
        <v>78</v>
      </c>
      <c r="AY142" s="244" t="s">
        <v>153</v>
      </c>
    </row>
    <row r="143" s="14" customFormat="1">
      <c r="A143" s="14"/>
      <c r="B143" s="245"/>
      <c r="C143" s="246"/>
      <c r="D143" s="236" t="s">
        <v>161</v>
      </c>
      <c r="E143" s="247" t="s">
        <v>1</v>
      </c>
      <c r="F143" s="248" t="s">
        <v>1710</v>
      </c>
      <c r="G143" s="246"/>
      <c r="H143" s="249">
        <v>19.800000000000001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161</v>
      </c>
      <c r="AU143" s="255" t="s">
        <v>88</v>
      </c>
      <c r="AV143" s="14" t="s">
        <v>88</v>
      </c>
      <c r="AW143" s="14" t="s">
        <v>32</v>
      </c>
      <c r="AX143" s="14" t="s">
        <v>78</v>
      </c>
      <c r="AY143" s="255" t="s">
        <v>153</v>
      </c>
    </row>
    <row r="144" s="15" customFormat="1">
      <c r="A144" s="15"/>
      <c r="B144" s="256"/>
      <c r="C144" s="257"/>
      <c r="D144" s="236" t="s">
        <v>161</v>
      </c>
      <c r="E144" s="258" t="s">
        <v>1</v>
      </c>
      <c r="F144" s="259" t="s">
        <v>164</v>
      </c>
      <c r="G144" s="257"/>
      <c r="H144" s="260">
        <v>19.800000000000001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6" t="s">
        <v>161</v>
      </c>
      <c r="AU144" s="266" t="s">
        <v>88</v>
      </c>
      <c r="AV144" s="15" t="s">
        <v>165</v>
      </c>
      <c r="AW144" s="15" t="s">
        <v>32</v>
      </c>
      <c r="AX144" s="15" t="s">
        <v>78</v>
      </c>
      <c r="AY144" s="266" t="s">
        <v>153</v>
      </c>
    </row>
    <row r="145" s="16" customFormat="1">
      <c r="A145" s="16"/>
      <c r="B145" s="267"/>
      <c r="C145" s="268"/>
      <c r="D145" s="236" t="s">
        <v>161</v>
      </c>
      <c r="E145" s="269" t="s">
        <v>1</v>
      </c>
      <c r="F145" s="270" t="s">
        <v>166</v>
      </c>
      <c r="G145" s="268"/>
      <c r="H145" s="271">
        <v>19.800000000000001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7" t="s">
        <v>161</v>
      </c>
      <c r="AU145" s="277" t="s">
        <v>88</v>
      </c>
      <c r="AV145" s="16" t="s">
        <v>159</v>
      </c>
      <c r="AW145" s="16" t="s">
        <v>32</v>
      </c>
      <c r="AX145" s="16" t="s">
        <v>86</v>
      </c>
      <c r="AY145" s="277" t="s">
        <v>153</v>
      </c>
    </row>
    <row r="146" s="2" customFormat="1" ht="24.15" customHeight="1">
      <c r="A146" s="39"/>
      <c r="B146" s="40"/>
      <c r="C146" s="220" t="s">
        <v>165</v>
      </c>
      <c r="D146" s="220" t="s">
        <v>155</v>
      </c>
      <c r="E146" s="221" t="s">
        <v>1711</v>
      </c>
      <c r="F146" s="222" t="s">
        <v>1712</v>
      </c>
      <c r="G146" s="223" t="s">
        <v>158</v>
      </c>
      <c r="H146" s="224">
        <v>5.4900000000000002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43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159</v>
      </c>
      <c r="AT146" s="232" t="s">
        <v>155</v>
      </c>
      <c r="AU146" s="232" t="s">
        <v>88</v>
      </c>
      <c r="AY146" s="18" t="s">
        <v>153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86</v>
      </c>
      <c r="BK146" s="233">
        <f>ROUND(I146*H146,2)</f>
        <v>0</v>
      </c>
      <c r="BL146" s="18" t="s">
        <v>159</v>
      </c>
      <c r="BM146" s="232" t="s">
        <v>1713</v>
      </c>
    </row>
    <row r="147" s="13" customFormat="1">
      <c r="A147" s="13"/>
      <c r="B147" s="234"/>
      <c r="C147" s="235"/>
      <c r="D147" s="236" t="s">
        <v>161</v>
      </c>
      <c r="E147" s="237" t="s">
        <v>1</v>
      </c>
      <c r="F147" s="238" t="s">
        <v>1714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161</v>
      </c>
      <c r="AU147" s="244" t="s">
        <v>88</v>
      </c>
      <c r="AV147" s="13" t="s">
        <v>86</v>
      </c>
      <c r="AW147" s="13" t="s">
        <v>32</v>
      </c>
      <c r="AX147" s="13" t="s">
        <v>78</v>
      </c>
      <c r="AY147" s="244" t="s">
        <v>153</v>
      </c>
    </row>
    <row r="148" s="14" customFormat="1">
      <c r="A148" s="14"/>
      <c r="B148" s="245"/>
      <c r="C148" s="246"/>
      <c r="D148" s="236" t="s">
        <v>161</v>
      </c>
      <c r="E148" s="247" t="s">
        <v>1</v>
      </c>
      <c r="F148" s="248" t="s">
        <v>1715</v>
      </c>
      <c r="G148" s="246"/>
      <c r="H148" s="249">
        <v>5.4900000000000002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161</v>
      </c>
      <c r="AU148" s="255" t="s">
        <v>88</v>
      </c>
      <c r="AV148" s="14" t="s">
        <v>88</v>
      </c>
      <c r="AW148" s="14" t="s">
        <v>32</v>
      </c>
      <c r="AX148" s="14" t="s">
        <v>78</v>
      </c>
      <c r="AY148" s="255" t="s">
        <v>153</v>
      </c>
    </row>
    <row r="149" s="15" customFormat="1">
      <c r="A149" s="15"/>
      <c r="B149" s="256"/>
      <c r="C149" s="257"/>
      <c r="D149" s="236" t="s">
        <v>161</v>
      </c>
      <c r="E149" s="258" t="s">
        <v>1</v>
      </c>
      <c r="F149" s="259" t="s">
        <v>164</v>
      </c>
      <c r="G149" s="257"/>
      <c r="H149" s="260">
        <v>5.4900000000000002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6" t="s">
        <v>161</v>
      </c>
      <c r="AU149" s="266" t="s">
        <v>88</v>
      </c>
      <c r="AV149" s="15" t="s">
        <v>165</v>
      </c>
      <c r="AW149" s="15" t="s">
        <v>32</v>
      </c>
      <c r="AX149" s="15" t="s">
        <v>78</v>
      </c>
      <c r="AY149" s="266" t="s">
        <v>153</v>
      </c>
    </row>
    <row r="150" s="16" customFormat="1">
      <c r="A150" s="16"/>
      <c r="B150" s="267"/>
      <c r="C150" s="268"/>
      <c r="D150" s="236" t="s">
        <v>161</v>
      </c>
      <c r="E150" s="269" t="s">
        <v>1</v>
      </c>
      <c r="F150" s="270" t="s">
        <v>166</v>
      </c>
      <c r="G150" s="268"/>
      <c r="H150" s="271">
        <v>5.4900000000000002</v>
      </c>
      <c r="I150" s="272"/>
      <c r="J150" s="268"/>
      <c r="K150" s="268"/>
      <c r="L150" s="273"/>
      <c r="M150" s="274"/>
      <c r="N150" s="275"/>
      <c r="O150" s="275"/>
      <c r="P150" s="275"/>
      <c r="Q150" s="275"/>
      <c r="R150" s="275"/>
      <c r="S150" s="275"/>
      <c r="T150" s="27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7" t="s">
        <v>161</v>
      </c>
      <c r="AU150" s="277" t="s">
        <v>88</v>
      </c>
      <c r="AV150" s="16" t="s">
        <v>159</v>
      </c>
      <c r="AW150" s="16" t="s">
        <v>32</v>
      </c>
      <c r="AX150" s="16" t="s">
        <v>86</v>
      </c>
      <c r="AY150" s="277" t="s">
        <v>153</v>
      </c>
    </row>
    <row r="151" s="2" customFormat="1" ht="37.8" customHeight="1">
      <c r="A151" s="39"/>
      <c r="B151" s="40"/>
      <c r="C151" s="220" t="s">
        <v>159</v>
      </c>
      <c r="D151" s="220" t="s">
        <v>155</v>
      </c>
      <c r="E151" s="221" t="s">
        <v>1716</v>
      </c>
      <c r="F151" s="222" t="s">
        <v>1717</v>
      </c>
      <c r="G151" s="223" t="s">
        <v>216</v>
      </c>
      <c r="H151" s="224">
        <v>48.899999999999999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43</v>
      </c>
      <c r="O151" s="92"/>
      <c r="P151" s="230">
        <f>O151*H151</f>
        <v>0</v>
      </c>
      <c r="Q151" s="230">
        <v>0.00084000000000000003</v>
      </c>
      <c r="R151" s="230">
        <f>Q151*H151</f>
        <v>0.041076000000000001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159</v>
      </c>
      <c r="AT151" s="232" t="s">
        <v>155</v>
      </c>
      <c r="AU151" s="232" t="s">
        <v>88</v>
      </c>
      <c r="AY151" s="18" t="s">
        <v>153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86</v>
      </c>
      <c r="BK151" s="233">
        <f>ROUND(I151*H151,2)</f>
        <v>0</v>
      </c>
      <c r="BL151" s="18" t="s">
        <v>159</v>
      </c>
      <c r="BM151" s="232" t="s">
        <v>1718</v>
      </c>
    </row>
    <row r="152" s="13" customFormat="1">
      <c r="A152" s="13"/>
      <c r="B152" s="234"/>
      <c r="C152" s="235"/>
      <c r="D152" s="236" t="s">
        <v>161</v>
      </c>
      <c r="E152" s="237" t="s">
        <v>1</v>
      </c>
      <c r="F152" s="238" t="s">
        <v>1719</v>
      </c>
      <c r="G152" s="235"/>
      <c r="H152" s="237" t="s">
        <v>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161</v>
      </c>
      <c r="AU152" s="244" t="s">
        <v>88</v>
      </c>
      <c r="AV152" s="13" t="s">
        <v>86</v>
      </c>
      <c r="AW152" s="13" t="s">
        <v>32</v>
      </c>
      <c r="AX152" s="13" t="s">
        <v>78</v>
      </c>
      <c r="AY152" s="244" t="s">
        <v>153</v>
      </c>
    </row>
    <row r="153" s="14" customFormat="1">
      <c r="A153" s="14"/>
      <c r="B153" s="245"/>
      <c r="C153" s="246"/>
      <c r="D153" s="236" t="s">
        <v>161</v>
      </c>
      <c r="E153" s="247" t="s">
        <v>1</v>
      </c>
      <c r="F153" s="248" t="s">
        <v>1720</v>
      </c>
      <c r="G153" s="246"/>
      <c r="H153" s="249">
        <v>48.899999999999999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161</v>
      </c>
      <c r="AU153" s="255" t="s">
        <v>88</v>
      </c>
      <c r="AV153" s="14" t="s">
        <v>88</v>
      </c>
      <c r="AW153" s="14" t="s">
        <v>32</v>
      </c>
      <c r="AX153" s="14" t="s">
        <v>78</v>
      </c>
      <c r="AY153" s="255" t="s">
        <v>153</v>
      </c>
    </row>
    <row r="154" s="15" customFormat="1">
      <c r="A154" s="15"/>
      <c r="B154" s="256"/>
      <c r="C154" s="257"/>
      <c r="D154" s="236" t="s">
        <v>161</v>
      </c>
      <c r="E154" s="258" t="s">
        <v>1</v>
      </c>
      <c r="F154" s="259" t="s">
        <v>164</v>
      </c>
      <c r="G154" s="257"/>
      <c r="H154" s="260">
        <v>48.899999999999999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6" t="s">
        <v>161</v>
      </c>
      <c r="AU154" s="266" t="s">
        <v>88</v>
      </c>
      <c r="AV154" s="15" t="s">
        <v>165</v>
      </c>
      <c r="AW154" s="15" t="s">
        <v>32</v>
      </c>
      <c r="AX154" s="15" t="s">
        <v>78</v>
      </c>
      <c r="AY154" s="266" t="s">
        <v>153</v>
      </c>
    </row>
    <row r="155" s="16" customFormat="1">
      <c r="A155" s="16"/>
      <c r="B155" s="267"/>
      <c r="C155" s="268"/>
      <c r="D155" s="236" t="s">
        <v>161</v>
      </c>
      <c r="E155" s="269" t="s">
        <v>1</v>
      </c>
      <c r="F155" s="270" t="s">
        <v>166</v>
      </c>
      <c r="G155" s="268"/>
      <c r="H155" s="271">
        <v>48.899999999999999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7" t="s">
        <v>161</v>
      </c>
      <c r="AU155" s="277" t="s">
        <v>88</v>
      </c>
      <c r="AV155" s="16" t="s">
        <v>159</v>
      </c>
      <c r="AW155" s="16" t="s">
        <v>32</v>
      </c>
      <c r="AX155" s="16" t="s">
        <v>86</v>
      </c>
      <c r="AY155" s="277" t="s">
        <v>153</v>
      </c>
    </row>
    <row r="156" s="2" customFormat="1" ht="44.25" customHeight="1">
      <c r="A156" s="39"/>
      <c r="B156" s="40"/>
      <c r="C156" s="220" t="s">
        <v>188</v>
      </c>
      <c r="D156" s="220" t="s">
        <v>155</v>
      </c>
      <c r="E156" s="221" t="s">
        <v>1721</v>
      </c>
      <c r="F156" s="222" t="s">
        <v>1722</v>
      </c>
      <c r="G156" s="223" t="s">
        <v>216</v>
      </c>
      <c r="H156" s="224">
        <v>48.899999999999999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43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159</v>
      </c>
      <c r="AT156" s="232" t="s">
        <v>155</v>
      </c>
      <c r="AU156" s="232" t="s">
        <v>88</v>
      </c>
      <c r="AY156" s="18" t="s">
        <v>153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86</v>
      </c>
      <c r="BK156" s="233">
        <f>ROUND(I156*H156,2)</f>
        <v>0</v>
      </c>
      <c r="BL156" s="18" t="s">
        <v>159</v>
      </c>
      <c r="BM156" s="232" t="s">
        <v>1723</v>
      </c>
    </row>
    <row r="157" s="13" customFormat="1">
      <c r="A157" s="13"/>
      <c r="B157" s="234"/>
      <c r="C157" s="235"/>
      <c r="D157" s="236" t="s">
        <v>161</v>
      </c>
      <c r="E157" s="237" t="s">
        <v>1</v>
      </c>
      <c r="F157" s="238" t="s">
        <v>1719</v>
      </c>
      <c r="G157" s="235"/>
      <c r="H157" s="237" t="s">
        <v>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161</v>
      </c>
      <c r="AU157" s="244" t="s">
        <v>88</v>
      </c>
      <c r="AV157" s="13" t="s">
        <v>86</v>
      </c>
      <c r="AW157" s="13" t="s">
        <v>32</v>
      </c>
      <c r="AX157" s="13" t="s">
        <v>78</v>
      </c>
      <c r="AY157" s="244" t="s">
        <v>153</v>
      </c>
    </row>
    <row r="158" s="14" customFormat="1">
      <c r="A158" s="14"/>
      <c r="B158" s="245"/>
      <c r="C158" s="246"/>
      <c r="D158" s="236" t="s">
        <v>161</v>
      </c>
      <c r="E158" s="247" t="s">
        <v>1</v>
      </c>
      <c r="F158" s="248" t="s">
        <v>1720</v>
      </c>
      <c r="G158" s="246"/>
      <c r="H158" s="249">
        <v>48.899999999999999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161</v>
      </c>
      <c r="AU158" s="255" t="s">
        <v>88</v>
      </c>
      <c r="AV158" s="14" t="s">
        <v>88</v>
      </c>
      <c r="AW158" s="14" t="s">
        <v>32</v>
      </c>
      <c r="AX158" s="14" t="s">
        <v>78</v>
      </c>
      <c r="AY158" s="255" t="s">
        <v>153</v>
      </c>
    </row>
    <row r="159" s="15" customFormat="1">
      <c r="A159" s="15"/>
      <c r="B159" s="256"/>
      <c r="C159" s="257"/>
      <c r="D159" s="236" t="s">
        <v>161</v>
      </c>
      <c r="E159" s="258" t="s">
        <v>1</v>
      </c>
      <c r="F159" s="259" t="s">
        <v>164</v>
      </c>
      <c r="G159" s="257"/>
      <c r="H159" s="260">
        <v>48.899999999999999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161</v>
      </c>
      <c r="AU159" s="266" t="s">
        <v>88</v>
      </c>
      <c r="AV159" s="15" t="s">
        <v>165</v>
      </c>
      <c r="AW159" s="15" t="s">
        <v>32</v>
      </c>
      <c r="AX159" s="15" t="s">
        <v>78</v>
      </c>
      <c r="AY159" s="266" t="s">
        <v>153</v>
      </c>
    </row>
    <row r="160" s="16" customFormat="1">
      <c r="A160" s="16"/>
      <c r="B160" s="267"/>
      <c r="C160" s="268"/>
      <c r="D160" s="236" t="s">
        <v>161</v>
      </c>
      <c r="E160" s="269" t="s">
        <v>1</v>
      </c>
      <c r="F160" s="270" t="s">
        <v>166</v>
      </c>
      <c r="G160" s="268"/>
      <c r="H160" s="271">
        <v>48.899999999999999</v>
      </c>
      <c r="I160" s="272"/>
      <c r="J160" s="268"/>
      <c r="K160" s="268"/>
      <c r="L160" s="273"/>
      <c r="M160" s="274"/>
      <c r="N160" s="275"/>
      <c r="O160" s="275"/>
      <c r="P160" s="275"/>
      <c r="Q160" s="275"/>
      <c r="R160" s="275"/>
      <c r="S160" s="275"/>
      <c r="T160" s="27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7" t="s">
        <v>161</v>
      </c>
      <c r="AU160" s="277" t="s">
        <v>88</v>
      </c>
      <c r="AV160" s="16" t="s">
        <v>159</v>
      </c>
      <c r="AW160" s="16" t="s">
        <v>32</v>
      </c>
      <c r="AX160" s="16" t="s">
        <v>86</v>
      </c>
      <c r="AY160" s="277" t="s">
        <v>153</v>
      </c>
    </row>
    <row r="161" s="2" customFormat="1" ht="55.5" customHeight="1">
      <c r="A161" s="39"/>
      <c r="B161" s="40"/>
      <c r="C161" s="220" t="s">
        <v>192</v>
      </c>
      <c r="D161" s="220" t="s">
        <v>155</v>
      </c>
      <c r="E161" s="221" t="s">
        <v>1724</v>
      </c>
      <c r="F161" s="222" t="s">
        <v>1725</v>
      </c>
      <c r="G161" s="223" t="s">
        <v>158</v>
      </c>
      <c r="H161" s="224">
        <v>5.4900000000000002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43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159</v>
      </c>
      <c r="AT161" s="232" t="s">
        <v>155</v>
      </c>
      <c r="AU161" s="232" t="s">
        <v>88</v>
      </c>
      <c r="AY161" s="18" t="s">
        <v>153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86</v>
      </c>
      <c r="BK161" s="233">
        <f>ROUND(I161*H161,2)</f>
        <v>0</v>
      </c>
      <c r="BL161" s="18" t="s">
        <v>159</v>
      </c>
      <c r="BM161" s="232" t="s">
        <v>1726</v>
      </c>
    </row>
    <row r="162" s="2" customFormat="1" ht="62.7" customHeight="1">
      <c r="A162" s="39"/>
      <c r="B162" s="40"/>
      <c r="C162" s="220" t="s">
        <v>197</v>
      </c>
      <c r="D162" s="220" t="s">
        <v>155</v>
      </c>
      <c r="E162" s="221" t="s">
        <v>1727</v>
      </c>
      <c r="F162" s="222" t="s">
        <v>1728</v>
      </c>
      <c r="G162" s="223" t="s">
        <v>158</v>
      </c>
      <c r="H162" s="224">
        <v>5.4900000000000002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43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159</v>
      </c>
      <c r="AT162" s="232" t="s">
        <v>155</v>
      </c>
      <c r="AU162" s="232" t="s">
        <v>88</v>
      </c>
      <c r="AY162" s="18" t="s">
        <v>153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86</v>
      </c>
      <c r="BK162" s="233">
        <f>ROUND(I162*H162,2)</f>
        <v>0</v>
      </c>
      <c r="BL162" s="18" t="s">
        <v>159</v>
      </c>
      <c r="BM162" s="232" t="s">
        <v>1729</v>
      </c>
    </row>
    <row r="163" s="2" customFormat="1" ht="62.7" customHeight="1">
      <c r="A163" s="39"/>
      <c r="B163" s="40"/>
      <c r="C163" s="220" t="s">
        <v>207</v>
      </c>
      <c r="D163" s="220" t="s">
        <v>155</v>
      </c>
      <c r="E163" s="221" t="s">
        <v>189</v>
      </c>
      <c r="F163" s="222" t="s">
        <v>190</v>
      </c>
      <c r="G163" s="223" t="s">
        <v>158</v>
      </c>
      <c r="H163" s="224">
        <v>11.73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43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159</v>
      </c>
      <c r="AT163" s="232" t="s">
        <v>155</v>
      </c>
      <c r="AU163" s="232" t="s">
        <v>88</v>
      </c>
      <c r="AY163" s="18" t="s">
        <v>153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86</v>
      </c>
      <c r="BK163" s="233">
        <f>ROUND(I163*H163,2)</f>
        <v>0</v>
      </c>
      <c r="BL163" s="18" t="s">
        <v>159</v>
      </c>
      <c r="BM163" s="232" t="s">
        <v>1730</v>
      </c>
    </row>
    <row r="164" s="2" customFormat="1" ht="44.25" customHeight="1">
      <c r="A164" s="39"/>
      <c r="B164" s="40"/>
      <c r="C164" s="220" t="s">
        <v>213</v>
      </c>
      <c r="D164" s="220" t="s">
        <v>155</v>
      </c>
      <c r="E164" s="221" t="s">
        <v>1731</v>
      </c>
      <c r="F164" s="222" t="s">
        <v>838</v>
      </c>
      <c r="G164" s="223" t="s">
        <v>227</v>
      </c>
      <c r="H164" s="224">
        <v>23.460000000000001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43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159</v>
      </c>
      <c r="AT164" s="232" t="s">
        <v>155</v>
      </c>
      <c r="AU164" s="232" t="s">
        <v>88</v>
      </c>
      <c r="AY164" s="18" t="s">
        <v>153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86</v>
      </c>
      <c r="BK164" s="233">
        <f>ROUND(I164*H164,2)</f>
        <v>0</v>
      </c>
      <c r="BL164" s="18" t="s">
        <v>159</v>
      </c>
      <c r="BM164" s="232" t="s">
        <v>1732</v>
      </c>
    </row>
    <row r="165" s="14" customFormat="1">
      <c r="A165" s="14"/>
      <c r="B165" s="245"/>
      <c r="C165" s="246"/>
      <c r="D165" s="236" t="s">
        <v>161</v>
      </c>
      <c r="E165" s="247" t="s">
        <v>1</v>
      </c>
      <c r="F165" s="248" t="s">
        <v>1733</v>
      </c>
      <c r="G165" s="246"/>
      <c r="H165" s="249">
        <v>23.460000000000001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161</v>
      </c>
      <c r="AU165" s="255" t="s">
        <v>88</v>
      </c>
      <c r="AV165" s="14" t="s">
        <v>88</v>
      </c>
      <c r="AW165" s="14" t="s">
        <v>32</v>
      </c>
      <c r="AX165" s="14" t="s">
        <v>86</v>
      </c>
      <c r="AY165" s="255" t="s">
        <v>153</v>
      </c>
    </row>
    <row r="166" s="2" customFormat="1" ht="44.25" customHeight="1">
      <c r="A166" s="39"/>
      <c r="B166" s="40"/>
      <c r="C166" s="220" t="s">
        <v>220</v>
      </c>
      <c r="D166" s="220" t="s">
        <v>155</v>
      </c>
      <c r="E166" s="221" t="s">
        <v>1734</v>
      </c>
      <c r="F166" s="222" t="s">
        <v>1735</v>
      </c>
      <c r="G166" s="223" t="s">
        <v>158</v>
      </c>
      <c r="H166" s="224">
        <v>10.67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43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159</v>
      </c>
      <c r="AT166" s="232" t="s">
        <v>155</v>
      </c>
      <c r="AU166" s="232" t="s">
        <v>88</v>
      </c>
      <c r="AY166" s="18" t="s">
        <v>153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86</v>
      </c>
      <c r="BK166" s="233">
        <f>ROUND(I166*H166,2)</f>
        <v>0</v>
      </c>
      <c r="BL166" s="18" t="s">
        <v>159</v>
      </c>
      <c r="BM166" s="232" t="s">
        <v>1736</v>
      </c>
    </row>
    <row r="167" s="2" customFormat="1" ht="66.75" customHeight="1">
      <c r="A167" s="39"/>
      <c r="B167" s="40"/>
      <c r="C167" s="220" t="s">
        <v>224</v>
      </c>
      <c r="D167" s="220" t="s">
        <v>155</v>
      </c>
      <c r="E167" s="221" t="s">
        <v>1737</v>
      </c>
      <c r="F167" s="222" t="s">
        <v>1738</v>
      </c>
      <c r="G167" s="223" t="s">
        <v>158</v>
      </c>
      <c r="H167" s="224">
        <v>8.25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43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159</v>
      </c>
      <c r="AT167" s="232" t="s">
        <v>155</v>
      </c>
      <c r="AU167" s="232" t="s">
        <v>88</v>
      </c>
      <c r="AY167" s="18" t="s">
        <v>153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86</v>
      </c>
      <c r="BK167" s="233">
        <f>ROUND(I167*H167,2)</f>
        <v>0</v>
      </c>
      <c r="BL167" s="18" t="s">
        <v>159</v>
      </c>
      <c r="BM167" s="232" t="s">
        <v>1739</v>
      </c>
    </row>
    <row r="168" s="13" customFormat="1">
      <c r="A168" s="13"/>
      <c r="B168" s="234"/>
      <c r="C168" s="235"/>
      <c r="D168" s="236" t="s">
        <v>161</v>
      </c>
      <c r="E168" s="237" t="s">
        <v>1</v>
      </c>
      <c r="F168" s="238" t="s">
        <v>1740</v>
      </c>
      <c r="G168" s="235"/>
      <c r="H168" s="237" t="s">
        <v>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161</v>
      </c>
      <c r="AU168" s="244" t="s">
        <v>88</v>
      </c>
      <c r="AV168" s="13" t="s">
        <v>86</v>
      </c>
      <c r="AW168" s="13" t="s">
        <v>32</v>
      </c>
      <c r="AX168" s="13" t="s">
        <v>78</v>
      </c>
      <c r="AY168" s="244" t="s">
        <v>153</v>
      </c>
    </row>
    <row r="169" s="13" customFormat="1">
      <c r="A169" s="13"/>
      <c r="B169" s="234"/>
      <c r="C169" s="235"/>
      <c r="D169" s="236" t="s">
        <v>161</v>
      </c>
      <c r="E169" s="237" t="s">
        <v>1</v>
      </c>
      <c r="F169" s="238" t="s">
        <v>1741</v>
      </c>
      <c r="G169" s="235"/>
      <c r="H169" s="237" t="s">
        <v>1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161</v>
      </c>
      <c r="AU169" s="244" t="s">
        <v>88</v>
      </c>
      <c r="AV169" s="13" t="s">
        <v>86</v>
      </c>
      <c r="AW169" s="13" t="s">
        <v>32</v>
      </c>
      <c r="AX169" s="13" t="s">
        <v>78</v>
      </c>
      <c r="AY169" s="244" t="s">
        <v>153</v>
      </c>
    </row>
    <row r="170" s="14" customFormat="1">
      <c r="A170" s="14"/>
      <c r="B170" s="245"/>
      <c r="C170" s="246"/>
      <c r="D170" s="236" t="s">
        <v>161</v>
      </c>
      <c r="E170" s="247" t="s">
        <v>1</v>
      </c>
      <c r="F170" s="248" t="s">
        <v>1742</v>
      </c>
      <c r="G170" s="246"/>
      <c r="H170" s="249">
        <v>8.25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161</v>
      </c>
      <c r="AU170" s="255" t="s">
        <v>88</v>
      </c>
      <c r="AV170" s="14" t="s">
        <v>88</v>
      </c>
      <c r="AW170" s="14" t="s">
        <v>32</v>
      </c>
      <c r="AX170" s="14" t="s">
        <v>78</v>
      </c>
      <c r="AY170" s="255" t="s">
        <v>153</v>
      </c>
    </row>
    <row r="171" s="15" customFormat="1">
      <c r="A171" s="15"/>
      <c r="B171" s="256"/>
      <c r="C171" s="257"/>
      <c r="D171" s="236" t="s">
        <v>161</v>
      </c>
      <c r="E171" s="258" t="s">
        <v>1</v>
      </c>
      <c r="F171" s="259" t="s">
        <v>164</v>
      </c>
      <c r="G171" s="257"/>
      <c r="H171" s="260">
        <v>8.25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161</v>
      </c>
      <c r="AU171" s="266" t="s">
        <v>88</v>
      </c>
      <c r="AV171" s="15" t="s">
        <v>165</v>
      </c>
      <c r="AW171" s="15" t="s">
        <v>32</v>
      </c>
      <c r="AX171" s="15" t="s">
        <v>78</v>
      </c>
      <c r="AY171" s="266" t="s">
        <v>153</v>
      </c>
    </row>
    <row r="172" s="16" customFormat="1">
      <c r="A172" s="16"/>
      <c r="B172" s="267"/>
      <c r="C172" s="268"/>
      <c r="D172" s="236" t="s">
        <v>161</v>
      </c>
      <c r="E172" s="269" t="s">
        <v>1</v>
      </c>
      <c r="F172" s="270" t="s">
        <v>166</v>
      </c>
      <c r="G172" s="268"/>
      <c r="H172" s="271">
        <v>8.25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7" t="s">
        <v>161</v>
      </c>
      <c r="AU172" s="277" t="s">
        <v>88</v>
      </c>
      <c r="AV172" s="16" t="s">
        <v>159</v>
      </c>
      <c r="AW172" s="16" t="s">
        <v>32</v>
      </c>
      <c r="AX172" s="16" t="s">
        <v>86</v>
      </c>
      <c r="AY172" s="277" t="s">
        <v>153</v>
      </c>
    </row>
    <row r="173" s="2" customFormat="1" ht="16.5" customHeight="1">
      <c r="A173" s="39"/>
      <c r="B173" s="40"/>
      <c r="C173" s="278" t="s">
        <v>234</v>
      </c>
      <c r="D173" s="278" t="s">
        <v>364</v>
      </c>
      <c r="E173" s="279" t="s">
        <v>1743</v>
      </c>
      <c r="F173" s="280" t="s">
        <v>1744</v>
      </c>
      <c r="G173" s="281" t="s">
        <v>227</v>
      </c>
      <c r="H173" s="282">
        <v>16.5</v>
      </c>
      <c r="I173" s="283"/>
      <c r="J173" s="284">
        <f>ROUND(I173*H173,2)</f>
        <v>0</v>
      </c>
      <c r="K173" s="285"/>
      <c r="L173" s="286"/>
      <c r="M173" s="287" t="s">
        <v>1</v>
      </c>
      <c r="N173" s="288" t="s">
        <v>43</v>
      </c>
      <c r="O173" s="92"/>
      <c r="P173" s="230">
        <f>O173*H173</f>
        <v>0</v>
      </c>
      <c r="Q173" s="230">
        <v>1</v>
      </c>
      <c r="R173" s="230">
        <f>Q173*H173</f>
        <v>16.5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207</v>
      </c>
      <c r="AT173" s="232" t="s">
        <v>364</v>
      </c>
      <c r="AU173" s="232" t="s">
        <v>88</v>
      </c>
      <c r="AY173" s="18" t="s">
        <v>153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86</v>
      </c>
      <c r="BK173" s="233">
        <f>ROUND(I173*H173,2)</f>
        <v>0</v>
      </c>
      <c r="BL173" s="18" t="s">
        <v>159</v>
      </c>
      <c r="BM173" s="232" t="s">
        <v>1745</v>
      </c>
    </row>
    <row r="174" s="14" customFormat="1">
      <c r="A174" s="14"/>
      <c r="B174" s="245"/>
      <c r="C174" s="246"/>
      <c r="D174" s="236" t="s">
        <v>161</v>
      </c>
      <c r="E174" s="246"/>
      <c r="F174" s="248" t="s">
        <v>1746</v>
      </c>
      <c r="G174" s="246"/>
      <c r="H174" s="249">
        <v>16.5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161</v>
      </c>
      <c r="AU174" s="255" t="s">
        <v>88</v>
      </c>
      <c r="AV174" s="14" t="s">
        <v>88</v>
      </c>
      <c r="AW174" s="14" t="s">
        <v>4</v>
      </c>
      <c r="AX174" s="14" t="s">
        <v>86</v>
      </c>
      <c r="AY174" s="255" t="s">
        <v>153</v>
      </c>
    </row>
    <row r="175" s="12" customFormat="1" ht="22.8" customHeight="1">
      <c r="A175" s="12"/>
      <c r="B175" s="204"/>
      <c r="C175" s="205"/>
      <c r="D175" s="206" t="s">
        <v>77</v>
      </c>
      <c r="E175" s="218" t="s">
        <v>88</v>
      </c>
      <c r="F175" s="218" t="s">
        <v>196</v>
      </c>
      <c r="G175" s="205"/>
      <c r="H175" s="205"/>
      <c r="I175" s="208"/>
      <c r="J175" s="219">
        <f>BK175</f>
        <v>0</v>
      </c>
      <c r="K175" s="205"/>
      <c r="L175" s="210"/>
      <c r="M175" s="211"/>
      <c r="N175" s="212"/>
      <c r="O175" s="212"/>
      <c r="P175" s="213">
        <f>SUM(P176:P181)</f>
        <v>0</v>
      </c>
      <c r="Q175" s="212"/>
      <c r="R175" s="213">
        <f>SUM(R176:R181)</f>
        <v>10.870200000000001</v>
      </c>
      <c r="S175" s="212"/>
      <c r="T175" s="214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86</v>
      </c>
      <c r="AT175" s="216" t="s">
        <v>77</v>
      </c>
      <c r="AU175" s="216" t="s">
        <v>86</v>
      </c>
      <c r="AY175" s="215" t="s">
        <v>153</v>
      </c>
      <c r="BK175" s="217">
        <f>SUM(BK176:BK181)</f>
        <v>0</v>
      </c>
    </row>
    <row r="176" s="2" customFormat="1" ht="24.15" customHeight="1">
      <c r="A176" s="39"/>
      <c r="B176" s="40"/>
      <c r="C176" s="220" t="s">
        <v>243</v>
      </c>
      <c r="D176" s="220" t="s">
        <v>155</v>
      </c>
      <c r="E176" s="221" t="s">
        <v>198</v>
      </c>
      <c r="F176" s="222" t="s">
        <v>199</v>
      </c>
      <c r="G176" s="223" t="s">
        <v>158</v>
      </c>
      <c r="H176" s="224">
        <v>5.4900000000000002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43</v>
      </c>
      <c r="O176" s="92"/>
      <c r="P176" s="230">
        <f>O176*H176</f>
        <v>0</v>
      </c>
      <c r="Q176" s="230">
        <v>1.98</v>
      </c>
      <c r="R176" s="230">
        <f>Q176*H176</f>
        <v>10.870200000000001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159</v>
      </c>
      <c r="AT176" s="232" t="s">
        <v>155</v>
      </c>
      <c r="AU176" s="232" t="s">
        <v>88</v>
      </c>
      <c r="AY176" s="18" t="s">
        <v>153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86</v>
      </c>
      <c r="BK176" s="233">
        <f>ROUND(I176*H176,2)</f>
        <v>0</v>
      </c>
      <c r="BL176" s="18" t="s">
        <v>159</v>
      </c>
      <c r="BM176" s="232" t="s">
        <v>1747</v>
      </c>
    </row>
    <row r="177" s="13" customFormat="1">
      <c r="A177" s="13"/>
      <c r="B177" s="234"/>
      <c r="C177" s="235"/>
      <c r="D177" s="236" t="s">
        <v>161</v>
      </c>
      <c r="E177" s="237" t="s">
        <v>1</v>
      </c>
      <c r="F177" s="238" t="s">
        <v>1748</v>
      </c>
      <c r="G177" s="235"/>
      <c r="H177" s="237" t="s">
        <v>1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161</v>
      </c>
      <c r="AU177" s="244" t="s">
        <v>88</v>
      </c>
      <c r="AV177" s="13" t="s">
        <v>86</v>
      </c>
      <c r="AW177" s="13" t="s">
        <v>32</v>
      </c>
      <c r="AX177" s="13" t="s">
        <v>78</v>
      </c>
      <c r="AY177" s="244" t="s">
        <v>153</v>
      </c>
    </row>
    <row r="178" s="13" customFormat="1">
      <c r="A178" s="13"/>
      <c r="B178" s="234"/>
      <c r="C178" s="235"/>
      <c r="D178" s="236" t="s">
        <v>161</v>
      </c>
      <c r="E178" s="237" t="s">
        <v>1</v>
      </c>
      <c r="F178" s="238" t="s">
        <v>274</v>
      </c>
      <c r="G178" s="235"/>
      <c r="H178" s="237" t="s">
        <v>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161</v>
      </c>
      <c r="AU178" s="244" t="s">
        <v>88</v>
      </c>
      <c r="AV178" s="13" t="s">
        <v>86</v>
      </c>
      <c r="AW178" s="13" t="s">
        <v>32</v>
      </c>
      <c r="AX178" s="13" t="s">
        <v>78</v>
      </c>
      <c r="AY178" s="244" t="s">
        <v>153</v>
      </c>
    </row>
    <row r="179" s="14" customFormat="1">
      <c r="A179" s="14"/>
      <c r="B179" s="245"/>
      <c r="C179" s="246"/>
      <c r="D179" s="236" t="s">
        <v>161</v>
      </c>
      <c r="E179" s="247" t="s">
        <v>1</v>
      </c>
      <c r="F179" s="248" t="s">
        <v>1715</v>
      </c>
      <c r="G179" s="246"/>
      <c r="H179" s="249">
        <v>5.4900000000000002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161</v>
      </c>
      <c r="AU179" s="255" t="s">
        <v>88</v>
      </c>
      <c r="AV179" s="14" t="s">
        <v>88</v>
      </c>
      <c r="AW179" s="14" t="s">
        <v>32</v>
      </c>
      <c r="AX179" s="14" t="s">
        <v>78</v>
      </c>
      <c r="AY179" s="255" t="s">
        <v>153</v>
      </c>
    </row>
    <row r="180" s="15" customFormat="1">
      <c r="A180" s="15"/>
      <c r="B180" s="256"/>
      <c r="C180" s="257"/>
      <c r="D180" s="236" t="s">
        <v>161</v>
      </c>
      <c r="E180" s="258" t="s">
        <v>1</v>
      </c>
      <c r="F180" s="259" t="s">
        <v>164</v>
      </c>
      <c r="G180" s="257"/>
      <c r="H180" s="260">
        <v>5.4900000000000002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6" t="s">
        <v>161</v>
      </c>
      <c r="AU180" s="266" t="s">
        <v>88</v>
      </c>
      <c r="AV180" s="15" t="s">
        <v>165</v>
      </c>
      <c r="AW180" s="15" t="s">
        <v>32</v>
      </c>
      <c r="AX180" s="15" t="s">
        <v>78</v>
      </c>
      <c r="AY180" s="266" t="s">
        <v>153</v>
      </c>
    </row>
    <row r="181" s="16" customFormat="1">
      <c r="A181" s="16"/>
      <c r="B181" s="267"/>
      <c r="C181" s="268"/>
      <c r="D181" s="236" t="s">
        <v>161</v>
      </c>
      <c r="E181" s="269" t="s">
        <v>1</v>
      </c>
      <c r="F181" s="270" t="s">
        <v>166</v>
      </c>
      <c r="G181" s="268"/>
      <c r="H181" s="271">
        <v>5.4900000000000002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77" t="s">
        <v>161</v>
      </c>
      <c r="AU181" s="277" t="s">
        <v>88</v>
      </c>
      <c r="AV181" s="16" t="s">
        <v>159</v>
      </c>
      <c r="AW181" s="16" t="s">
        <v>32</v>
      </c>
      <c r="AX181" s="16" t="s">
        <v>86</v>
      </c>
      <c r="AY181" s="277" t="s">
        <v>153</v>
      </c>
    </row>
    <row r="182" s="12" customFormat="1" ht="22.8" customHeight="1">
      <c r="A182" s="12"/>
      <c r="B182" s="204"/>
      <c r="C182" s="205"/>
      <c r="D182" s="206" t="s">
        <v>77</v>
      </c>
      <c r="E182" s="218" t="s">
        <v>159</v>
      </c>
      <c r="F182" s="218" t="s">
        <v>358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SUM(P183:P188)</f>
        <v>0</v>
      </c>
      <c r="Q182" s="212"/>
      <c r="R182" s="213">
        <f>SUM(R183:R188)</f>
        <v>0</v>
      </c>
      <c r="S182" s="212"/>
      <c r="T182" s="214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86</v>
      </c>
      <c r="AT182" s="216" t="s">
        <v>77</v>
      </c>
      <c r="AU182" s="216" t="s">
        <v>86</v>
      </c>
      <c r="AY182" s="215" t="s">
        <v>153</v>
      </c>
      <c r="BK182" s="217">
        <f>SUM(BK183:BK188)</f>
        <v>0</v>
      </c>
    </row>
    <row r="183" s="2" customFormat="1" ht="33" customHeight="1">
      <c r="A183" s="39"/>
      <c r="B183" s="40"/>
      <c r="C183" s="220" t="s">
        <v>250</v>
      </c>
      <c r="D183" s="220" t="s">
        <v>155</v>
      </c>
      <c r="E183" s="221" t="s">
        <v>1749</v>
      </c>
      <c r="F183" s="222" t="s">
        <v>1750</v>
      </c>
      <c r="G183" s="223" t="s">
        <v>158</v>
      </c>
      <c r="H183" s="224">
        <v>3.48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43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159</v>
      </c>
      <c r="AT183" s="232" t="s">
        <v>155</v>
      </c>
      <c r="AU183" s="232" t="s">
        <v>88</v>
      </c>
      <c r="AY183" s="18" t="s">
        <v>153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86</v>
      </c>
      <c r="BK183" s="233">
        <f>ROUND(I183*H183,2)</f>
        <v>0</v>
      </c>
      <c r="BL183" s="18" t="s">
        <v>159</v>
      </c>
      <c r="BM183" s="232" t="s">
        <v>1751</v>
      </c>
    </row>
    <row r="184" s="13" customFormat="1">
      <c r="A184" s="13"/>
      <c r="B184" s="234"/>
      <c r="C184" s="235"/>
      <c r="D184" s="236" t="s">
        <v>161</v>
      </c>
      <c r="E184" s="237" t="s">
        <v>1</v>
      </c>
      <c r="F184" s="238" t="s">
        <v>1752</v>
      </c>
      <c r="G184" s="235"/>
      <c r="H184" s="237" t="s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161</v>
      </c>
      <c r="AU184" s="244" t="s">
        <v>88</v>
      </c>
      <c r="AV184" s="13" t="s">
        <v>86</v>
      </c>
      <c r="AW184" s="13" t="s">
        <v>32</v>
      </c>
      <c r="AX184" s="13" t="s">
        <v>78</v>
      </c>
      <c r="AY184" s="244" t="s">
        <v>153</v>
      </c>
    </row>
    <row r="185" s="14" customFormat="1">
      <c r="A185" s="14"/>
      <c r="B185" s="245"/>
      <c r="C185" s="246"/>
      <c r="D185" s="236" t="s">
        <v>161</v>
      </c>
      <c r="E185" s="247" t="s">
        <v>1</v>
      </c>
      <c r="F185" s="248" t="s">
        <v>1753</v>
      </c>
      <c r="G185" s="246"/>
      <c r="H185" s="249">
        <v>1.6499999999999999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161</v>
      </c>
      <c r="AU185" s="255" t="s">
        <v>88</v>
      </c>
      <c r="AV185" s="14" t="s">
        <v>88</v>
      </c>
      <c r="AW185" s="14" t="s">
        <v>32</v>
      </c>
      <c r="AX185" s="14" t="s">
        <v>78</v>
      </c>
      <c r="AY185" s="255" t="s">
        <v>153</v>
      </c>
    </row>
    <row r="186" s="14" customFormat="1">
      <c r="A186" s="14"/>
      <c r="B186" s="245"/>
      <c r="C186" s="246"/>
      <c r="D186" s="236" t="s">
        <v>161</v>
      </c>
      <c r="E186" s="247" t="s">
        <v>1</v>
      </c>
      <c r="F186" s="248" t="s">
        <v>1754</v>
      </c>
      <c r="G186" s="246"/>
      <c r="H186" s="249">
        <v>1.8300000000000001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161</v>
      </c>
      <c r="AU186" s="255" t="s">
        <v>88</v>
      </c>
      <c r="AV186" s="14" t="s">
        <v>88</v>
      </c>
      <c r="AW186" s="14" t="s">
        <v>32</v>
      </c>
      <c r="AX186" s="14" t="s">
        <v>78</v>
      </c>
      <c r="AY186" s="255" t="s">
        <v>153</v>
      </c>
    </row>
    <row r="187" s="15" customFormat="1">
      <c r="A187" s="15"/>
      <c r="B187" s="256"/>
      <c r="C187" s="257"/>
      <c r="D187" s="236" t="s">
        <v>161</v>
      </c>
      <c r="E187" s="258" t="s">
        <v>1</v>
      </c>
      <c r="F187" s="259" t="s">
        <v>164</v>
      </c>
      <c r="G187" s="257"/>
      <c r="H187" s="260">
        <v>3.48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6" t="s">
        <v>161</v>
      </c>
      <c r="AU187" s="266" t="s">
        <v>88</v>
      </c>
      <c r="AV187" s="15" t="s">
        <v>165</v>
      </c>
      <c r="AW187" s="15" t="s">
        <v>32</v>
      </c>
      <c r="AX187" s="15" t="s">
        <v>78</v>
      </c>
      <c r="AY187" s="266" t="s">
        <v>153</v>
      </c>
    </row>
    <row r="188" s="16" customFormat="1">
      <c r="A188" s="16"/>
      <c r="B188" s="267"/>
      <c r="C188" s="268"/>
      <c r="D188" s="236" t="s">
        <v>161</v>
      </c>
      <c r="E188" s="269" t="s">
        <v>1</v>
      </c>
      <c r="F188" s="270" t="s">
        <v>166</v>
      </c>
      <c r="G188" s="268"/>
      <c r="H188" s="271">
        <v>3.48</v>
      </c>
      <c r="I188" s="272"/>
      <c r="J188" s="268"/>
      <c r="K188" s="268"/>
      <c r="L188" s="273"/>
      <c r="M188" s="274"/>
      <c r="N188" s="275"/>
      <c r="O188" s="275"/>
      <c r="P188" s="275"/>
      <c r="Q188" s="275"/>
      <c r="R188" s="275"/>
      <c r="S188" s="275"/>
      <c r="T188" s="27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7" t="s">
        <v>161</v>
      </c>
      <c r="AU188" s="277" t="s">
        <v>88</v>
      </c>
      <c r="AV188" s="16" t="s">
        <v>159</v>
      </c>
      <c r="AW188" s="16" t="s">
        <v>32</v>
      </c>
      <c r="AX188" s="16" t="s">
        <v>86</v>
      </c>
      <c r="AY188" s="277" t="s">
        <v>153</v>
      </c>
    </row>
    <row r="189" s="12" customFormat="1" ht="22.8" customHeight="1">
      <c r="A189" s="12"/>
      <c r="B189" s="204"/>
      <c r="C189" s="205"/>
      <c r="D189" s="206" t="s">
        <v>77</v>
      </c>
      <c r="E189" s="218" t="s">
        <v>192</v>
      </c>
      <c r="F189" s="218" t="s">
        <v>463</v>
      </c>
      <c r="G189" s="205"/>
      <c r="H189" s="205"/>
      <c r="I189" s="208"/>
      <c r="J189" s="219">
        <f>BK189</f>
        <v>0</v>
      </c>
      <c r="K189" s="205"/>
      <c r="L189" s="210"/>
      <c r="M189" s="211"/>
      <c r="N189" s="212"/>
      <c r="O189" s="212"/>
      <c r="P189" s="213">
        <f>SUM(P190:P194)</f>
        <v>0</v>
      </c>
      <c r="Q189" s="212"/>
      <c r="R189" s="213">
        <f>SUM(R190:R194)</f>
        <v>8.4217332000000003</v>
      </c>
      <c r="S189" s="212"/>
      <c r="T189" s="214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5" t="s">
        <v>86</v>
      </c>
      <c r="AT189" s="216" t="s">
        <v>77</v>
      </c>
      <c r="AU189" s="216" t="s">
        <v>86</v>
      </c>
      <c r="AY189" s="215" t="s">
        <v>153</v>
      </c>
      <c r="BK189" s="217">
        <f>SUM(BK190:BK194)</f>
        <v>0</v>
      </c>
    </row>
    <row r="190" s="2" customFormat="1" ht="37.8" customHeight="1">
      <c r="A190" s="39"/>
      <c r="B190" s="40"/>
      <c r="C190" s="220" t="s">
        <v>8</v>
      </c>
      <c r="D190" s="220" t="s">
        <v>155</v>
      </c>
      <c r="E190" s="221" t="s">
        <v>1755</v>
      </c>
      <c r="F190" s="222" t="s">
        <v>1756</v>
      </c>
      <c r="G190" s="223" t="s">
        <v>158</v>
      </c>
      <c r="H190" s="224">
        <v>3.6600000000000001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43</v>
      </c>
      <c r="O190" s="92"/>
      <c r="P190" s="230">
        <f>O190*H190</f>
        <v>0</v>
      </c>
      <c r="Q190" s="230">
        <v>2.3010199999999998</v>
      </c>
      <c r="R190" s="230">
        <f>Q190*H190</f>
        <v>8.4217332000000003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159</v>
      </c>
      <c r="AT190" s="232" t="s">
        <v>155</v>
      </c>
      <c r="AU190" s="232" t="s">
        <v>88</v>
      </c>
      <c r="AY190" s="18" t="s">
        <v>153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86</v>
      </c>
      <c r="BK190" s="233">
        <f>ROUND(I190*H190,2)</f>
        <v>0</v>
      </c>
      <c r="BL190" s="18" t="s">
        <v>159</v>
      </c>
      <c r="BM190" s="232" t="s">
        <v>1757</v>
      </c>
    </row>
    <row r="191" s="13" customFormat="1">
      <c r="A191" s="13"/>
      <c r="B191" s="234"/>
      <c r="C191" s="235"/>
      <c r="D191" s="236" t="s">
        <v>161</v>
      </c>
      <c r="E191" s="237" t="s">
        <v>1</v>
      </c>
      <c r="F191" s="238" t="s">
        <v>1758</v>
      </c>
      <c r="G191" s="235"/>
      <c r="H191" s="237" t="s">
        <v>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161</v>
      </c>
      <c r="AU191" s="244" t="s">
        <v>88</v>
      </c>
      <c r="AV191" s="13" t="s">
        <v>86</v>
      </c>
      <c r="AW191" s="13" t="s">
        <v>32</v>
      </c>
      <c r="AX191" s="13" t="s">
        <v>78</v>
      </c>
      <c r="AY191" s="244" t="s">
        <v>153</v>
      </c>
    </row>
    <row r="192" s="14" customFormat="1">
      <c r="A192" s="14"/>
      <c r="B192" s="245"/>
      <c r="C192" s="246"/>
      <c r="D192" s="236" t="s">
        <v>161</v>
      </c>
      <c r="E192" s="247" t="s">
        <v>1</v>
      </c>
      <c r="F192" s="248" t="s">
        <v>1759</v>
      </c>
      <c r="G192" s="246"/>
      <c r="H192" s="249">
        <v>3.6600000000000001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161</v>
      </c>
      <c r="AU192" s="255" t="s">
        <v>88</v>
      </c>
      <c r="AV192" s="14" t="s">
        <v>88</v>
      </c>
      <c r="AW192" s="14" t="s">
        <v>32</v>
      </c>
      <c r="AX192" s="14" t="s">
        <v>78</v>
      </c>
      <c r="AY192" s="255" t="s">
        <v>153</v>
      </c>
    </row>
    <row r="193" s="15" customFormat="1">
      <c r="A193" s="15"/>
      <c r="B193" s="256"/>
      <c r="C193" s="257"/>
      <c r="D193" s="236" t="s">
        <v>161</v>
      </c>
      <c r="E193" s="258" t="s">
        <v>1</v>
      </c>
      <c r="F193" s="259" t="s">
        <v>164</v>
      </c>
      <c r="G193" s="257"/>
      <c r="H193" s="260">
        <v>3.6600000000000001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6" t="s">
        <v>161</v>
      </c>
      <c r="AU193" s="266" t="s">
        <v>88</v>
      </c>
      <c r="AV193" s="15" t="s">
        <v>165</v>
      </c>
      <c r="AW193" s="15" t="s">
        <v>32</v>
      </c>
      <c r="AX193" s="15" t="s">
        <v>78</v>
      </c>
      <c r="AY193" s="266" t="s">
        <v>153</v>
      </c>
    </row>
    <row r="194" s="16" customFormat="1">
      <c r="A194" s="16"/>
      <c r="B194" s="267"/>
      <c r="C194" s="268"/>
      <c r="D194" s="236" t="s">
        <v>161</v>
      </c>
      <c r="E194" s="269" t="s">
        <v>1</v>
      </c>
      <c r="F194" s="270" t="s">
        <v>166</v>
      </c>
      <c r="G194" s="268"/>
      <c r="H194" s="271">
        <v>3.6600000000000001</v>
      </c>
      <c r="I194" s="272"/>
      <c r="J194" s="268"/>
      <c r="K194" s="268"/>
      <c r="L194" s="273"/>
      <c r="M194" s="274"/>
      <c r="N194" s="275"/>
      <c r="O194" s="275"/>
      <c r="P194" s="275"/>
      <c r="Q194" s="275"/>
      <c r="R194" s="275"/>
      <c r="S194" s="275"/>
      <c r="T194" s="27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77" t="s">
        <v>161</v>
      </c>
      <c r="AU194" s="277" t="s">
        <v>88</v>
      </c>
      <c r="AV194" s="16" t="s">
        <v>159</v>
      </c>
      <c r="AW194" s="16" t="s">
        <v>32</v>
      </c>
      <c r="AX194" s="16" t="s">
        <v>86</v>
      </c>
      <c r="AY194" s="277" t="s">
        <v>153</v>
      </c>
    </row>
    <row r="195" s="12" customFormat="1" ht="22.8" customHeight="1">
      <c r="A195" s="12"/>
      <c r="B195" s="204"/>
      <c r="C195" s="205"/>
      <c r="D195" s="206" t="s">
        <v>77</v>
      </c>
      <c r="E195" s="218" t="s">
        <v>207</v>
      </c>
      <c r="F195" s="218" t="s">
        <v>1760</v>
      </c>
      <c r="G195" s="205"/>
      <c r="H195" s="205"/>
      <c r="I195" s="208"/>
      <c r="J195" s="219">
        <f>BK195</f>
        <v>0</v>
      </c>
      <c r="K195" s="205"/>
      <c r="L195" s="210"/>
      <c r="M195" s="211"/>
      <c r="N195" s="212"/>
      <c r="O195" s="212"/>
      <c r="P195" s="213">
        <f>SUM(P196:P206)</f>
        <v>0</v>
      </c>
      <c r="Q195" s="212"/>
      <c r="R195" s="213">
        <f>SUM(R196:R206)</f>
        <v>0.48104249999999998</v>
      </c>
      <c r="S195" s="212"/>
      <c r="T195" s="214">
        <f>SUM(T196:T206)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86</v>
      </c>
      <c r="AT195" s="216" t="s">
        <v>77</v>
      </c>
      <c r="AU195" s="216" t="s">
        <v>86</v>
      </c>
      <c r="AY195" s="215" t="s">
        <v>153</v>
      </c>
      <c r="BK195" s="217">
        <f>SUM(BK196:BK206)</f>
        <v>0</v>
      </c>
    </row>
    <row r="196" s="2" customFormat="1" ht="33" customHeight="1">
      <c r="A196" s="39"/>
      <c r="B196" s="40"/>
      <c r="C196" s="220" t="s">
        <v>269</v>
      </c>
      <c r="D196" s="220" t="s">
        <v>155</v>
      </c>
      <c r="E196" s="221" t="s">
        <v>1761</v>
      </c>
      <c r="F196" s="222" t="s">
        <v>1762</v>
      </c>
      <c r="G196" s="223" t="s">
        <v>335</v>
      </c>
      <c r="H196" s="224">
        <v>16.300000000000001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43</v>
      </c>
      <c r="O196" s="92"/>
      <c r="P196" s="230">
        <f>O196*H196</f>
        <v>0</v>
      </c>
      <c r="Q196" s="230">
        <v>1.0000000000000001E-05</v>
      </c>
      <c r="R196" s="230">
        <f>Q196*H196</f>
        <v>0.00016300000000000003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159</v>
      </c>
      <c r="AT196" s="232" t="s">
        <v>155</v>
      </c>
      <c r="AU196" s="232" t="s">
        <v>88</v>
      </c>
      <c r="AY196" s="18" t="s">
        <v>153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86</v>
      </c>
      <c r="BK196" s="233">
        <f>ROUND(I196*H196,2)</f>
        <v>0</v>
      </c>
      <c r="BL196" s="18" t="s">
        <v>159</v>
      </c>
      <c r="BM196" s="232" t="s">
        <v>1763</v>
      </c>
    </row>
    <row r="197" s="2" customFormat="1" ht="24.15" customHeight="1">
      <c r="A197" s="39"/>
      <c r="B197" s="40"/>
      <c r="C197" s="278" t="s">
        <v>276</v>
      </c>
      <c r="D197" s="278" t="s">
        <v>364</v>
      </c>
      <c r="E197" s="279" t="s">
        <v>1764</v>
      </c>
      <c r="F197" s="280" t="s">
        <v>1765</v>
      </c>
      <c r="G197" s="281" t="s">
        <v>335</v>
      </c>
      <c r="H197" s="282">
        <v>16.545000000000002</v>
      </c>
      <c r="I197" s="283"/>
      <c r="J197" s="284">
        <f>ROUND(I197*H197,2)</f>
        <v>0</v>
      </c>
      <c r="K197" s="285"/>
      <c r="L197" s="286"/>
      <c r="M197" s="287" t="s">
        <v>1</v>
      </c>
      <c r="N197" s="288" t="s">
        <v>43</v>
      </c>
      <c r="O197" s="92"/>
      <c r="P197" s="230">
        <f>O197*H197</f>
        <v>0</v>
      </c>
      <c r="Q197" s="230">
        <v>0.0030999999999999999</v>
      </c>
      <c r="R197" s="230">
        <f>Q197*H197</f>
        <v>0.051289500000000002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207</v>
      </c>
      <c r="AT197" s="232" t="s">
        <v>364</v>
      </c>
      <c r="AU197" s="232" t="s">
        <v>88</v>
      </c>
      <c r="AY197" s="18" t="s">
        <v>153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86</v>
      </c>
      <c r="BK197" s="233">
        <f>ROUND(I197*H197,2)</f>
        <v>0</v>
      </c>
      <c r="BL197" s="18" t="s">
        <v>159</v>
      </c>
      <c r="BM197" s="232" t="s">
        <v>1766</v>
      </c>
    </row>
    <row r="198" s="14" customFormat="1">
      <c r="A198" s="14"/>
      <c r="B198" s="245"/>
      <c r="C198" s="246"/>
      <c r="D198" s="236" t="s">
        <v>161</v>
      </c>
      <c r="E198" s="246"/>
      <c r="F198" s="248" t="s">
        <v>1767</v>
      </c>
      <c r="G198" s="246"/>
      <c r="H198" s="249">
        <v>16.545000000000002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161</v>
      </c>
      <c r="AU198" s="255" t="s">
        <v>88</v>
      </c>
      <c r="AV198" s="14" t="s">
        <v>88</v>
      </c>
      <c r="AW198" s="14" t="s">
        <v>4</v>
      </c>
      <c r="AX198" s="14" t="s">
        <v>86</v>
      </c>
      <c r="AY198" s="255" t="s">
        <v>153</v>
      </c>
    </row>
    <row r="199" s="2" customFormat="1" ht="49.05" customHeight="1">
      <c r="A199" s="39"/>
      <c r="B199" s="40"/>
      <c r="C199" s="220" t="s">
        <v>285</v>
      </c>
      <c r="D199" s="220" t="s">
        <v>155</v>
      </c>
      <c r="E199" s="221" t="s">
        <v>1768</v>
      </c>
      <c r="F199" s="222" t="s">
        <v>1769</v>
      </c>
      <c r="G199" s="223" t="s">
        <v>288</v>
      </c>
      <c r="H199" s="224">
        <v>3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43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159</v>
      </c>
      <c r="AT199" s="232" t="s">
        <v>155</v>
      </c>
      <c r="AU199" s="232" t="s">
        <v>88</v>
      </c>
      <c r="AY199" s="18" t="s">
        <v>153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86</v>
      </c>
      <c r="BK199" s="233">
        <f>ROUND(I199*H199,2)</f>
        <v>0</v>
      </c>
      <c r="BL199" s="18" t="s">
        <v>159</v>
      </c>
      <c r="BM199" s="232" t="s">
        <v>1770</v>
      </c>
    </row>
    <row r="200" s="2" customFormat="1" ht="16.5" customHeight="1">
      <c r="A200" s="39"/>
      <c r="B200" s="40"/>
      <c r="C200" s="278" t="s">
        <v>290</v>
      </c>
      <c r="D200" s="278" t="s">
        <v>364</v>
      </c>
      <c r="E200" s="279" t="s">
        <v>1771</v>
      </c>
      <c r="F200" s="280" t="s">
        <v>1772</v>
      </c>
      <c r="G200" s="281" t="s">
        <v>288</v>
      </c>
      <c r="H200" s="282">
        <v>3</v>
      </c>
      <c r="I200" s="283"/>
      <c r="J200" s="284">
        <f>ROUND(I200*H200,2)</f>
        <v>0</v>
      </c>
      <c r="K200" s="285"/>
      <c r="L200" s="286"/>
      <c r="M200" s="287" t="s">
        <v>1</v>
      </c>
      <c r="N200" s="288" t="s">
        <v>43</v>
      </c>
      <c r="O200" s="92"/>
      <c r="P200" s="230">
        <f>O200*H200</f>
        <v>0</v>
      </c>
      <c r="Q200" s="230">
        <v>0.0011999999999999999</v>
      </c>
      <c r="R200" s="230">
        <f>Q200*H200</f>
        <v>0.0035999999999999999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207</v>
      </c>
      <c r="AT200" s="232" t="s">
        <v>364</v>
      </c>
      <c r="AU200" s="232" t="s">
        <v>88</v>
      </c>
      <c r="AY200" s="18" t="s">
        <v>153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86</v>
      </c>
      <c r="BK200" s="233">
        <f>ROUND(I200*H200,2)</f>
        <v>0</v>
      </c>
      <c r="BL200" s="18" t="s">
        <v>159</v>
      </c>
      <c r="BM200" s="232" t="s">
        <v>1773</v>
      </c>
    </row>
    <row r="201" s="2" customFormat="1" ht="37.8" customHeight="1">
      <c r="A201" s="39"/>
      <c r="B201" s="40"/>
      <c r="C201" s="220" t="s">
        <v>294</v>
      </c>
      <c r="D201" s="220" t="s">
        <v>155</v>
      </c>
      <c r="E201" s="221" t="s">
        <v>1774</v>
      </c>
      <c r="F201" s="222" t="s">
        <v>1775</v>
      </c>
      <c r="G201" s="223" t="s">
        <v>288</v>
      </c>
      <c r="H201" s="224">
        <v>1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43</v>
      </c>
      <c r="O201" s="92"/>
      <c r="P201" s="230">
        <f>O201*H201</f>
        <v>0</v>
      </c>
      <c r="Q201" s="230">
        <v>0.10661</v>
      </c>
      <c r="R201" s="230">
        <f>Q201*H201</f>
        <v>0.10661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159</v>
      </c>
      <c r="AT201" s="232" t="s">
        <v>155</v>
      </c>
      <c r="AU201" s="232" t="s">
        <v>88</v>
      </c>
      <c r="AY201" s="18" t="s">
        <v>153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86</v>
      </c>
      <c r="BK201" s="233">
        <f>ROUND(I201*H201,2)</f>
        <v>0</v>
      </c>
      <c r="BL201" s="18" t="s">
        <v>159</v>
      </c>
      <c r="BM201" s="232" t="s">
        <v>1776</v>
      </c>
    </row>
    <row r="202" s="2" customFormat="1" ht="37.8" customHeight="1">
      <c r="A202" s="39"/>
      <c r="B202" s="40"/>
      <c r="C202" s="220" t="s">
        <v>7</v>
      </c>
      <c r="D202" s="220" t="s">
        <v>155</v>
      </c>
      <c r="E202" s="221" t="s">
        <v>1777</v>
      </c>
      <c r="F202" s="222" t="s">
        <v>1778</v>
      </c>
      <c r="G202" s="223" t="s">
        <v>288</v>
      </c>
      <c r="H202" s="224">
        <v>1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43</v>
      </c>
      <c r="O202" s="92"/>
      <c r="P202" s="230">
        <f>O202*H202</f>
        <v>0</v>
      </c>
      <c r="Q202" s="230">
        <v>0.012120000000000001</v>
      </c>
      <c r="R202" s="230">
        <f>Q202*H202</f>
        <v>0.012120000000000001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159</v>
      </c>
      <c r="AT202" s="232" t="s">
        <v>155</v>
      </c>
      <c r="AU202" s="232" t="s">
        <v>88</v>
      </c>
      <c r="AY202" s="18" t="s">
        <v>153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86</v>
      </c>
      <c r="BK202" s="233">
        <f>ROUND(I202*H202,2)</f>
        <v>0</v>
      </c>
      <c r="BL202" s="18" t="s">
        <v>159</v>
      </c>
      <c r="BM202" s="232" t="s">
        <v>1779</v>
      </c>
    </row>
    <row r="203" s="2" customFormat="1" ht="37.8" customHeight="1">
      <c r="A203" s="39"/>
      <c r="B203" s="40"/>
      <c r="C203" s="220" t="s">
        <v>301</v>
      </c>
      <c r="D203" s="220" t="s">
        <v>155</v>
      </c>
      <c r="E203" s="221" t="s">
        <v>1780</v>
      </c>
      <c r="F203" s="222" t="s">
        <v>1781</v>
      </c>
      <c r="G203" s="223" t="s">
        <v>288</v>
      </c>
      <c r="H203" s="224">
        <v>1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43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159</v>
      </c>
      <c r="AT203" s="232" t="s">
        <v>155</v>
      </c>
      <c r="AU203" s="232" t="s">
        <v>88</v>
      </c>
      <c r="AY203" s="18" t="s">
        <v>153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86</v>
      </c>
      <c r="BK203" s="233">
        <f>ROUND(I203*H203,2)</f>
        <v>0</v>
      </c>
      <c r="BL203" s="18" t="s">
        <v>159</v>
      </c>
      <c r="BM203" s="232" t="s">
        <v>1782</v>
      </c>
    </row>
    <row r="204" s="2" customFormat="1" ht="37.8" customHeight="1">
      <c r="A204" s="39"/>
      <c r="B204" s="40"/>
      <c r="C204" s="220" t="s">
        <v>307</v>
      </c>
      <c r="D204" s="220" t="s">
        <v>155</v>
      </c>
      <c r="E204" s="221" t="s">
        <v>1783</v>
      </c>
      <c r="F204" s="222" t="s">
        <v>1784</v>
      </c>
      <c r="G204" s="223" t="s">
        <v>288</v>
      </c>
      <c r="H204" s="224">
        <v>1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43</v>
      </c>
      <c r="O204" s="92"/>
      <c r="P204" s="230">
        <f>O204*H204</f>
        <v>0</v>
      </c>
      <c r="Q204" s="230">
        <v>0.30399999999999999</v>
      </c>
      <c r="R204" s="230">
        <f>Q204*H204</f>
        <v>0.30399999999999999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159</v>
      </c>
      <c r="AT204" s="232" t="s">
        <v>155</v>
      </c>
      <c r="AU204" s="232" t="s">
        <v>88</v>
      </c>
      <c r="AY204" s="18" t="s">
        <v>153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86</v>
      </c>
      <c r="BK204" s="233">
        <f>ROUND(I204*H204,2)</f>
        <v>0</v>
      </c>
      <c r="BL204" s="18" t="s">
        <v>159</v>
      </c>
      <c r="BM204" s="232" t="s">
        <v>1785</v>
      </c>
    </row>
    <row r="205" s="2" customFormat="1" ht="16.5" customHeight="1">
      <c r="A205" s="39"/>
      <c r="B205" s="40"/>
      <c r="C205" s="220" t="s">
        <v>324</v>
      </c>
      <c r="D205" s="220" t="s">
        <v>155</v>
      </c>
      <c r="E205" s="221" t="s">
        <v>1786</v>
      </c>
      <c r="F205" s="222" t="s">
        <v>1787</v>
      </c>
      <c r="G205" s="223" t="s">
        <v>335</v>
      </c>
      <c r="H205" s="224">
        <v>16.300000000000001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43</v>
      </c>
      <c r="O205" s="92"/>
      <c r="P205" s="230">
        <f>O205*H205</f>
        <v>0</v>
      </c>
      <c r="Q205" s="230">
        <v>0.00020000000000000001</v>
      </c>
      <c r="R205" s="230">
        <f>Q205*H205</f>
        <v>0.0032600000000000003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159</v>
      </c>
      <c r="AT205" s="232" t="s">
        <v>155</v>
      </c>
      <c r="AU205" s="232" t="s">
        <v>88</v>
      </c>
      <c r="AY205" s="18" t="s">
        <v>153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86</v>
      </c>
      <c r="BK205" s="233">
        <f>ROUND(I205*H205,2)</f>
        <v>0</v>
      </c>
      <c r="BL205" s="18" t="s">
        <v>159</v>
      </c>
      <c r="BM205" s="232" t="s">
        <v>1788</v>
      </c>
    </row>
    <row r="206" s="14" customFormat="1">
      <c r="A206" s="14"/>
      <c r="B206" s="245"/>
      <c r="C206" s="246"/>
      <c r="D206" s="236" t="s">
        <v>161</v>
      </c>
      <c r="E206" s="247" t="s">
        <v>1</v>
      </c>
      <c r="F206" s="248" t="s">
        <v>1789</v>
      </c>
      <c r="G206" s="246"/>
      <c r="H206" s="249">
        <v>16.300000000000001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161</v>
      </c>
      <c r="AU206" s="255" t="s">
        <v>88</v>
      </c>
      <c r="AV206" s="14" t="s">
        <v>88</v>
      </c>
      <c r="AW206" s="14" t="s">
        <v>32</v>
      </c>
      <c r="AX206" s="14" t="s">
        <v>86</v>
      </c>
      <c r="AY206" s="255" t="s">
        <v>153</v>
      </c>
    </row>
    <row r="207" s="12" customFormat="1" ht="22.8" customHeight="1">
      <c r="A207" s="12"/>
      <c r="B207" s="204"/>
      <c r="C207" s="205"/>
      <c r="D207" s="206" t="s">
        <v>77</v>
      </c>
      <c r="E207" s="218" t="s">
        <v>213</v>
      </c>
      <c r="F207" s="218" t="s">
        <v>685</v>
      </c>
      <c r="G207" s="205"/>
      <c r="H207" s="205"/>
      <c r="I207" s="208"/>
      <c r="J207" s="219">
        <f>BK207</f>
        <v>0</v>
      </c>
      <c r="K207" s="205"/>
      <c r="L207" s="210"/>
      <c r="M207" s="211"/>
      <c r="N207" s="212"/>
      <c r="O207" s="212"/>
      <c r="P207" s="213">
        <f>SUM(P208:P214)</f>
        <v>0</v>
      </c>
      <c r="Q207" s="212"/>
      <c r="R207" s="213">
        <f>SUM(R208:R214)</f>
        <v>0</v>
      </c>
      <c r="S207" s="212"/>
      <c r="T207" s="214">
        <f>SUM(T208:T214)</f>
        <v>8.2900000000000009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5" t="s">
        <v>86</v>
      </c>
      <c r="AT207" s="216" t="s">
        <v>77</v>
      </c>
      <c r="AU207" s="216" t="s">
        <v>86</v>
      </c>
      <c r="AY207" s="215" t="s">
        <v>153</v>
      </c>
      <c r="BK207" s="217">
        <f>SUM(BK208:BK214)</f>
        <v>0</v>
      </c>
    </row>
    <row r="208" s="2" customFormat="1" ht="16.5" customHeight="1">
      <c r="A208" s="39"/>
      <c r="B208" s="40"/>
      <c r="C208" s="220" t="s">
        <v>332</v>
      </c>
      <c r="D208" s="220" t="s">
        <v>155</v>
      </c>
      <c r="E208" s="221" t="s">
        <v>1790</v>
      </c>
      <c r="F208" s="222" t="s">
        <v>1791</v>
      </c>
      <c r="G208" s="223" t="s">
        <v>1039</v>
      </c>
      <c r="H208" s="224">
        <v>3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43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159</v>
      </c>
      <c r="AT208" s="232" t="s">
        <v>155</v>
      </c>
      <c r="AU208" s="232" t="s">
        <v>88</v>
      </c>
      <c r="AY208" s="18" t="s">
        <v>153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86</v>
      </c>
      <c r="BK208" s="233">
        <f>ROUND(I208*H208,2)</f>
        <v>0</v>
      </c>
      <c r="BL208" s="18" t="s">
        <v>159</v>
      </c>
      <c r="BM208" s="232" t="s">
        <v>1792</v>
      </c>
    </row>
    <row r="209" s="2" customFormat="1" ht="24.15" customHeight="1">
      <c r="A209" s="39"/>
      <c r="B209" s="40"/>
      <c r="C209" s="220" t="s">
        <v>340</v>
      </c>
      <c r="D209" s="220" t="s">
        <v>155</v>
      </c>
      <c r="E209" s="221" t="s">
        <v>1793</v>
      </c>
      <c r="F209" s="222" t="s">
        <v>1794</v>
      </c>
      <c r="G209" s="223" t="s">
        <v>158</v>
      </c>
      <c r="H209" s="224">
        <v>3.6600000000000001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43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2.2000000000000002</v>
      </c>
      <c r="T209" s="231">
        <f>S209*H209</f>
        <v>8.0520000000000014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159</v>
      </c>
      <c r="AT209" s="232" t="s">
        <v>155</v>
      </c>
      <c r="AU209" s="232" t="s">
        <v>88</v>
      </c>
      <c r="AY209" s="18" t="s">
        <v>153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86</v>
      </c>
      <c r="BK209" s="233">
        <f>ROUND(I209*H209,2)</f>
        <v>0</v>
      </c>
      <c r="BL209" s="18" t="s">
        <v>159</v>
      </c>
      <c r="BM209" s="232" t="s">
        <v>1795</v>
      </c>
    </row>
    <row r="210" s="13" customFormat="1">
      <c r="A210" s="13"/>
      <c r="B210" s="234"/>
      <c r="C210" s="235"/>
      <c r="D210" s="236" t="s">
        <v>161</v>
      </c>
      <c r="E210" s="237" t="s">
        <v>1</v>
      </c>
      <c r="F210" s="238" t="s">
        <v>1796</v>
      </c>
      <c r="G210" s="235"/>
      <c r="H210" s="237" t="s">
        <v>1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161</v>
      </c>
      <c r="AU210" s="244" t="s">
        <v>88</v>
      </c>
      <c r="AV210" s="13" t="s">
        <v>86</v>
      </c>
      <c r="AW210" s="13" t="s">
        <v>32</v>
      </c>
      <c r="AX210" s="13" t="s">
        <v>78</v>
      </c>
      <c r="AY210" s="244" t="s">
        <v>153</v>
      </c>
    </row>
    <row r="211" s="14" customFormat="1">
      <c r="A211" s="14"/>
      <c r="B211" s="245"/>
      <c r="C211" s="246"/>
      <c r="D211" s="236" t="s">
        <v>161</v>
      </c>
      <c r="E211" s="247" t="s">
        <v>1</v>
      </c>
      <c r="F211" s="248" t="s">
        <v>1797</v>
      </c>
      <c r="G211" s="246"/>
      <c r="H211" s="249">
        <v>3.6600000000000001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161</v>
      </c>
      <c r="AU211" s="255" t="s">
        <v>88</v>
      </c>
      <c r="AV211" s="14" t="s">
        <v>88</v>
      </c>
      <c r="AW211" s="14" t="s">
        <v>32</v>
      </c>
      <c r="AX211" s="14" t="s">
        <v>78</v>
      </c>
      <c r="AY211" s="255" t="s">
        <v>153</v>
      </c>
    </row>
    <row r="212" s="15" customFormat="1">
      <c r="A212" s="15"/>
      <c r="B212" s="256"/>
      <c r="C212" s="257"/>
      <c r="D212" s="236" t="s">
        <v>161</v>
      </c>
      <c r="E212" s="258" t="s">
        <v>1</v>
      </c>
      <c r="F212" s="259" t="s">
        <v>164</v>
      </c>
      <c r="G212" s="257"/>
      <c r="H212" s="260">
        <v>3.6600000000000001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6" t="s">
        <v>161</v>
      </c>
      <c r="AU212" s="266" t="s">
        <v>88</v>
      </c>
      <c r="AV212" s="15" t="s">
        <v>165</v>
      </c>
      <c r="AW212" s="15" t="s">
        <v>32</v>
      </c>
      <c r="AX212" s="15" t="s">
        <v>78</v>
      </c>
      <c r="AY212" s="266" t="s">
        <v>153</v>
      </c>
    </row>
    <row r="213" s="16" customFormat="1">
      <c r="A213" s="16"/>
      <c r="B213" s="267"/>
      <c r="C213" s="268"/>
      <c r="D213" s="236" t="s">
        <v>161</v>
      </c>
      <c r="E213" s="269" t="s">
        <v>1</v>
      </c>
      <c r="F213" s="270" t="s">
        <v>166</v>
      </c>
      <c r="G213" s="268"/>
      <c r="H213" s="271">
        <v>3.6600000000000001</v>
      </c>
      <c r="I213" s="272"/>
      <c r="J213" s="268"/>
      <c r="K213" s="268"/>
      <c r="L213" s="273"/>
      <c r="M213" s="274"/>
      <c r="N213" s="275"/>
      <c r="O213" s="275"/>
      <c r="P213" s="275"/>
      <c r="Q213" s="275"/>
      <c r="R213" s="275"/>
      <c r="S213" s="275"/>
      <c r="T213" s="27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7" t="s">
        <v>161</v>
      </c>
      <c r="AU213" s="277" t="s">
        <v>88</v>
      </c>
      <c r="AV213" s="16" t="s">
        <v>159</v>
      </c>
      <c r="AW213" s="16" t="s">
        <v>32</v>
      </c>
      <c r="AX213" s="16" t="s">
        <v>86</v>
      </c>
      <c r="AY213" s="277" t="s">
        <v>153</v>
      </c>
    </row>
    <row r="214" s="2" customFormat="1" ht="37.8" customHeight="1">
      <c r="A214" s="39"/>
      <c r="B214" s="40"/>
      <c r="C214" s="220" t="s">
        <v>348</v>
      </c>
      <c r="D214" s="220" t="s">
        <v>155</v>
      </c>
      <c r="E214" s="221" t="s">
        <v>1798</v>
      </c>
      <c r="F214" s="222" t="s">
        <v>1799</v>
      </c>
      <c r="G214" s="223" t="s">
        <v>288</v>
      </c>
      <c r="H214" s="224">
        <v>2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43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0.119</v>
      </c>
      <c r="T214" s="231">
        <f>S214*H214</f>
        <v>0.23799999999999999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159</v>
      </c>
      <c r="AT214" s="232" t="s">
        <v>155</v>
      </c>
      <c r="AU214" s="232" t="s">
        <v>88</v>
      </c>
      <c r="AY214" s="18" t="s">
        <v>153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86</v>
      </c>
      <c r="BK214" s="233">
        <f>ROUND(I214*H214,2)</f>
        <v>0</v>
      </c>
      <c r="BL214" s="18" t="s">
        <v>159</v>
      </c>
      <c r="BM214" s="232" t="s">
        <v>1800</v>
      </c>
    </row>
    <row r="215" s="12" customFormat="1" ht="22.8" customHeight="1">
      <c r="A215" s="12"/>
      <c r="B215" s="204"/>
      <c r="C215" s="205"/>
      <c r="D215" s="206" t="s">
        <v>77</v>
      </c>
      <c r="E215" s="218" t="s">
        <v>813</v>
      </c>
      <c r="F215" s="218" t="s">
        <v>814</v>
      </c>
      <c r="G215" s="205"/>
      <c r="H215" s="205"/>
      <c r="I215" s="208"/>
      <c r="J215" s="219">
        <f>BK215</f>
        <v>0</v>
      </c>
      <c r="K215" s="205"/>
      <c r="L215" s="210"/>
      <c r="M215" s="211"/>
      <c r="N215" s="212"/>
      <c r="O215" s="212"/>
      <c r="P215" s="213">
        <f>SUM(P216:P218)</f>
        <v>0</v>
      </c>
      <c r="Q215" s="212"/>
      <c r="R215" s="213">
        <f>SUM(R216:R218)</f>
        <v>0</v>
      </c>
      <c r="S215" s="212"/>
      <c r="T215" s="214">
        <f>SUM(T216:T218)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5" t="s">
        <v>86</v>
      </c>
      <c r="AT215" s="216" t="s">
        <v>77</v>
      </c>
      <c r="AU215" s="216" t="s">
        <v>86</v>
      </c>
      <c r="AY215" s="215" t="s">
        <v>153</v>
      </c>
      <c r="BK215" s="217">
        <f>SUM(BK216:BK218)</f>
        <v>0</v>
      </c>
    </row>
    <row r="216" s="2" customFormat="1" ht="33" customHeight="1">
      <c r="A216" s="39"/>
      <c r="B216" s="40"/>
      <c r="C216" s="220" t="s">
        <v>359</v>
      </c>
      <c r="D216" s="220" t="s">
        <v>155</v>
      </c>
      <c r="E216" s="221" t="s">
        <v>824</v>
      </c>
      <c r="F216" s="222" t="s">
        <v>825</v>
      </c>
      <c r="G216" s="223" t="s">
        <v>227</v>
      </c>
      <c r="H216" s="224">
        <v>8.2899999999999991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43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159</v>
      </c>
      <c r="AT216" s="232" t="s">
        <v>155</v>
      </c>
      <c r="AU216" s="232" t="s">
        <v>88</v>
      </c>
      <c r="AY216" s="18" t="s">
        <v>153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86</v>
      </c>
      <c r="BK216" s="233">
        <f>ROUND(I216*H216,2)</f>
        <v>0</v>
      </c>
      <c r="BL216" s="18" t="s">
        <v>159</v>
      </c>
      <c r="BM216" s="232" t="s">
        <v>1801</v>
      </c>
    </row>
    <row r="217" s="2" customFormat="1" ht="44.25" customHeight="1">
      <c r="A217" s="39"/>
      <c r="B217" s="40"/>
      <c r="C217" s="220" t="s">
        <v>363</v>
      </c>
      <c r="D217" s="220" t="s">
        <v>155</v>
      </c>
      <c r="E217" s="221" t="s">
        <v>828</v>
      </c>
      <c r="F217" s="222" t="s">
        <v>829</v>
      </c>
      <c r="G217" s="223" t="s">
        <v>227</v>
      </c>
      <c r="H217" s="224">
        <v>165.80000000000001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43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159</v>
      </c>
      <c r="AT217" s="232" t="s">
        <v>155</v>
      </c>
      <c r="AU217" s="232" t="s">
        <v>88</v>
      </c>
      <c r="AY217" s="18" t="s">
        <v>153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86</v>
      </c>
      <c r="BK217" s="233">
        <f>ROUND(I217*H217,2)</f>
        <v>0</v>
      </c>
      <c r="BL217" s="18" t="s">
        <v>159</v>
      </c>
      <c r="BM217" s="232" t="s">
        <v>1802</v>
      </c>
    </row>
    <row r="218" s="14" customFormat="1">
      <c r="A218" s="14"/>
      <c r="B218" s="245"/>
      <c r="C218" s="246"/>
      <c r="D218" s="236" t="s">
        <v>161</v>
      </c>
      <c r="E218" s="247" t="s">
        <v>1</v>
      </c>
      <c r="F218" s="248" t="s">
        <v>1803</v>
      </c>
      <c r="G218" s="246"/>
      <c r="H218" s="249">
        <v>165.80000000000001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161</v>
      </c>
      <c r="AU218" s="255" t="s">
        <v>88</v>
      </c>
      <c r="AV218" s="14" t="s">
        <v>88</v>
      </c>
      <c r="AW218" s="14" t="s">
        <v>32</v>
      </c>
      <c r="AX218" s="14" t="s">
        <v>86</v>
      </c>
      <c r="AY218" s="255" t="s">
        <v>153</v>
      </c>
    </row>
    <row r="219" s="12" customFormat="1" ht="22.8" customHeight="1">
      <c r="A219" s="12"/>
      <c r="B219" s="204"/>
      <c r="C219" s="205"/>
      <c r="D219" s="206" t="s">
        <v>77</v>
      </c>
      <c r="E219" s="218" t="s">
        <v>844</v>
      </c>
      <c r="F219" s="218" t="s">
        <v>845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P220</f>
        <v>0</v>
      </c>
      <c r="Q219" s="212"/>
      <c r="R219" s="213">
        <f>R220</f>
        <v>0</v>
      </c>
      <c r="S219" s="212"/>
      <c r="T219" s="214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86</v>
      </c>
      <c r="AT219" s="216" t="s">
        <v>77</v>
      </c>
      <c r="AU219" s="216" t="s">
        <v>86</v>
      </c>
      <c r="AY219" s="215" t="s">
        <v>153</v>
      </c>
      <c r="BK219" s="217">
        <f>BK220</f>
        <v>0</v>
      </c>
    </row>
    <row r="220" s="2" customFormat="1" ht="49.05" customHeight="1">
      <c r="A220" s="39"/>
      <c r="B220" s="40"/>
      <c r="C220" s="220" t="s">
        <v>368</v>
      </c>
      <c r="D220" s="220" t="s">
        <v>155</v>
      </c>
      <c r="E220" s="221" t="s">
        <v>1804</v>
      </c>
      <c r="F220" s="222" t="s">
        <v>1805</v>
      </c>
      <c r="G220" s="223" t="s">
        <v>227</v>
      </c>
      <c r="H220" s="224">
        <v>36.314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43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159</v>
      </c>
      <c r="AT220" s="232" t="s">
        <v>155</v>
      </c>
      <c r="AU220" s="232" t="s">
        <v>88</v>
      </c>
      <c r="AY220" s="18" t="s">
        <v>153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86</v>
      </c>
      <c r="BK220" s="233">
        <f>ROUND(I220*H220,2)</f>
        <v>0</v>
      </c>
      <c r="BL220" s="18" t="s">
        <v>159</v>
      </c>
      <c r="BM220" s="232" t="s">
        <v>1806</v>
      </c>
    </row>
    <row r="221" s="12" customFormat="1" ht="25.92" customHeight="1">
      <c r="A221" s="12"/>
      <c r="B221" s="204"/>
      <c r="C221" s="205"/>
      <c r="D221" s="206" t="s">
        <v>77</v>
      </c>
      <c r="E221" s="207" t="s">
        <v>850</v>
      </c>
      <c r="F221" s="207" t="s">
        <v>851</v>
      </c>
      <c r="G221" s="205"/>
      <c r="H221" s="205"/>
      <c r="I221" s="208"/>
      <c r="J221" s="209">
        <f>BK221</f>
        <v>0</v>
      </c>
      <c r="K221" s="205"/>
      <c r="L221" s="210"/>
      <c r="M221" s="211"/>
      <c r="N221" s="212"/>
      <c r="O221" s="212"/>
      <c r="P221" s="213">
        <f>P222+P234+P243+P259+P288+P310+P313</f>
        <v>0</v>
      </c>
      <c r="Q221" s="212"/>
      <c r="R221" s="213">
        <f>R222+R234+R243+R259+R288+R310+R313</f>
        <v>3.6302877000000002</v>
      </c>
      <c r="S221" s="212"/>
      <c r="T221" s="214">
        <f>T222+T234+T243+T259+T288+T310+T313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88</v>
      </c>
      <c r="AT221" s="216" t="s">
        <v>77</v>
      </c>
      <c r="AU221" s="216" t="s">
        <v>78</v>
      </c>
      <c r="AY221" s="215" t="s">
        <v>153</v>
      </c>
      <c r="BK221" s="217">
        <f>BK222+BK234+BK243+BK259+BK288+BK310+BK313</f>
        <v>0</v>
      </c>
    </row>
    <row r="222" s="12" customFormat="1" ht="22.8" customHeight="1">
      <c r="A222" s="12"/>
      <c r="B222" s="204"/>
      <c r="C222" s="205"/>
      <c r="D222" s="206" t="s">
        <v>77</v>
      </c>
      <c r="E222" s="218" t="s">
        <v>852</v>
      </c>
      <c r="F222" s="218" t="s">
        <v>853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SUM(P223:P233)</f>
        <v>0</v>
      </c>
      <c r="Q222" s="212"/>
      <c r="R222" s="213">
        <f>SUM(R223:R233)</f>
        <v>0.11469919999999999</v>
      </c>
      <c r="S222" s="212"/>
      <c r="T222" s="214">
        <f>SUM(T223:T233)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88</v>
      </c>
      <c r="AT222" s="216" t="s">
        <v>77</v>
      </c>
      <c r="AU222" s="216" t="s">
        <v>86</v>
      </c>
      <c r="AY222" s="215" t="s">
        <v>153</v>
      </c>
      <c r="BK222" s="217">
        <f>SUM(BK223:BK233)</f>
        <v>0</v>
      </c>
    </row>
    <row r="223" s="2" customFormat="1" ht="37.8" customHeight="1">
      <c r="A223" s="39"/>
      <c r="B223" s="40"/>
      <c r="C223" s="220" t="s">
        <v>374</v>
      </c>
      <c r="D223" s="220" t="s">
        <v>155</v>
      </c>
      <c r="E223" s="221" t="s">
        <v>855</v>
      </c>
      <c r="F223" s="222" t="s">
        <v>856</v>
      </c>
      <c r="G223" s="223" t="s">
        <v>216</v>
      </c>
      <c r="H223" s="224">
        <v>18.300000000000001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43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269</v>
      </c>
      <c r="AT223" s="232" t="s">
        <v>155</v>
      </c>
      <c r="AU223" s="232" t="s">
        <v>88</v>
      </c>
      <c r="AY223" s="18" t="s">
        <v>153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86</v>
      </c>
      <c r="BK223" s="233">
        <f>ROUND(I223*H223,2)</f>
        <v>0</v>
      </c>
      <c r="BL223" s="18" t="s">
        <v>269</v>
      </c>
      <c r="BM223" s="232" t="s">
        <v>1807</v>
      </c>
    </row>
    <row r="224" s="13" customFormat="1">
      <c r="A224" s="13"/>
      <c r="B224" s="234"/>
      <c r="C224" s="235"/>
      <c r="D224" s="236" t="s">
        <v>161</v>
      </c>
      <c r="E224" s="237" t="s">
        <v>1</v>
      </c>
      <c r="F224" s="238" t="s">
        <v>1808</v>
      </c>
      <c r="G224" s="235"/>
      <c r="H224" s="237" t="s">
        <v>1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161</v>
      </c>
      <c r="AU224" s="244" t="s">
        <v>88</v>
      </c>
      <c r="AV224" s="13" t="s">
        <v>86</v>
      </c>
      <c r="AW224" s="13" t="s">
        <v>32</v>
      </c>
      <c r="AX224" s="13" t="s">
        <v>78</v>
      </c>
      <c r="AY224" s="244" t="s">
        <v>153</v>
      </c>
    </row>
    <row r="225" s="14" customFormat="1">
      <c r="A225" s="14"/>
      <c r="B225" s="245"/>
      <c r="C225" s="246"/>
      <c r="D225" s="236" t="s">
        <v>161</v>
      </c>
      <c r="E225" s="247" t="s">
        <v>1</v>
      </c>
      <c r="F225" s="248" t="s">
        <v>1809</v>
      </c>
      <c r="G225" s="246"/>
      <c r="H225" s="249">
        <v>18.300000000000001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161</v>
      </c>
      <c r="AU225" s="255" t="s">
        <v>88</v>
      </c>
      <c r="AV225" s="14" t="s">
        <v>88</v>
      </c>
      <c r="AW225" s="14" t="s">
        <v>32</v>
      </c>
      <c r="AX225" s="14" t="s">
        <v>78</v>
      </c>
      <c r="AY225" s="255" t="s">
        <v>153</v>
      </c>
    </row>
    <row r="226" s="15" customFormat="1">
      <c r="A226" s="15"/>
      <c r="B226" s="256"/>
      <c r="C226" s="257"/>
      <c r="D226" s="236" t="s">
        <v>161</v>
      </c>
      <c r="E226" s="258" t="s">
        <v>1</v>
      </c>
      <c r="F226" s="259" t="s">
        <v>164</v>
      </c>
      <c r="G226" s="257"/>
      <c r="H226" s="260">
        <v>18.300000000000001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6" t="s">
        <v>161</v>
      </c>
      <c r="AU226" s="266" t="s">
        <v>88</v>
      </c>
      <c r="AV226" s="15" t="s">
        <v>165</v>
      </c>
      <c r="AW226" s="15" t="s">
        <v>32</v>
      </c>
      <c r="AX226" s="15" t="s">
        <v>78</v>
      </c>
      <c r="AY226" s="266" t="s">
        <v>153</v>
      </c>
    </row>
    <row r="227" s="16" customFormat="1">
      <c r="A227" s="16"/>
      <c r="B227" s="267"/>
      <c r="C227" s="268"/>
      <c r="D227" s="236" t="s">
        <v>161</v>
      </c>
      <c r="E227" s="269" t="s">
        <v>1</v>
      </c>
      <c r="F227" s="270" t="s">
        <v>166</v>
      </c>
      <c r="G227" s="268"/>
      <c r="H227" s="271">
        <v>18.300000000000001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7" t="s">
        <v>161</v>
      </c>
      <c r="AU227" s="277" t="s">
        <v>88</v>
      </c>
      <c r="AV227" s="16" t="s">
        <v>159</v>
      </c>
      <c r="AW227" s="16" t="s">
        <v>32</v>
      </c>
      <c r="AX227" s="16" t="s">
        <v>86</v>
      </c>
      <c r="AY227" s="277" t="s">
        <v>153</v>
      </c>
    </row>
    <row r="228" s="2" customFormat="1" ht="16.5" customHeight="1">
      <c r="A228" s="39"/>
      <c r="B228" s="40"/>
      <c r="C228" s="278" t="s">
        <v>379</v>
      </c>
      <c r="D228" s="278" t="s">
        <v>364</v>
      </c>
      <c r="E228" s="279" t="s">
        <v>861</v>
      </c>
      <c r="F228" s="280" t="s">
        <v>862</v>
      </c>
      <c r="G228" s="281" t="s">
        <v>227</v>
      </c>
      <c r="H228" s="282">
        <v>0.0050000000000000001</v>
      </c>
      <c r="I228" s="283"/>
      <c r="J228" s="284">
        <f>ROUND(I228*H228,2)</f>
        <v>0</v>
      </c>
      <c r="K228" s="285"/>
      <c r="L228" s="286"/>
      <c r="M228" s="287" t="s">
        <v>1</v>
      </c>
      <c r="N228" s="288" t="s">
        <v>43</v>
      </c>
      <c r="O228" s="92"/>
      <c r="P228" s="230">
        <f>O228*H228</f>
        <v>0</v>
      </c>
      <c r="Q228" s="230">
        <v>1</v>
      </c>
      <c r="R228" s="230">
        <f>Q228*H228</f>
        <v>0.0050000000000000001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379</v>
      </c>
      <c r="AT228" s="232" t="s">
        <v>364</v>
      </c>
      <c r="AU228" s="232" t="s">
        <v>88</v>
      </c>
      <c r="AY228" s="18" t="s">
        <v>153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86</v>
      </c>
      <c r="BK228" s="233">
        <f>ROUND(I228*H228,2)</f>
        <v>0</v>
      </c>
      <c r="BL228" s="18" t="s">
        <v>269</v>
      </c>
      <c r="BM228" s="232" t="s">
        <v>1810</v>
      </c>
    </row>
    <row r="229" s="14" customFormat="1">
      <c r="A229" s="14"/>
      <c r="B229" s="245"/>
      <c r="C229" s="246"/>
      <c r="D229" s="236" t="s">
        <v>161</v>
      </c>
      <c r="E229" s="246"/>
      <c r="F229" s="248" t="s">
        <v>1811</v>
      </c>
      <c r="G229" s="246"/>
      <c r="H229" s="249">
        <v>0.0050000000000000001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161</v>
      </c>
      <c r="AU229" s="255" t="s">
        <v>88</v>
      </c>
      <c r="AV229" s="14" t="s">
        <v>88</v>
      </c>
      <c r="AW229" s="14" t="s">
        <v>4</v>
      </c>
      <c r="AX229" s="14" t="s">
        <v>86</v>
      </c>
      <c r="AY229" s="255" t="s">
        <v>153</v>
      </c>
    </row>
    <row r="230" s="2" customFormat="1" ht="24.15" customHeight="1">
      <c r="A230" s="39"/>
      <c r="B230" s="40"/>
      <c r="C230" s="220" t="s">
        <v>385</v>
      </c>
      <c r="D230" s="220" t="s">
        <v>155</v>
      </c>
      <c r="E230" s="221" t="s">
        <v>866</v>
      </c>
      <c r="F230" s="222" t="s">
        <v>867</v>
      </c>
      <c r="G230" s="223" t="s">
        <v>216</v>
      </c>
      <c r="H230" s="224">
        <v>18.300000000000001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43</v>
      </c>
      <c r="O230" s="92"/>
      <c r="P230" s="230">
        <f>O230*H230</f>
        <v>0</v>
      </c>
      <c r="Q230" s="230">
        <v>0.00040000000000000002</v>
      </c>
      <c r="R230" s="230">
        <f>Q230*H230</f>
        <v>0.007320000000000001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269</v>
      </c>
      <c r="AT230" s="232" t="s">
        <v>155</v>
      </c>
      <c r="AU230" s="232" t="s">
        <v>88</v>
      </c>
      <c r="AY230" s="18" t="s">
        <v>153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86</v>
      </c>
      <c r="BK230" s="233">
        <f>ROUND(I230*H230,2)</f>
        <v>0</v>
      </c>
      <c r="BL230" s="18" t="s">
        <v>269</v>
      </c>
      <c r="BM230" s="232" t="s">
        <v>1812</v>
      </c>
    </row>
    <row r="231" s="2" customFormat="1" ht="37.8" customHeight="1">
      <c r="A231" s="39"/>
      <c r="B231" s="40"/>
      <c r="C231" s="278" t="s">
        <v>346</v>
      </c>
      <c r="D231" s="278" t="s">
        <v>364</v>
      </c>
      <c r="E231" s="279" t="s">
        <v>871</v>
      </c>
      <c r="F231" s="280" t="s">
        <v>872</v>
      </c>
      <c r="G231" s="281" t="s">
        <v>216</v>
      </c>
      <c r="H231" s="282">
        <v>21.329000000000001</v>
      </c>
      <c r="I231" s="283"/>
      <c r="J231" s="284">
        <f>ROUND(I231*H231,2)</f>
        <v>0</v>
      </c>
      <c r="K231" s="285"/>
      <c r="L231" s="286"/>
      <c r="M231" s="287" t="s">
        <v>1</v>
      </c>
      <c r="N231" s="288" t="s">
        <v>43</v>
      </c>
      <c r="O231" s="92"/>
      <c r="P231" s="230">
        <f>O231*H231</f>
        <v>0</v>
      </c>
      <c r="Q231" s="230">
        <v>0.0047999999999999996</v>
      </c>
      <c r="R231" s="230">
        <f>Q231*H231</f>
        <v>0.10237919999999999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379</v>
      </c>
      <c r="AT231" s="232" t="s">
        <v>364</v>
      </c>
      <c r="AU231" s="232" t="s">
        <v>88</v>
      </c>
      <c r="AY231" s="18" t="s">
        <v>153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86</v>
      </c>
      <c r="BK231" s="233">
        <f>ROUND(I231*H231,2)</f>
        <v>0</v>
      </c>
      <c r="BL231" s="18" t="s">
        <v>269</v>
      </c>
      <c r="BM231" s="232" t="s">
        <v>1813</v>
      </c>
    </row>
    <row r="232" s="14" customFormat="1">
      <c r="A232" s="14"/>
      <c r="B232" s="245"/>
      <c r="C232" s="246"/>
      <c r="D232" s="236" t="s">
        <v>161</v>
      </c>
      <c r="E232" s="246"/>
      <c r="F232" s="248" t="s">
        <v>1814</v>
      </c>
      <c r="G232" s="246"/>
      <c r="H232" s="249">
        <v>21.329000000000001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161</v>
      </c>
      <c r="AU232" s="255" t="s">
        <v>88</v>
      </c>
      <c r="AV232" s="14" t="s">
        <v>88</v>
      </c>
      <c r="AW232" s="14" t="s">
        <v>4</v>
      </c>
      <c r="AX232" s="14" t="s">
        <v>86</v>
      </c>
      <c r="AY232" s="255" t="s">
        <v>153</v>
      </c>
    </row>
    <row r="233" s="2" customFormat="1" ht="49.05" customHeight="1">
      <c r="A233" s="39"/>
      <c r="B233" s="40"/>
      <c r="C233" s="220" t="s">
        <v>402</v>
      </c>
      <c r="D233" s="220" t="s">
        <v>155</v>
      </c>
      <c r="E233" s="221" t="s">
        <v>876</v>
      </c>
      <c r="F233" s="222" t="s">
        <v>877</v>
      </c>
      <c r="G233" s="223" t="s">
        <v>878</v>
      </c>
      <c r="H233" s="289"/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43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269</v>
      </c>
      <c r="AT233" s="232" t="s">
        <v>155</v>
      </c>
      <c r="AU233" s="232" t="s">
        <v>88</v>
      </c>
      <c r="AY233" s="18" t="s">
        <v>153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86</v>
      </c>
      <c r="BK233" s="233">
        <f>ROUND(I233*H233,2)</f>
        <v>0</v>
      </c>
      <c r="BL233" s="18" t="s">
        <v>269</v>
      </c>
      <c r="BM233" s="232" t="s">
        <v>1815</v>
      </c>
    </row>
    <row r="234" s="12" customFormat="1" ht="22.8" customHeight="1">
      <c r="A234" s="12"/>
      <c r="B234" s="204"/>
      <c r="C234" s="205"/>
      <c r="D234" s="206" t="s">
        <v>77</v>
      </c>
      <c r="E234" s="218" t="s">
        <v>977</v>
      </c>
      <c r="F234" s="218" t="s">
        <v>978</v>
      </c>
      <c r="G234" s="205"/>
      <c r="H234" s="205"/>
      <c r="I234" s="208"/>
      <c r="J234" s="219">
        <f>BK234</f>
        <v>0</v>
      </c>
      <c r="K234" s="205"/>
      <c r="L234" s="210"/>
      <c r="M234" s="211"/>
      <c r="N234" s="212"/>
      <c r="O234" s="212"/>
      <c r="P234" s="213">
        <f>SUM(P235:P242)</f>
        <v>0</v>
      </c>
      <c r="Q234" s="212"/>
      <c r="R234" s="213">
        <f>SUM(R235:R242)</f>
        <v>0.055723499999999995</v>
      </c>
      <c r="S234" s="212"/>
      <c r="T234" s="214">
        <f>SUM(T235:T242)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5" t="s">
        <v>88</v>
      </c>
      <c r="AT234" s="216" t="s">
        <v>77</v>
      </c>
      <c r="AU234" s="216" t="s">
        <v>86</v>
      </c>
      <c r="AY234" s="215" t="s">
        <v>153</v>
      </c>
      <c r="BK234" s="217">
        <f>SUM(BK235:BK242)</f>
        <v>0</v>
      </c>
    </row>
    <row r="235" s="2" customFormat="1" ht="37.8" customHeight="1">
      <c r="A235" s="39"/>
      <c r="B235" s="40"/>
      <c r="C235" s="220" t="s">
        <v>406</v>
      </c>
      <c r="D235" s="220" t="s">
        <v>155</v>
      </c>
      <c r="E235" s="221" t="s">
        <v>980</v>
      </c>
      <c r="F235" s="222" t="s">
        <v>981</v>
      </c>
      <c r="G235" s="223" t="s">
        <v>216</v>
      </c>
      <c r="H235" s="224">
        <v>18.300000000000001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43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269</v>
      </c>
      <c r="AT235" s="232" t="s">
        <v>155</v>
      </c>
      <c r="AU235" s="232" t="s">
        <v>88</v>
      </c>
      <c r="AY235" s="18" t="s">
        <v>153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86</v>
      </c>
      <c r="BK235" s="233">
        <f>ROUND(I235*H235,2)</f>
        <v>0</v>
      </c>
      <c r="BL235" s="18" t="s">
        <v>269</v>
      </c>
      <c r="BM235" s="232" t="s">
        <v>1816</v>
      </c>
    </row>
    <row r="236" s="13" customFormat="1">
      <c r="A236" s="13"/>
      <c r="B236" s="234"/>
      <c r="C236" s="235"/>
      <c r="D236" s="236" t="s">
        <v>161</v>
      </c>
      <c r="E236" s="237" t="s">
        <v>1</v>
      </c>
      <c r="F236" s="238" t="s">
        <v>1817</v>
      </c>
      <c r="G236" s="235"/>
      <c r="H236" s="237" t="s">
        <v>1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161</v>
      </c>
      <c r="AU236" s="244" t="s">
        <v>88</v>
      </c>
      <c r="AV236" s="13" t="s">
        <v>86</v>
      </c>
      <c r="AW236" s="13" t="s">
        <v>32</v>
      </c>
      <c r="AX236" s="13" t="s">
        <v>78</v>
      </c>
      <c r="AY236" s="244" t="s">
        <v>153</v>
      </c>
    </row>
    <row r="237" s="14" customFormat="1">
      <c r="A237" s="14"/>
      <c r="B237" s="245"/>
      <c r="C237" s="246"/>
      <c r="D237" s="236" t="s">
        <v>161</v>
      </c>
      <c r="E237" s="247" t="s">
        <v>1</v>
      </c>
      <c r="F237" s="248" t="s">
        <v>1809</v>
      </c>
      <c r="G237" s="246"/>
      <c r="H237" s="249">
        <v>18.300000000000001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161</v>
      </c>
      <c r="AU237" s="255" t="s">
        <v>88</v>
      </c>
      <c r="AV237" s="14" t="s">
        <v>88</v>
      </c>
      <c r="AW237" s="14" t="s">
        <v>32</v>
      </c>
      <c r="AX237" s="14" t="s">
        <v>78</v>
      </c>
      <c r="AY237" s="255" t="s">
        <v>153</v>
      </c>
    </row>
    <row r="238" s="15" customFormat="1">
      <c r="A238" s="15"/>
      <c r="B238" s="256"/>
      <c r="C238" s="257"/>
      <c r="D238" s="236" t="s">
        <v>161</v>
      </c>
      <c r="E238" s="258" t="s">
        <v>1</v>
      </c>
      <c r="F238" s="259" t="s">
        <v>164</v>
      </c>
      <c r="G238" s="257"/>
      <c r="H238" s="260">
        <v>18.300000000000001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6" t="s">
        <v>161</v>
      </c>
      <c r="AU238" s="266" t="s">
        <v>88</v>
      </c>
      <c r="AV238" s="15" t="s">
        <v>165</v>
      </c>
      <c r="AW238" s="15" t="s">
        <v>32</v>
      </c>
      <c r="AX238" s="15" t="s">
        <v>78</v>
      </c>
      <c r="AY238" s="266" t="s">
        <v>153</v>
      </c>
    </row>
    <row r="239" s="16" customFormat="1">
      <c r="A239" s="16"/>
      <c r="B239" s="267"/>
      <c r="C239" s="268"/>
      <c r="D239" s="236" t="s">
        <v>161</v>
      </c>
      <c r="E239" s="269" t="s">
        <v>1</v>
      </c>
      <c r="F239" s="270" t="s">
        <v>166</v>
      </c>
      <c r="G239" s="268"/>
      <c r="H239" s="271">
        <v>18.300000000000001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7" t="s">
        <v>161</v>
      </c>
      <c r="AU239" s="277" t="s">
        <v>88</v>
      </c>
      <c r="AV239" s="16" t="s">
        <v>159</v>
      </c>
      <c r="AW239" s="16" t="s">
        <v>32</v>
      </c>
      <c r="AX239" s="16" t="s">
        <v>86</v>
      </c>
      <c r="AY239" s="277" t="s">
        <v>153</v>
      </c>
    </row>
    <row r="240" s="2" customFormat="1" ht="24.15" customHeight="1">
      <c r="A240" s="39"/>
      <c r="B240" s="40"/>
      <c r="C240" s="278" t="s">
        <v>412</v>
      </c>
      <c r="D240" s="278" t="s">
        <v>364</v>
      </c>
      <c r="E240" s="279" t="s">
        <v>986</v>
      </c>
      <c r="F240" s="280" t="s">
        <v>987</v>
      </c>
      <c r="G240" s="281" t="s">
        <v>216</v>
      </c>
      <c r="H240" s="282">
        <v>19.215</v>
      </c>
      <c r="I240" s="283"/>
      <c r="J240" s="284">
        <f>ROUND(I240*H240,2)</f>
        <v>0</v>
      </c>
      <c r="K240" s="285"/>
      <c r="L240" s="286"/>
      <c r="M240" s="287" t="s">
        <v>1</v>
      </c>
      <c r="N240" s="288" t="s">
        <v>43</v>
      </c>
      <c r="O240" s="92"/>
      <c r="P240" s="230">
        <f>O240*H240</f>
        <v>0</v>
      </c>
      <c r="Q240" s="230">
        <v>0.0028999999999999998</v>
      </c>
      <c r="R240" s="230">
        <f>Q240*H240</f>
        <v>0.055723499999999995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379</v>
      </c>
      <c r="AT240" s="232" t="s">
        <v>364</v>
      </c>
      <c r="AU240" s="232" t="s">
        <v>88</v>
      </c>
      <c r="AY240" s="18" t="s">
        <v>153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86</v>
      </c>
      <c r="BK240" s="233">
        <f>ROUND(I240*H240,2)</f>
        <v>0</v>
      </c>
      <c r="BL240" s="18" t="s">
        <v>269</v>
      </c>
      <c r="BM240" s="232" t="s">
        <v>1818</v>
      </c>
    </row>
    <row r="241" s="14" customFormat="1">
      <c r="A241" s="14"/>
      <c r="B241" s="245"/>
      <c r="C241" s="246"/>
      <c r="D241" s="236" t="s">
        <v>161</v>
      </c>
      <c r="E241" s="246"/>
      <c r="F241" s="248" t="s">
        <v>1819</v>
      </c>
      <c r="G241" s="246"/>
      <c r="H241" s="249">
        <v>19.215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161</v>
      </c>
      <c r="AU241" s="255" t="s">
        <v>88</v>
      </c>
      <c r="AV241" s="14" t="s">
        <v>88</v>
      </c>
      <c r="AW241" s="14" t="s">
        <v>4</v>
      </c>
      <c r="AX241" s="14" t="s">
        <v>86</v>
      </c>
      <c r="AY241" s="255" t="s">
        <v>153</v>
      </c>
    </row>
    <row r="242" s="2" customFormat="1" ht="44.25" customHeight="1">
      <c r="A242" s="39"/>
      <c r="B242" s="40"/>
      <c r="C242" s="220" t="s">
        <v>421</v>
      </c>
      <c r="D242" s="220" t="s">
        <v>155</v>
      </c>
      <c r="E242" s="221" t="s">
        <v>1031</v>
      </c>
      <c r="F242" s="222" t="s">
        <v>1032</v>
      </c>
      <c r="G242" s="223" t="s">
        <v>878</v>
      </c>
      <c r="H242" s="289"/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43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269</v>
      </c>
      <c r="AT242" s="232" t="s">
        <v>155</v>
      </c>
      <c r="AU242" s="232" t="s">
        <v>88</v>
      </c>
      <c r="AY242" s="18" t="s">
        <v>153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86</v>
      </c>
      <c r="BK242" s="233">
        <f>ROUND(I242*H242,2)</f>
        <v>0</v>
      </c>
      <c r="BL242" s="18" t="s">
        <v>269</v>
      </c>
      <c r="BM242" s="232" t="s">
        <v>1820</v>
      </c>
    </row>
    <row r="243" s="12" customFormat="1" ht="22.8" customHeight="1">
      <c r="A243" s="12"/>
      <c r="B243" s="204"/>
      <c r="C243" s="205"/>
      <c r="D243" s="206" t="s">
        <v>77</v>
      </c>
      <c r="E243" s="218" t="s">
        <v>1821</v>
      </c>
      <c r="F243" s="218" t="s">
        <v>1822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SUM(P244:P258)</f>
        <v>0</v>
      </c>
      <c r="Q243" s="212"/>
      <c r="R243" s="213">
        <f>SUM(R244:R258)</f>
        <v>0.26669599999999999</v>
      </c>
      <c r="S243" s="212"/>
      <c r="T243" s="214">
        <f>SUM(T244:T258)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88</v>
      </c>
      <c r="AT243" s="216" t="s">
        <v>77</v>
      </c>
      <c r="AU243" s="216" t="s">
        <v>86</v>
      </c>
      <c r="AY243" s="215" t="s">
        <v>153</v>
      </c>
      <c r="BK243" s="217">
        <f>SUM(BK244:BK258)</f>
        <v>0</v>
      </c>
    </row>
    <row r="244" s="2" customFormat="1" ht="21.75" customHeight="1">
      <c r="A244" s="39"/>
      <c r="B244" s="40"/>
      <c r="C244" s="220" t="s">
        <v>431</v>
      </c>
      <c r="D244" s="220" t="s">
        <v>155</v>
      </c>
      <c r="E244" s="221" t="s">
        <v>1823</v>
      </c>
      <c r="F244" s="222" t="s">
        <v>1824</v>
      </c>
      <c r="G244" s="223" t="s">
        <v>335</v>
      </c>
      <c r="H244" s="224">
        <v>6.5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43</v>
      </c>
      <c r="O244" s="92"/>
      <c r="P244" s="230">
        <f>O244*H244</f>
        <v>0</v>
      </c>
      <c r="Q244" s="230">
        <v>0.00142</v>
      </c>
      <c r="R244" s="230">
        <f>Q244*H244</f>
        <v>0.0092300000000000004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269</v>
      </c>
      <c r="AT244" s="232" t="s">
        <v>155</v>
      </c>
      <c r="AU244" s="232" t="s">
        <v>88</v>
      </c>
      <c r="AY244" s="18" t="s">
        <v>153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86</v>
      </c>
      <c r="BK244" s="233">
        <f>ROUND(I244*H244,2)</f>
        <v>0</v>
      </c>
      <c r="BL244" s="18" t="s">
        <v>269</v>
      </c>
      <c r="BM244" s="232" t="s">
        <v>1825</v>
      </c>
    </row>
    <row r="245" s="2" customFormat="1" ht="21.75" customHeight="1">
      <c r="A245" s="39"/>
      <c r="B245" s="40"/>
      <c r="C245" s="220" t="s">
        <v>438</v>
      </c>
      <c r="D245" s="220" t="s">
        <v>155</v>
      </c>
      <c r="E245" s="221" t="s">
        <v>1826</v>
      </c>
      <c r="F245" s="222" t="s">
        <v>1827</v>
      </c>
      <c r="G245" s="223" t="s">
        <v>335</v>
      </c>
      <c r="H245" s="224">
        <v>13.6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43</v>
      </c>
      <c r="O245" s="92"/>
      <c r="P245" s="230">
        <f>O245*H245</f>
        <v>0</v>
      </c>
      <c r="Q245" s="230">
        <v>0.00197</v>
      </c>
      <c r="R245" s="230">
        <f>Q245*H245</f>
        <v>0.026792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269</v>
      </c>
      <c r="AT245" s="232" t="s">
        <v>155</v>
      </c>
      <c r="AU245" s="232" t="s">
        <v>88</v>
      </c>
      <c r="AY245" s="18" t="s">
        <v>153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86</v>
      </c>
      <c r="BK245" s="233">
        <f>ROUND(I245*H245,2)</f>
        <v>0</v>
      </c>
      <c r="BL245" s="18" t="s">
        <v>269</v>
      </c>
      <c r="BM245" s="232" t="s">
        <v>1828</v>
      </c>
    </row>
    <row r="246" s="2" customFormat="1" ht="21.75" customHeight="1">
      <c r="A246" s="39"/>
      <c r="B246" s="40"/>
      <c r="C246" s="220" t="s">
        <v>449</v>
      </c>
      <c r="D246" s="220" t="s">
        <v>155</v>
      </c>
      <c r="E246" s="221" t="s">
        <v>1829</v>
      </c>
      <c r="F246" s="222" t="s">
        <v>1830</v>
      </c>
      <c r="G246" s="223" t="s">
        <v>335</v>
      </c>
      <c r="H246" s="224">
        <v>4.7000000000000002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43</v>
      </c>
      <c r="O246" s="92"/>
      <c r="P246" s="230">
        <f>O246*H246</f>
        <v>0</v>
      </c>
      <c r="Q246" s="230">
        <v>0.0030400000000000002</v>
      </c>
      <c r="R246" s="230">
        <f>Q246*H246</f>
        <v>0.014288000000000002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269</v>
      </c>
      <c r="AT246" s="232" t="s">
        <v>155</v>
      </c>
      <c r="AU246" s="232" t="s">
        <v>88</v>
      </c>
      <c r="AY246" s="18" t="s">
        <v>153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86</v>
      </c>
      <c r="BK246" s="233">
        <f>ROUND(I246*H246,2)</f>
        <v>0</v>
      </c>
      <c r="BL246" s="18" t="s">
        <v>269</v>
      </c>
      <c r="BM246" s="232" t="s">
        <v>1831</v>
      </c>
    </row>
    <row r="247" s="2" customFormat="1" ht="21.75" customHeight="1">
      <c r="A247" s="39"/>
      <c r="B247" s="40"/>
      <c r="C247" s="220" t="s">
        <v>455</v>
      </c>
      <c r="D247" s="220" t="s">
        <v>155</v>
      </c>
      <c r="E247" s="221" t="s">
        <v>1832</v>
      </c>
      <c r="F247" s="222" t="s">
        <v>1833</v>
      </c>
      <c r="G247" s="223" t="s">
        <v>335</v>
      </c>
      <c r="H247" s="224">
        <v>13.6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43</v>
      </c>
      <c r="O247" s="92"/>
      <c r="P247" s="230">
        <f>O247*H247</f>
        <v>0</v>
      </c>
      <c r="Q247" s="230">
        <v>0.0049199999999999999</v>
      </c>
      <c r="R247" s="230">
        <f>Q247*H247</f>
        <v>0.066911999999999999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269</v>
      </c>
      <c r="AT247" s="232" t="s">
        <v>155</v>
      </c>
      <c r="AU247" s="232" t="s">
        <v>88</v>
      </c>
      <c r="AY247" s="18" t="s">
        <v>153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86</v>
      </c>
      <c r="BK247" s="233">
        <f>ROUND(I247*H247,2)</f>
        <v>0</v>
      </c>
      <c r="BL247" s="18" t="s">
        <v>269</v>
      </c>
      <c r="BM247" s="232" t="s">
        <v>1834</v>
      </c>
    </row>
    <row r="248" s="2" customFormat="1" ht="24.15" customHeight="1">
      <c r="A248" s="39"/>
      <c r="B248" s="40"/>
      <c r="C248" s="220" t="s">
        <v>436</v>
      </c>
      <c r="D248" s="220" t="s">
        <v>155</v>
      </c>
      <c r="E248" s="221" t="s">
        <v>1835</v>
      </c>
      <c r="F248" s="222" t="s">
        <v>1836</v>
      </c>
      <c r="G248" s="223" t="s">
        <v>335</v>
      </c>
      <c r="H248" s="224">
        <v>25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43</v>
      </c>
      <c r="O248" s="92"/>
      <c r="P248" s="230">
        <f>O248*H248</f>
        <v>0</v>
      </c>
      <c r="Q248" s="230">
        <v>0.0020100000000000001</v>
      </c>
      <c r="R248" s="230">
        <f>Q248*H248</f>
        <v>0.050250000000000003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269</v>
      </c>
      <c r="AT248" s="232" t="s">
        <v>155</v>
      </c>
      <c r="AU248" s="232" t="s">
        <v>88</v>
      </c>
      <c r="AY248" s="18" t="s">
        <v>153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86</v>
      </c>
      <c r="BK248" s="233">
        <f>ROUND(I248*H248,2)</f>
        <v>0</v>
      </c>
      <c r="BL248" s="18" t="s">
        <v>269</v>
      </c>
      <c r="BM248" s="232" t="s">
        <v>1837</v>
      </c>
    </row>
    <row r="249" s="2" customFormat="1" ht="21.75" customHeight="1">
      <c r="A249" s="39"/>
      <c r="B249" s="40"/>
      <c r="C249" s="220" t="s">
        <v>477</v>
      </c>
      <c r="D249" s="220" t="s">
        <v>155</v>
      </c>
      <c r="E249" s="221" t="s">
        <v>1838</v>
      </c>
      <c r="F249" s="222" t="s">
        <v>1839</v>
      </c>
      <c r="G249" s="223" t="s">
        <v>335</v>
      </c>
      <c r="H249" s="224">
        <v>31.199999999999999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43</v>
      </c>
      <c r="O249" s="92"/>
      <c r="P249" s="230">
        <f>O249*H249</f>
        <v>0</v>
      </c>
      <c r="Q249" s="230">
        <v>0.00048000000000000001</v>
      </c>
      <c r="R249" s="230">
        <f>Q249*H249</f>
        <v>0.014976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269</v>
      </c>
      <c r="AT249" s="232" t="s">
        <v>155</v>
      </c>
      <c r="AU249" s="232" t="s">
        <v>88</v>
      </c>
      <c r="AY249" s="18" t="s">
        <v>153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86</v>
      </c>
      <c r="BK249" s="233">
        <f>ROUND(I249*H249,2)</f>
        <v>0</v>
      </c>
      <c r="BL249" s="18" t="s">
        <v>269</v>
      </c>
      <c r="BM249" s="232" t="s">
        <v>1840</v>
      </c>
    </row>
    <row r="250" s="2" customFormat="1" ht="21.75" customHeight="1">
      <c r="A250" s="39"/>
      <c r="B250" s="40"/>
      <c r="C250" s="220" t="s">
        <v>482</v>
      </c>
      <c r="D250" s="220" t="s">
        <v>155</v>
      </c>
      <c r="E250" s="221" t="s">
        <v>1841</v>
      </c>
      <c r="F250" s="222" t="s">
        <v>1842</v>
      </c>
      <c r="G250" s="223" t="s">
        <v>335</v>
      </c>
      <c r="H250" s="224">
        <v>8.4000000000000004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43</v>
      </c>
      <c r="O250" s="92"/>
      <c r="P250" s="230">
        <f>O250*H250</f>
        <v>0</v>
      </c>
      <c r="Q250" s="230">
        <v>0.00071000000000000002</v>
      </c>
      <c r="R250" s="230">
        <f>Q250*H250</f>
        <v>0.0059640000000000006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269</v>
      </c>
      <c r="AT250" s="232" t="s">
        <v>155</v>
      </c>
      <c r="AU250" s="232" t="s">
        <v>88</v>
      </c>
      <c r="AY250" s="18" t="s">
        <v>153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86</v>
      </c>
      <c r="BK250" s="233">
        <f>ROUND(I250*H250,2)</f>
        <v>0</v>
      </c>
      <c r="BL250" s="18" t="s">
        <v>269</v>
      </c>
      <c r="BM250" s="232" t="s">
        <v>1843</v>
      </c>
    </row>
    <row r="251" s="2" customFormat="1" ht="21.75" customHeight="1">
      <c r="A251" s="39"/>
      <c r="B251" s="40"/>
      <c r="C251" s="220" t="s">
        <v>488</v>
      </c>
      <c r="D251" s="220" t="s">
        <v>155</v>
      </c>
      <c r="E251" s="221" t="s">
        <v>1844</v>
      </c>
      <c r="F251" s="222" t="s">
        <v>1845</v>
      </c>
      <c r="G251" s="223" t="s">
        <v>335</v>
      </c>
      <c r="H251" s="224">
        <v>24.100000000000001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43</v>
      </c>
      <c r="O251" s="92"/>
      <c r="P251" s="230">
        <f>O251*H251</f>
        <v>0</v>
      </c>
      <c r="Q251" s="230">
        <v>0.0022399999999999998</v>
      </c>
      <c r="R251" s="230">
        <f>Q251*H251</f>
        <v>0.053983999999999997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269</v>
      </c>
      <c r="AT251" s="232" t="s">
        <v>155</v>
      </c>
      <c r="AU251" s="232" t="s">
        <v>88</v>
      </c>
      <c r="AY251" s="18" t="s">
        <v>153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86</v>
      </c>
      <c r="BK251" s="233">
        <f>ROUND(I251*H251,2)</f>
        <v>0</v>
      </c>
      <c r="BL251" s="18" t="s">
        <v>269</v>
      </c>
      <c r="BM251" s="232" t="s">
        <v>1846</v>
      </c>
    </row>
    <row r="252" s="2" customFormat="1" ht="16.5" customHeight="1">
      <c r="A252" s="39"/>
      <c r="B252" s="40"/>
      <c r="C252" s="220" t="s">
        <v>544</v>
      </c>
      <c r="D252" s="220" t="s">
        <v>155</v>
      </c>
      <c r="E252" s="221" t="s">
        <v>1847</v>
      </c>
      <c r="F252" s="222" t="s">
        <v>1848</v>
      </c>
      <c r="G252" s="223" t="s">
        <v>335</v>
      </c>
      <c r="H252" s="224">
        <v>12.6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43</v>
      </c>
      <c r="O252" s="92"/>
      <c r="P252" s="230">
        <f>O252*H252</f>
        <v>0</v>
      </c>
      <c r="Q252" s="230">
        <v>0.0019</v>
      </c>
      <c r="R252" s="230">
        <f>Q252*H252</f>
        <v>0.023939999999999999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269</v>
      </c>
      <c r="AT252" s="232" t="s">
        <v>155</v>
      </c>
      <c r="AU252" s="232" t="s">
        <v>88</v>
      </c>
      <c r="AY252" s="18" t="s">
        <v>153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86</v>
      </c>
      <c r="BK252" s="233">
        <f>ROUND(I252*H252,2)</f>
        <v>0</v>
      </c>
      <c r="BL252" s="18" t="s">
        <v>269</v>
      </c>
      <c r="BM252" s="232" t="s">
        <v>1849</v>
      </c>
    </row>
    <row r="253" s="2" customFormat="1" ht="24.15" customHeight="1">
      <c r="A253" s="39"/>
      <c r="B253" s="40"/>
      <c r="C253" s="220" t="s">
        <v>550</v>
      </c>
      <c r="D253" s="220" t="s">
        <v>155</v>
      </c>
      <c r="E253" s="221" t="s">
        <v>1850</v>
      </c>
      <c r="F253" s="222" t="s">
        <v>1851</v>
      </c>
      <c r="G253" s="223" t="s">
        <v>288</v>
      </c>
      <c r="H253" s="224">
        <v>18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43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269</v>
      </c>
      <c r="AT253" s="232" t="s">
        <v>155</v>
      </c>
      <c r="AU253" s="232" t="s">
        <v>88</v>
      </c>
      <c r="AY253" s="18" t="s">
        <v>153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86</v>
      </c>
      <c r="BK253" s="233">
        <f>ROUND(I253*H253,2)</f>
        <v>0</v>
      </c>
      <c r="BL253" s="18" t="s">
        <v>269</v>
      </c>
      <c r="BM253" s="232" t="s">
        <v>1852</v>
      </c>
    </row>
    <row r="254" s="2" customFormat="1" ht="24.15" customHeight="1">
      <c r="A254" s="39"/>
      <c r="B254" s="40"/>
      <c r="C254" s="220" t="s">
        <v>559</v>
      </c>
      <c r="D254" s="220" t="s">
        <v>155</v>
      </c>
      <c r="E254" s="221" t="s">
        <v>1853</v>
      </c>
      <c r="F254" s="222" t="s">
        <v>1854</v>
      </c>
      <c r="G254" s="223" t="s">
        <v>288</v>
      </c>
      <c r="H254" s="224">
        <v>17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43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269</v>
      </c>
      <c r="AT254" s="232" t="s">
        <v>155</v>
      </c>
      <c r="AU254" s="232" t="s">
        <v>88</v>
      </c>
      <c r="AY254" s="18" t="s">
        <v>153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86</v>
      </c>
      <c r="BK254" s="233">
        <f>ROUND(I254*H254,2)</f>
        <v>0</v>
      </c>
      <c r="BL254" s="18" t="s">
        <v>269</v>
      </c>
      <c r="BM254" s="232" t="s">
        <v>1855</v>
      </c>
    </row>
    <row r="255" s="2" customFormat="1" ht="21.75" customHeight="1">
      <c r="A255" s="39"/>
      <c r="B255" s="40"/>
      <c r="C255" s="220" t="s">
        <v>564</v>
      </c>
      <c r="D255" s="220" t="s">
        <v>155</v>
      </c>
      <c r="E255" s="221" t="s">
        <v>1856</v>
      </c>
      <c r="F255" s="222" t="s">
        <v>1857</v>
      </c>
      <c r="G255" s="223" t="s">
        <v>288</v>
      </c>
      <c r="H255" s="224">
        <v>4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43</v>
      </c>
      <c r="O255" s="92"/>
      <c r="P255" s="230">
        <f>O255*H255</f>
        <v>0</v>
      </c>
      <c r="Q255" s="230">
        <v>9.0000000000000006E-05</v>
      </c>
      <c r="R255" s="230">
        <f>Q255*H255</f>
        <v>0.00036000000000000002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269</v>
      </c>
      <c r="AT255" s="232" t="s">
        <v>155</v>
      </c>
      <c r="AU255" s="232" t="s">
        <v>88</v>
      </c>
      <c r="AY255" s="18" t="s">
        <v>153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86</v>
      </c>
      <c r="BK255" s="233">
        <f>ROUND(I255*H255,2)</f>
        <v>0</v>
      </c>
      <c r="BL255" s="18" t="s">
        <v>269</v>
      </c>
      <c r="BM255" s="232" t="s">
        <v>1858</v>
      </c>
    </row>
    <row r="256" s="2" customFormat="1" ht="24.15" customHeight="1">
      <c r="A256" s="39"/>
      <c r="B256" s="40"/>
      <c r="C256" s="220" t="s">
        <v>570</v>
      </c>
      <c r="D256" s="220" t="s">
        <v>155</v>
      </c>
      <c r="E256" s="221" t="s">
        <v>1859</v>
      </c>
      <c r="F256" s="222" t="s">
        <v>1860</v>
      </c>
      <c r="G256" s="223" t="s">
        <v>335</v>
      </c>
      <c r="H256" s="224">
        <v>68.200000000000003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43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269</v>
      </c>
      <c r="AT256" s="232" t="s">
        <v>155</v>
      </c>
      <c r="AU256" s="232" t="s">
        <v>88</v>
      </c>
      <c r="AY256" s="18" t="s">
        <v>153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86</v>
      </c>
      <c r="BK256" s="233">
        <f>ROUND(I256*H256,2)</f>
        <v>0</v>
      </c>
      <c r="BL256" s="18" t="s">
        <v>269</v>
      </c>
      <c r="BM256" s="232" t="s">
        <v>1861</v>
      </c>
    </row>
    <row r="257" s="2" customFormat="1" ht="24.15" customHeight="1">
      <c r="A257" s="39"/>
      <c r="B257" s="40"/>
      <c r="C257" s="220" t="s">
        <v>575</v>
      </c>
      <c r="D257" s="220" t="s">
        <v>155</v>
      </c>
      <c r="E257" s="221" t="s">
        <v>1862</v>
      </c>
      <c r="F257" s="222" t="s">
        <v>1863</v>
      </c>
      <c r="G257" s="223" t="s">
        <v>335</v>
      </c>
      <c r="H257" s="224">
        <v>18.300000000000001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43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269</v>
      </c>
      <c r="AT257" s="232" t="s">
        <v>155</v>
      </c>
      <c r="AU257" s="232" t="s">
        <v>88</v>
      </c>
      <c r="AY257" s="18" t="s">
        <v>153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86</v>
      </c>
      <c r="BK257" s="233">
        <f>ROUND(I257*H257,2)</f>
        <v>0</v>
      </c>
      <c r="BL257" s="18" t="s">
        <v>269</v>
      </c>
      <c r="BM257" s="232" t="s">
        <v>1864</v>
      </c>
    </row>
    <row r="258" s="2" customFormat="1" ht="44.25" customHeight="1">
      <c r="A258" s="39"/>
      <c r="B258" s="40"/>
      <c r="C258" s="220" t="s">
        <v>580</v>
      </c>
      <c r="D258" s="220" t="s">
        <v>155</v>
      </c>
      <c r="E258" s="221" t="s">
        <v>1865</v>
      </c>
      <c r="F258" s="222" t="s">
        <v>1866</v>
      </c>
      <c r="G258" s="223" t="s">
        <v>878</v>
      </c>
      <c r="H258" s="289"/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43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269</v>
      </c>
      <c r="AT258" s="232" t="s">
        <v>155</v>
      </c>
      <c r="AU258" s="232" t="s">
        <v>88</v>
      </c>
      <c r="AY258" s="18" t="s">
        <v>153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86</v>
      </c>
      <c r="BK258" s="233">
        <f>ROUND(I258*H258,2)</f>
        <v>0</v>
      </c>
      <c r="BL258" s="18" t="s">
        <v>269</v>
      </c>
      <c r="BM258" s="232" t="s">
        <v>1867</v>
      </c>
    </row>
    <row r="259" s="12" customFormat="1" ht="22.8" customHeight="1">
      <c r="A259" s="12"/>
      <c r="B259" s="204"/>
      <c r="C259" s="205"/>
      <c r="D259" s="206" t="s">
        <v>77</v>
      </c>
      <c r="E259" s="218" t="s">
        <v>1868</v>
      </c>
      <c r="F259" s="218" t="s">
        <v>1869</v>
      </c>
      <c r="G259" s="205"/>
      <c r="H259" s="205"/>
      <c r="I259" s="208"/>
      <c r="J259" s="219">
        <f>BK259</f>
        <v>0</v>
      </c>
      <c r="K259" s="205"/>
      <c r="L259" s="210"/>
      <c r="M259" s="211"/>
      <c r="N259" s="212"/>
      <c r="O259" s="212"/>
      <c r="P259" s="213">
        <f>SUM(P260:P287)</f>
        <v>0</v>
      </c>
      <c r="Q259" s="212"/>
      <c r="R259" s="213">
        <f>SUM(R260:R287)</f>
        <v>2.3057890000000003</v>
      </c>
      <c r="S259" s="212"/>
      <c r="T259" s="214">
        <f>SUM(T260:T287)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88</v>
      </c>
      <c r="AT259" s="216" t="s">
        <v>77</v>
      </c>
      <c r="AU259" s="216" t="s">
        <v>86</v>
      </c>
      <c r="AY259" s="215" t="s">
        <v>153</v>
      </c>
      <c r="BK259" s="217">
        <f>SUM(BK260:BK287)</f>
        <v>0</v>
      </c>
    </row>
    <row r="260" s="2" customFormat="1" ht="24.15" customHeight="1">
      <c r="A260" s="39"/>
      <c r="B260" s="40"/>
      <c r="C260" s="220" t="s">
        <v>586</v>
      </c>
      <c r="D260" s="220" t="s">
        <v>155</v>
      </c>
      <c r="E260" s="221" t="s">
        <v>1870</v>
      </c>
      <c r="F260" s="222" t="s">
        <v>1871</v>
      </c>
      <c r="G260" s="223" t="s">
        <v>335</v>
      </c>
      <c r="H260" s="224">
        <v>52.299999999999997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43</v>
      </c>
      <c r="O260" s="92"/>
      <c r="P260" s="230">
        <f>O260*H260</f>
        <v>0</v>
      </c>
      <c r="Q260" s="230">
        <v>0.0045100000000000001</v>
      </c>
      <c r="R260" s="230">
        <f>Q260*H260</f>
        <v>0.235873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269</v>
      </c>
      <c r="AT260" s="232" t="s">
        <v>155</v>
      </c>
      <c r="AU260" s="232" t="s">
        <v>88</v>
      </c>
      <c r="AY260" s="18" t="s">
        <v>153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86</v>
      </c>
      <c r="BK260" s="233">
        <f>ROUND(I260*H260,2)</f>
        <v>0</v>
      </c>
      <c r="BL260" s="18" t="s">
        <v>269</v>
      </c>
      <c r="BM260" s="232" t="s">
        <v>1872</v>
      </c>
    </row>
    <row r="261" s="2" customFormat="1" ht="24.15" customHeight="1">
      <c r="A261" s="39"/>
      <c r="B261" s="40"/>
      <c r="C261" s="220" t="s">
        <v>595</v>
      </c>
      <c r="D261" s="220" t="s">
        <v>155</v>
      </c>
      <c r="E261" s="221" t="s">
        <v>1873</v>
      </c>
      <c r="F261" s="222" t="s">
        <v>1874</v>
      </c>
      <c r="G261" s="223" t="s">
        <v>335</v>
      </c>
      <c r="H261" s="224">
        <v>25.800000000000001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43</v>
      </c>
      <c r="O261" s="92"/>
      <c r="P261" s="230">
        <f>O261*H261</f>
        <v>0</v>
      </c>
      <c r="Q261" s="230">
        <v>0.0083700000000000007</v>
      </c>
      <c r="R261" s="230">
        <f>Q261*H261</f>
        <v>0.21594600000000003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269</v>
      </c>
      <c r="AT261" s="232" t="s">
        <v>155</v>
      </c>
      <c r="AU261" s="232" t="s">
        <v>88</v>
      </c>
      <c r="AY261" s="18" t="s">
        <v>153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86</v>
      </c>
      <c r="BK261" s="233">
        <f>ROUND(I261*H261,2)</f>
        <v>0</v>
      </c>
      <c r="BL261" s="18" t="s">
        <v>269</v>
      </c>
      <c r="BM261" s="232" t="s">
        <v>1875</v>
      </c>
    </row>
    <row r="262" s="2" customFormat="1" ht="33" customHeight="1">
      <c r="A262" s="39"/>
      <c r="B262" s="40"/>
      <c r="C262" s="220" t="s">
        <v>601</v>
      </c>
      <c r="D262" s="220" t="s">
        <v>155</v>
      </c>
      <c r="E262" s="221" t="s">
        <v>1876</v>
      </c>
      <c r="F262" s="222" t="s">
        <v>1877</v>
      </c>
      <c r="G262" s="223" t="s">
        <v>335</v>
      </c>
      <c r="H262" s="224">
        <v>135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43</v>
      </c>
      <c r="O262" s="92"/>
      <c r="P262" s="230">
        <f>O262*H262</f>
        <v>0</v>
      </c>
      <c r="Q262" s="230">
        <v>0.0012600000000000001</v>
      </c>
      <c r="R262" s="230">
        <f>Q262*H262</f>
        <v>0.1701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269</v>
      </c>
      <c r="AT262" s="232" t="s">
        <v>155</v>
      </c>
      <c r="AU262" s="232" t="s">
        <v>88</v>
      </c>
      <c r="AY262" s="18" t="s">
        <v>153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86</v>
      </c>
      <c r="BK262" s="233">
        <f>ROUND(I262*H262,2)</f>
        <v>0</v>
      </c>
      <c r="BL262" s="18" t="s">
        <v>269</v>
      </c>
      <c r="BM262" s="232" t="s">
        <v>1878</v>
      </c>
    </row>
    <row r="263" s="2" customFormat="1" ht="33" customHeight="1">
      <c r="A263" s="39"/>
      <c r="B263" s="40"/>
      <c r="C263" s="220" t="s">
        <v>606</v>
      </c>
      <c r="D263" s="220" t="s">
        <v>155</v>
      </c>
      <c r="E263" s="221" t="s">
        <v>1879</v>
      </c>
      <c r="F263" s="222" t="s">
        <v>1880</v>
      </c>
      <c r="G263" s="223" t="s">
        <v>335</v>
      </c>
      <c r="H263" s="224">
        <v>282.89999999999998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43</v>
      </c>
      <c r="O263" s="92"/>
      <c r="P263" s="230">
        <f>O263*H263</f>
        <v>0</v>
      </c>
      <c r="Q263" s="230">
        <v>0.0015299999999999999</v>
      </c>
      <c r="R263" s="230">
        <f>Q263*H263</f>
        <v>0.43283699999999992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269</v>
      </c>
      <c r="AT263" s="232" t="s">
        <v>155</v>
      </c>
      <c r="AU263" s="232" t="s">
        <v>88</v>
      </c>
      <c r="AY263" s="18" t="s">
        <v>153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86</v>
      </c>
      <c r="BK263" s="233">
        <f>ROUND(I263*H263,2)</f>
        <v>0</v>
      </c>
      <c r="BL263" s="18" t="s">
        <v>269</v>
      </c>
      <c r="BM263" s="232" t="s">
        <v>1881</v>
      </c>
    </row>
    <row r="264" s="2" customFormat="1" ht="33" customHeight="1">
      <c r="A264" s="39"/>
      <c r="B264" s="40"/>
      <c r="C264" s="220" t="s">
        <v>614</v>
      </c>
      <c r="D264" s="220" t="s">
        <v>155</v>
      </c>
      <c r="E264" s="221" t="s">
        <v>1882</v>
      </c>
      <c r="F264" s="222" t="s">
        <v>1883</v>
      </c>
      <c r="G264" s="223" t="s">
        <v>335</v>
      </c>
      <c r="H264" s="224">
        <v>174.59999999999999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43</v>
      </c>
      <c r="O264" s="92"/>
      <c r="P264" s="230">
        <f>O264*H264</f>
        <v>0</v>
      </c>
      <c r="Q264" s="230">
        <v>0.0028400000000000001</v>
      </c>
      <c r="R264" s="230">
        <f>Q264*H264</f>
        <v>0.49586399999999997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269</v>
      </c>
      <c r="AT264" s="232" t="s">
        <v>155</v>
      </c>
      <c r="AU264" s="232" t="s">
        <v>88</v>
      </c>
      <c r="AY264" s="18" t="s">
        <v>153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86</v>
      </c>
      <c r="BK264" s="233">
        <f>ROUND(I264*H264,2)</f>
        <v>0</v>
      </c>
      <c r="BL264" s="18" t="s">
        <v>269</v>
      </c>
      <c r="BM264" s="232" t="s">
        <v>1884</v>
      </c>
    </row>
    <row r="265" s="2" customFormat="1" ht="33" customHeight="1">
      <c r="A265" s="39"/>
      <c r="B265" s="40"/>
      <c r="C265" s="220" t="s">
        <v>619</v>
      </c>
      <c r="D265" s="220" t="s">
        <v>155</v>
      </c>
      <c r="E265" s="221" t="s">
        <v>1885</v>
      </c>
      <c r="F265" s="222" t="s">
        <v>1886</v>
      </c>
      <c r="G265" s="223" t="s">
        <v>335</v>
      </c>
      <c r="H265" s="224">
        <v>144.59999999999999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43</v>
      </c>
      <c r="O265" s="92"/>
      <c r="P265" s="230">
        <f>O265*H265</f>
        <v>0</v>
      </c>
      <c r="Q265" s="230">
        <v>0.0037299999999999998</v>
      </c>
      <c r="R265" s="230">
        <f>Q265*H265</f>
        <v>0.539358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269</v>
      </c>
      <c r="AT265" s="232" t="s">
        <v>155</v>
      </c>
      <c r="AU265" s="232" t="s">
        <v>88</v>
      </c>
      <c r="AY265" s="18" t="s">
        <v>153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86</v>
      </c>
      <c r="BK265" s="233">
        <f>ROUND(I265*H265,2)</f>
        <v>0</v>
      </c>
      <c r="BL265" s="18" t="s">
        <v>269</v>
      </c>
      <c r="BM265" s="232" t="s">
        <v>1887</v>
      </c>
    </row>
    <row r="266" s="2" customFormat="1" ht="55.5" customHeight="1">
      <c r="A266" s="39"/>
      <c r="B266" s="40"/>
      <c r="C266" s="220" t="s">
        <v>625</v>
      </c>
      <c r="D266" s="220" t="s">
        <v>155</v>
      </c>
      <c r="E266" s="221" t="s">
        <v>1888</v>
      </c>
      <c r="F266" s="222" t="s">
        <v>1889</v>
      </c>
      <c r="G266" s="223" t="s">
        <v>335</v>
      </c>
      <c r="H266" s="224">
        <v>51.600000000000001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43</v>
      </c>
      <c r="O266" s="92"/>
      <c r="P266" s="230">
        <f>O266*H266</f>
        <v>0</v>
      </c>
      <c r="Q266" s="230">
        <v>5.0000000000000002E-05</v>
      </c>
      <c r="R266" s="230">
        <f>Q266*H266</f>
        <v>0.0025800000000000003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269</v>
      </c>
      <c r="AT266" s="232" t="s">
        <v>155</v>
      </c>
      <c r="AU266" s="232" t="s">
        <v>88</v>
      </c>
      <c r="AY266" s="18" t="s">
        <v>153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86</v>
      </c>
      <c r="BK266" s="233">
        <f>ROUND(I266*H266,2)</f>
        <v>0</v>
      </c>
      <c r="BL266" s="18" t="s">
        <v>269</v>
      </c>
      <c r="BM266" s="232" t="s">
        <v>1890</v>
      </c>
    </row>
    <row r="267" s="2" customFormat="1" ht="55.5" customHeight="1">
      <c r="A267" s="39"/>
      <c r="B267" s="40"/>
      <c r="C267" s="220" t="s">
        <v>630</v>
      </c>
      <c r="D267" s="220" t="s">
        <v>155</v>
      </c>
      <c r="E267" s="221" t="s">
        <v>1891</v>
      </c>
      <c r="F267" s="222" t="s">
        <v>1892</v>
      </c>
      <c r="G267" s="223" t="s">
        <v>335</v>
      </c>
      <c r="H267" s="224">
        <v>144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43</v>
      </c>
      <c r="O267" s="92"/>
      <c r="P267" s="230">
        <f>O267*H267</f>
        <v>0</v>
      </c>
      <c r="Q267" s="230">
        <v>6.9999999999999994E-05</v>
      </c>
      <c r="R267" s="230">
        <f>Q267*H267</f>
        <v>0.010079999999999999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269</v>
      </c>
      <c r="AT267" s="232" t="s">
        <v>155</v>
      </c>
      <c r="AU267" s="232" t="s">
        <v>88</v>
      </c>
      <c r="AY267" s="18" t="s">
        <v>153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86</v>
      </c>
      <c r="BK267" s="233">
        <f>ROUND(I267*H267,2)</f>
        <v>0</v>
      </c>
      <c r="BL267" s="18" t="s">
        <v>269</v>
      </c>
      <c r="BM267" s="232" t="s">
        <v>1893</v>
      </c>
    </row>
    <row r="268" s="2" customFormat="1" ht="55.5" customHeight="1">
      <c r="A268" s="39"/>
      <c r="B268" s="40"/>
      <c r="C268" s="220" t="s">
        <v>638</v>
      </c>
      <c r="D268" s="220" t="s">
        <v>155</v>
      </c>
      <c r="E268" s="221" t="s">
        <v>1894</v>
      </c>
      <c r="F268" s="222" t="s">
        <v>1895</v>
      </c>
      <c r="G268" s="223" t="s">
        <v>335</v>
      </c>
      <c r="H268" s="224">
        <v>156.90000000000001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43</v>
      </c>
      <c r="O268" s="92"/>
      <c r="P268" s="230">
        <f>O268*H268</f>
        <v>0</v>
      </c>
      <c r="Q268" s="230">
        <v>6.9999999999999994E-05</v>
      </c>
      <c r="R268" s="230">
        <f>Q268*H268</f>
        <v>0.010983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269</v>
      </c>
      <c r="AT268" s="232" t="s">
        <v>155</v>
      </c>
      <c r="AU268" s="232" t="s">
        <v>88</v>
      </c>
      <c r="AY268" s="18" t="s">
        <v>153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86</v>
      </c>
      <c r="BK268" s="233">
        <f>ROUND(I268*H268,2)</f>
        <v>0</v>
      </c>
      <c r="BL268" s="18" t="s">
        <v>269</v>
      </c>
      <c r="BM268" s="232" t="s">
        <v>1896</v>
      </c>
    </row>
    <row r="269" s="2" customFormat="1" ht="55.5" customHeight="1">
      <c r="A269" s="39"/>
      <c r="B269" s="40"/>
      <c r="C269" s="220" t="s">
        <v>643</v>
      </c>
      <c r="D269" s="220" t="s">
        <v>155</v>
      </c>
      <c r="E269" s="221" t="s">
        <v>1897</v>
      </c>
      <c r="F269" s="222" t="s">
        <v>1898</v>
      </c>
      <c r="G269" s="223" t="s">
        <v>335</v>
      </c>
      <c r="H269" s="224">
        <v>312.60000000000002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43</v>
      </c>
      <c r="O269" s="92"/>
      <c r="P269" s="230">
        <f>O269*H269</f>
        <v>0</v>
      </c>
      <c r="Q269" s="230">
        <v>9.0000000000000006E-05</v>
      </c>
      <c r="R269" s="230">
        <f>Q269*H269</f>
        <v>0.028134000000000003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269</v>
      </c>
      <c r="AT269" s="232" t="s">
        <v>155</v>
      </c>
      <c r="AU269" s="232" t="s">
        <v>88</v>
      </c>
      <c r="AY269" s="18" t="s">
        <v>153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86</v>
      </c>
      <c r="BK269" s="233">
        <f>ROUND(I269*H269,2)</f>
        <v>0</v>
      </c>
      <c r="BL269" s="18" t="s">
        <v>269</v>
      </c>
      <c r="BM269" s="232" t="s">
        <v>1899</v>
      </c>
    </row>
    <row r="270" s="2" customFormat="1" ht="55.5" customHeight="1">
      <c r="A270" s="39"/>
      <c r="B270" s="40"/>
      <c r="C270" s="220" t="s">
        <v>650</v>
      </c>
      <c r="D270" s="220" t="s">
        <v>155</v>
      </c>
      <c r="E270" s="221" t="s">
        <v>1900</v>
      </c>
      <c r="F270" s="222" t="s">
        <v>1901</v>
      </c>
      <c r="G270" s="223" t="s">
        <v>335</v>
      </c>
      <c r="H270" s="224">
        <v>72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43</v>
      </c>
      <c r="O270" s="92"/>
      <c r="P270" s="230">
        <f>O270*H270</f>
        <v>0</v>
      </c>
      <c r="Q270" s="230">
        <v>0.00012</v>
      </c>
      <c r="R270" s="230">
        <f>Q270*H270</f>
        <v>0.0086400000000000001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269</v>
      </c>
      <c r="AT270" s="232" t="s">
        <v>155</v>
      </c>
      <c r="AU270" s="232" t="s">
        <v>88</v>
      </c>
      <c r="AY270" s="18" t="s">
        <v>153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86</v>
      </c>
      <c r="BK270" s="233">
        <f>ROUND(I270*H270,2)</f>
        <v>0</v>
      </c>
      <c r="BL270" s="18" t="s">
        <v>269</v>
      </c>
      <c r="BM270" s="232" t="s">
        <v>1902</v>
      </c>
    </row>
    <row r="271" s="2" customFormat="1" ht="24.15" customHeight="1">
      <c r="A271" s="39"/>
      <c r="B271" s="40"/>
      <c r="C271" s="220" t="s">
        <v>655</v>
      </c>
      <c r="D271" s="220" t="s">
        <v>155</v>
      </c>
      <c r="E271" s="221" t="s">
        <v>1903</v>
      </c>
      <c r="F271" s="222" t="s">
        <v>1904</v>
      </c>
      <c r="G271" s="223" t="s">
        <v>288</v>
      </c>
      <c r="H271" s="224">
        <v>76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43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269</v>
      </c>
      <c r="AT271" s="232" t="s">
        <v>155</v>
      </c>
      <c r="AU271" s="232" t="s">
        <v>88</v>
      </c>
      <c r="AY271" s="18" t="s">
        <v>153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86</v>
      </c>
      <c r="BK271" s="233">
        <f>ROUND(I271*H271,2)</f>
        <v>0</v>
      </c>
      <c r="BL271" s="18" t="s">
        <v>269</v>
      </c>
      <c r="BM271" s="232" t="s">
        <v>1905</v>
      </c>
    </row>
    <row r="272" s="2" customFormat="1" ht="24.15" customHeight="1">
      <c r="A272" s="39"/>
      <c r="B272" s="40"/>
      <c r="C272" s="220" t="s">
        <v>661</v>
      </c>
      <c r="D272" s="220" t="s">
        <v>155</v>
      </c>
      <c r="E272" s="221" t="s">
        <v>1906</v>
      </c>
      <c r="F272" s="222" t="s">
        <v>1907</v>
      </c>
      <c r="G272" s="223" t="s">
        <v>288</v>
      </c>
      <c r="H272" s="224">
        <v>75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43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269</v>
      </c>
      <c r="AT272" s="232" t="s">
        <v>155</v>
      </c>
      <c r="AU272" s="232" t="s">
        <v>88</v>
      </c>
      <c r="AY272" s="18" t="s">
        <v>153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86</v>
      </c>
      <c r="BK272" s="233">
        <f>ROUND(I272*H272,2)</f>
        <v>0</v>
      </c>
      <c r="BL272" s="18" t="s">
        <v>269</v>
      </c>
      <c r="BM272" s="232" t="s">
        <v>1908</v>
      </c>
    </row>
    <row r="273" s="2" customFormat="1" ht="21.75" customHeight="1">
      <c r="A273" s="39"/>
      <c r="B273" s="40"/>
      <c r="C273" s="220" t="s">
        <v>668</v>
      </c>
      <c r="D273" s="220" t="s">
        <v>155</v>
      </c>
      <c r="E273" s="221" t="s">
        <v>1909</v>
      </c>
      <c r="F273" s="222" t="s">
        <v>1910</v>
      </c>
      <c r="G273" s="223" t="s">
        <v>1039</v>
      </c>
      <c r="H273" s="224">
        <v>18</v>
      </c>
      <c r="I273" s="225"/>
      <c r="J273" s="226">
        <f>ROUND(I273*H273,2)</f>
        <v>0</v>
      </c>
      <c r="K273" s="227"/>
      <c r="L273" s="45"/>
      <c r="M273" s="228" t="s">
        <v>1</v>
      </c>
      <c r="N273" s="229" t="s">
        <v>43</v>
      </c>
      <c r="O273" s="92"/>
      <c r="P273" s="230">
        <f>O273*H273</f>
        <v>0</v>
      </c>
      <c r="Q273" s="230">
        <v>0.00011</v>
      </c>
      <c r="R273" s="230">
        <f>Q273*H273</f>
        <v>0.00198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269</v>
      </c>
      <c r="AT273" s="232" t="s">
        <v>155</v>
      </c>
      <c r="AU273" s="232" t="s">
        <v>88</v>
      </c>
      <c r="AY273" s="18" t="s">
        <v>153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8" t="s">
        <v>86</v>
      </c>
      <c r="BK273" s="233">
        <f>ROUND(I273*H273,2)</f>
        <v>0</v>
      </c>
      <c r="BL273" s="18" t="s">
        <v>269</v>
      </c>
      <c r="BM273" s="232" t="s">
        <v>1911</v>
      </c>
    </row>
    <row r="274" s="2" customFormat="1" ht="24.15" customHeight="1">
      <c r="A274" s="39"/>
      <c r="B274" s="40"/>
      <c r="C274" s="220" t="s">
        <v>674</v>
      </c>
      <c r="D274" s="220" t="s">
        <v>155</v>
      </c>
      <c r="E274" s="221" t="s">
        <v>1912</v>
      </c>
      <c r="F274" s="222" t="s">
        <v>1913</v>
      </c>
      <c r="G274" s="223" t="s">
        <v>288</v>
      </c>
      <c r="H274" s="224">
        <v>7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43</v>
      </c>
      <c r="O274" s="92"/>
      <c r="P274" s="230">
        <f>O274*H274</f>
        <v>0</v>
      </c>
      <c r="Q274" s="230">
        <v>0.00017000000000000001</v>
      </c>
      <c r="R274" s="230">
        <f>Q274*H274</f>
        <v>0.0011900000000000001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269</v>
      </c>
      <c r="AT274" s="232" t="s">
        <v>155</v>
      </c>
      <c r="AU274" s="232" t="s">
        <v>88</v>
      </c>
      <c r="AY274" s="18" t="s">
        <v>153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86</v>
      </c>
      <c r="BK274" s="233">
        <f>ROUND(I274*H274,2)</f>
        <v>0</v>
      </c>
      <c r="BL274" s="18" t="s">
        <v>269</v>
      </c>
      <c r="BM274" s="232" t="s">
        <v>1914</v>
      </c>
    </row>
    <row r="275" s="2" customFormat="1" ht="24.15" customHeight="1">
      <c r="A275" s="39"/>
      <c r="B275" s="40"/>
      <c r="C275" s="220" t="s">
        <v>680</v>
      </c>
      <c r="D275" s="220" t="s">
        <v>155</v>
      </c>
      <c r="E275" s="221" t="s">
        <v>1915</v>
      </c>
      <c r="F275" s="222" t="s">
        <v>1916</v>
      </c>
      <c r="G275" s="223" t="s">
        <v>288</v>
      </c>
      <c r="H275" s="224">
        <v>6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43</v>
      </c>
      <c r="O275" s="92"/>
      <c r="P275" s="230">
        <f>O275*H275</f>
        <v>0</v>
      </c>
      <c r="Q275" s="230">
        <v>0.00020000000000000001</v>
      </c>
      <c r="R275" s="230">
        <f>Q275*H275</f>
        <v>0.0012000000000000001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269</v>
      </c>
      <c r="AT275" s="232" t="s">
        <v>155</v>
      </c>
      <c r="AU275" s="232" t="s">
        <v>88</v>
      </c>
      <c r="AY275" s="18" t="s">
        <v>153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86</v>
      </c>
      <c r="BK275" s="233">
        <f>ROUND(I275*H275,2)</f>
        <v>0</v>
      </c>
      <c r="BL275" s="18" t="s">
        <v>269</v>
      </c>
      <c r="BM275" s="232" t="s">
        <v>1917</v>
      </c>
    </row>
    <row r="276" s="2" customFormat="1" ht="33" customHeight="1">
      <c r="A276" s="39"/>
      <c r="B276" s="40"/>
      <c r="C276" s="220" t="s">
        <v>686</v>
      </c>
      <c r="D276" s="220" t="s">
        <v>155</v>
      </c>
      <c r="E276" s="221" t="s">
        <v>1918</v>
      </c>
      <c r="F276" s="222" t="s">
        <v>1919</v>
      </c>
      <c r="G276" s="223" t="s">
        <v>288</v>
      </c>
      <c r="H276" s="224">
        <v>24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43</v>
      </c>
      <c r="O276" s="92"/>
      <c r="P276" s="230">
        <f>O276*H276</f>
        <v>0</v>
      </c>
      <c r="Q276" s="230">
        <v>0.00040000000000000002</v>
      </c>
      <c r="R276" s="230">
        <f>Q276*H276</f>
        <v>0.0096000000000000009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269</v>
      </c>
      <c r="AT276" s="232" t="s">
        <v>155</v>
      </c>
      <c r="AU276" s="232" t="s">
        <v>88</v>
      </c>
      <c r="AY276" s="18" t="s">
        <v>153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86</v>
      </c>
      <c r="BK276" s="233">
        <f>ROUND(I276*H276,2)</f>
        <v>0</v>
      </c>
      <c r="BL276" s="18" t="s">
        <v>269</v>
      </c>
      <c r="BM276" s="232" t="s">
        <v>1920</v>
      </c>
    </row>
    <row r="277" s="2" customFormat="1" ht="33" customHeight="1">
      <c r="A277" s="39"/>
      <c r="B277" s="40"/>
      <c r="C277" s="220" t="s">
        <v>694</v>
      </c>
      <c r="D277" s="220" t="s">
        <v>155</v>
      </c>
      <c r="E277" s="221" t="s">
        <v>1921</v>
      </c>
      <c r="F277" s="222" t="s">
        <v>1922</v>
      </c>
      <c r="G277" s="223" t="s">
        <v>288</v>
      </c>
      <c r="H277" s="224">
        <v>25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43</v>
      </c>
      <c r="O277" s="92"/>
      <c r="P277" s="230">
        <f>O277*H277</f>
        <v>0</v>
      </c>
      <c r="Q277" s="230">
        <v>0.00056999999999999998</v>
      </c>
      <c r="R277" s="230">
        <f>Q277*H277</f>
        <v>0.014249999999999999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269</v>
      </c>
      <c r="AT277" s="232" t="s">
        <v>155</v>
      </c>
      <c r="AU277" s="232" t="s">
        <v>88</v>
      </c>
      <c r="AY277" s="18" t="s">
        <v>153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86</v>
      </c>
      <c r="BK277" s="233">
        <f>ROUND(I277*H277,2)</f>
        <v>0</v>
      </c>
      <c r="BL277" s="18" t="s">
        <v>269</v>
      </c>
      <c r="BM277" s="232" t="s">
        <v>1923</v>
      </c>
    </row>
    <row r="278" s="2" customFormat="1" ht="33" customHeight="1">
      <c r="A278" s="39"/>
      <c r="B278" s="40"/>
      <c r="C278" s="220" t="s">
        <v>700</v>
      </c>
      <c r="D278" s="220" t="s">
        <v>155</v>
      </c>
      <c r="E278" s="221" t="s">
        <v>1924</v>
      </c>
      <c r="F278" s="222" t="s">
        <v>1925</v>
      </c>
      <c r="G278" s="223" t="s">
        <v>288</v>
      </c>
      <c r="H278" s="224">
        <v>18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43</v>
      </c>
      <c r="O278" s="92"/>
      <c r="P278" s="230">
        <f>O278*H278</f>
        <v>0</v>
      </c>
      <c r="Q278" s="230">
        <v>0.00080000000000000004</v>
      </c>
      <c r="R278" s="230">
        <f>Q278*H278</f>
        <v>0.014400000000000001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269</v>
      </c>
      <c r="AT278" s="232" t="s">
        <v>155</v>
      </c>
      <c r="AU278" s="232" t="s">
        <v>88</v>
      </c>
      <c r="AY278" s="18" t="s">
        <v>153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86</v>
      </c>
      <c r="BK278" s="233">
        <f>ROUND(I278*H278,2)</f>
        <v>0</v>
      </c>
      <c r="BL278" s="18" t="s">
        <v>269</v>
      </c>
      <c r="BM278" s="232" t="s">
        <v>1926</v>
      </c>
    </row>
    <row r="279" s="2" customFormat="1" ht="33" customHeight="1">
      <c r="A279" s="39"/>
      <c r="B279" s="40"/>
      <c r="C279" s="220" t="s">
        <v>704</v>
      </c>
      <c r="D279" s="220" t="s">
        <v>155</v>
      </c>
      <c r="E279" s="221" t="s">
        <v>1927</v>
      </c>
      <c r="F279" s="222" t="s">
        <v>1928</v>
      </c>
      <c r="G279" s="223" t="s">
        <v>288</v>
      </c>
      <c r="H279" s="224">
        <v>15</v>
      </c>
      <c r="I279" s="225"/>
      <c r="J279" s="226">
        <f>ROUND(I279*H279,2)</f>
        <v>0</v>
      </c>
      <c r="K279" s="227"/>
      <c r="L279" s="45"/>
      <c r="M279" s="228" t="s">
        <v>1</v>
      </c>
      <c r="N279" s="229" t="s">
        <v>43</v>
      </c>
      <c r="O279" s="92"/>
      <c r="P279" s="230">
        <f>O279*H279</f>
        <v>0</v>
      </c>
      <c r="Q279" s="230">
        <v>0.0011999999999999999</v>
      </c>
      <c r="R279" s="230">
        <f>Q279*H279</f>
        <v>0.017999999999999999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269</v>
      </c>
      <c r="AT279" s="232" t="s">
        <v>155</v>
      </c>
      <c r="AU279" s="232" t="s">
        <v>88</v>
      </c>
      <c r="AY279" s="18" t="s">
        <v>153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86</v>
      </c>
      <c r="BK279" s="233">
        <f>ROUND(I279*H279,2)</f>
        <v>0</v>
      </c>
      <c r="BL279" s="18" t="s">
        <v>269</v>
      </c>
      <c r="BM279" s="232" t="s">
        <v>1929</v>
      </c>
    </row>
    <row r="280" s="2" customFormat="1" ht="33" customHeight="1">
      <c r="A280" s="39"/>
      <c r="B280" s="40"/>
      <c r="C280" s="220" t="s">
        <v>710</v>
      </c>
      <c r="D280" s="220" t="s">
        <v>155</v>
      </c>
      <c r="E280" s="221" t="s">
        <v>1930</v>
      </c>
      <c r="F280" s="222" t="s">
        <v>1931</v>
      </c>
      <c r="G280" s="223" t="s">
        <v>288</v>
      </c>
      <c r="H280" s="224">
        <v>12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43</v>
      </c>
      <c r="O280" s="92"/>
      <c r="P280" s="230">
        <f>O280*H280</f>
        <v>0</v>
      </c>
      <c r="Q280" s="230">
        <v>0.00182</v>
      </c>
      <c r="R280" s="230">
        <f>Q280*H280</f>
        <v>0.021839999999999998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269</v>
      </c>
      <c r="AT280" s="232" t="s">
        <v>155</v>
      </c>
      <c r="AU280" s="232" t="s">
        <v>88</v>
      </c>
      <c r="AY280" s="18" t="s">
        <v>153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86</v>
      </c>
      <c r="BK280" s="233">
        <f>ROUND(I280*H280,2)</f>
        <v>0</v>
      </c>
      <c r="BL280" s="18" t="s">
        <v>269</v>
      </c>
      <c r="BM280" s="232" t="s">
        <v>1932</v>
      </c>
    </row>
    <row r="281" s="2" customFormat="1" ht="24.15" customHeight="1">
      <c r="A281" s="39"/>
      <c r="B281" s="40"/>
      <c r="C281" s="220" t="s">
        <v>715</v>
      </c>
      <c r="D281" s="220" t="s">
        <v>155</v>
      </c>
      <c r="E281" s="221" t="s">
        <v>1933</v>
      </c>
      <c r="F281" s="222" t="s">
        <v>1934</v>
      </c>
      <c r="G281" s="223" t="s">
        <v>288</v>
      </c>
      <c r="H281" s="224">
        <v>18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43</v>
      </c>
      <c r="O281" s="92"/>
      <c r="P281" s="230">
        <f>O281*H281</f>
        <v>0</v>
      </c>
      <c r="Q281" s="230">
        <v>0.00020000000000000001</v>
      </c>
      <c r="R281" s="230">
        <f>Q281*H281</f>
        <v>0.0036000000000000003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269</v>
      </c>
      <c r="AT281" s="232" t="s">
        <v>155</v>
      </c>
      <c r="AU281" s="232" t="s">
        <v>88</v>
      </c>
      <c r="AY281" s="18" t="s">
        <v>153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86</v>
      </c>
      <c r="BK281" s="233">
        <f>ROUND(I281*H281,2)</f>
        <v>0</v>
      </c>
      <c r="BL281" s="18" t="s">
        <v>269</v>
      </c>
      <c r="BM281" s="232" t="s">
        <v>1935</v>
      </c>
    </row>
    <row r="282" s="2" customFormat="1" ht="33" customHeight="1">
      <c r="A282" s="39"/>
      <c r="B282" s="40"/>
      <c r="C282" s="220" t="s">
        <v>719</v>
      </c>
      <c r="D282" s="220" t="s">
        <v>155</v>
      </c>
      <c r="E282" s="221" t="s">
        <v>1936</v>
      </c>
      <c r="F282" s="222" t="s">
        <v>1937</v>
      </c>
      <c r="G282" s="223" t="s">
        <v>1039</v>
      </c>
      <c r="H282" s="224">
        <v>1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43</v>
      </c>
      <c r="O282" s="92"/>
      <c r="P282" s="230">
        <f>O282*H282</f>
        <v>0</v>
      </c>
      <c r="Q282" s="230">
        <v>0.0292</v>
      </c>
      <c r="R282" s="230">
        <f>Q282*H282</f>
        <v>0.0292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269</v>
      </c>
      <c r="AT282" s="232" t="s">
        <v>155</v>
      </c>
      <c r="AU282" s="232" t="s">
        <v>88</v>
      </c>
      <c r="AY282" s="18" t="s">
        <v>153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86</v>
      </c>
      <c r="BK282" s="233">
        <f>ROUND(I282*H282,2)</f>
        <v>0</v>
      </c>
      <c r="BL282" s="18" t="s">
        <v>269</v>
      </c>
      <c r="BM282" s="232" t="s">
        <v>1938</v>
      </c>
    </row>
    <row r="283" s="2" customFormat="1" ht="37.8" customHeight="1">
      <c r="A283" s="39"/>
      <c r="B283" s="40"/>
      <c r="C283" s="220" t="s">
        <v>723</v>
      </c>
      <c r="D283" s="220" t="s">
        <v>155</v>
      </c>
      <c r="E283" s="221" t="s">
        <v>1939</v>
      </c>
      <c r="F283" s="222" t="s">
        <v>1940</v>
      </c>
      <c r="G283" s="223" t="s">
        <v>335</v>
      </c>
      <c r="H283" s="224">
        <v>88.099999999999994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43</v>
      </c>
      <c r="O283" s="92"/>
      <c r="P283" s="230">
        <f>O283*H283</f>
        <v>0</v>
      </c>
      <c r="Q283" s="230">
        <v>0.00035</v>
      </c>
      <c r="R283" s="230">
        <f>Q283*H283</f>
        <v>0.030834999999999998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269</v>
      </c>
      <c r="AT283" s="232" t="s">
        <v>155</v>
      </c>
      <c r="AU283" s="232" t="s">
        <v>88</v>
      </c>
      <c r="AY283" s="18" t="s">
        <v>153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86</v>
      </c>
      <c r="BK283" s="233">
        <f>ROUND(I283*H283,2)</f>
        <v>0</v>
      </c>
      <c r="BL283" s="18" t="s">
        <v>269</v>
      </c>
      <c r="BM283" s="232" t="s">
        <v>1941</v>
      </c>
    </row>
    <row r="284" s="2" customFormat="1" ht="33" customHeight="1">
      <c r="A284" s="39"/>
      <c r="B284" s="40"/>
      <c r="C284" s="220" t="s">
        <v>727</v>
      </c>
      <c r="D284" s="220" t="s">
        <v>155</v>
      </c>
      <c r="E284" s="221" t="s">
        <v>1942</v>
      </c>
      <c r="F284" s="222" t="s">
        <v>1943</v>
      </c>
      <c r="G284" s="223" t="s">
        <v>335</v>
      </c>
      <c r="H284" s="224">
        <v>245.69999999999999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43</v>
      </c>
      <c r="O284" s="92"/>
      <c r="P284" s="230">
        <f>O284*H284</f>
        <v>0</v>
      </c>
      <c r="Q284" s="230">
        <v>1.0000000000000001E-05</v>
      </c>
      <c r="R284" s="230">
        <f>Q284*H284</f>
        <v>0.002457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269</v>
      </c>
      <c r="AT284" s="232" t="s">
        <v>155</v>
      </c>
      <c r="AU284" s="232" t="s">
        <v>88</v>
      </c>
      <c r="AY284" s="18" t="s">
        <v>153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86</v>
      </c>
      <c r="BK284" s="233">
        <f>ROUND(I284*H284,2)</f>
        <v>0</v>
      </c>
      <c r="BL284" s="18" t="s">
        <v>269</v>
      </c>
      <c r="BM284" s="232" t="s">
        <v>1944</v>
      </c>
    </row>
    <row r="285" s="2" customFormat="1" ht="37.8" customHeight="1">
      <c r="A285" s="39"/>
      <c r="B285" s="40"/>
      <c r="C285" s="220" t="s">
        <v>731</v>
      </c>
      <c r="D285" s="220" t="s">
        <v>155</v>
      </c>
      <c r="E285" s="221" t="s">
        <v>1945</v>
      </c>
      <c r="F285" s="222" t="s">
        <v>1946</v>
      </c>
      <c r="G285" s="223" t="s">
        <v>335</v>
      </c>
      <c r="H285" s="224">
        <v>197.5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43</v>
      </c>
      <c r="O285" s="92"/>
      <c r="P285" s="230">
        <f>O285*H285</f>
        <v>0</v>
      </c>
      <c r="Q285" s="230">
        <v>2.0000000000000002E-05</v>
      </c>
      <c r="R285" s="230">
        <f>Q285*H285</f>
        <v>0.0039500000000000004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269</v>
      </c>
      <c r="AT285" s="232" t="s">
        <v>155</v>
      </c>
      <c r="AU285" s="232" t="s">
        <v>88</v>
      </c>
      <c r="AY285" s="18" t="s">
        <v>153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86</v>
      </c>
      <c r="BK285" s="233">
        <f>ROUND(I285*H285,2)</f>
        <v>0</v>
      </c>
      <c r="BL285" s="18" t="s">
        <v>269</v>
      </c>
      <c r="BM285" s="232" t="s">
        <v>1947</v>
      </c>
    </row>
    <row r="286" s="2" customFormat="1" ht="37.8" customHeight="1">
      <c r="A286" s="39"/>
      <c r="B286" s="40"/>
      <c r="C286" s="220" t="s">
        <v>737</v>
      </c>
      <c r="D286" s="220" t="s">
        <v>155</v>
      </c>
      <c r="E286" s="221" t="s">
        <v>1948</v>
      </c>
      <c r="F286" s="222" t="s">
        <v>1949</v>
      </c>
      <c r="G286" s="223" t="s">
        <v>335</v>
      </c>
      <c r="H286" s="224">
        <v>48.200000000000003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43</v>
      </c>
      <c r="O286" s="92"/>
      <c r="P286" s="230">
        <f>O286*H286</f>
        <v>0</v>
      </c>
      <c r="Q286" s="230">
        <v>6.0000000000000002E-05</v>
      </c>
      <c r="R286" s="230">
        <f>Q286*H286</f>
        <v>0.002892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269</v>
      </c>
      <c r="AT286" s="232" t="s">
        <v>155</v>
      </c>
      <c r="AU286" s="232" t="s">
        <v>88</v>
      </c>
      <c r="AY286" s="18" t="s">
        <v>153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86</v>
      </c>
      <c r="BK286" s="233">
        <f>ROUND(I286*H286,2)</f>
        <v>0</v>
      </c>
      <c r="BL286" s="18" t="s">
        <v>269</v>
      </c>
      <c r="BM286" s="232" t="s">
        <v>1950</v>
      </c>
    </row>
    <row r="287" s="2" customFormat="1" ht="44.25" customHeight="1">
      <c r="A287" s="39"/>
      <c r="B287" s="40"/>
      <c r="C287" s="220" t="s">
        <v>743</v>
      </c>
      <c r="D287" s="220" t="s">
        <v>155</v>
      </c>
      <c r="E287" s="221" t="s">
        <v>1951</v>
      </c>
      <c r="F287" s="222" t="s">
        <v>1952</v>
      </c>
      <c r="G287" s="223" t="s">
        <v>878</v>
      </c>
      <c r="H287" s="289"/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43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269</v>
      </c>
      <c r="AT287" s="232" t="s">
        <v>155</v>
      </c>
      <c r="AU287" s="232" t="s">
        <v>88</v>
      </c>
      <c r="AY287" s="18" t="s">
        <v>153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86</v>
      </c>
      <c r="BK287" s="233">
        <f>ROUND(I287*H287,2)</f>
        <v>0</v>
      </c>
      <c r="BL287" s="18" t="s">
        <v>269</v>
      </c>
      <c r="BM287" s="232" t="s">
        <v>1953</v>
      </c>
    </row>
    <row r="288" s="12" customFormat="1" ht="22.8" customHeight="1">
      <c r="A288" s="12"/>
      <c r="B288" s="204"/>
      <c r="C288" s="205"/>
      <c r="D288" s="206" t="s">
        <v>77</v>
      </c>
      <c r="E288" s="218" t="s">
        <v>1954</v>
      </c>
      <c r="F288" s="218" t="s">
        <v>1955</v>
      </c>
      <c r="G288" s="205"/>
      <c r="H288" s="205"/>
      <c r="I288" s="208"/>
      <c r="J288" s="219">
        <f>BK288</f>
        <v>0</v>
      </c>
      <c r="K288" s="205"/>
      <c r="L288" s="210"/>
      <c r="M288" s="211"/>
      <c r="N288" s="212"/>
      <c r="O288" s="212"/>
      <c r="P288" s="213">
        <f>SUM(P289:P309)</f>
        <v>0</v>
      </c>
      <c r="Q288" s="212"/>
      <c r="R288" s="213">
        <f>SUM(R289:R309)</f>
        <v>0.63197999999999988</v>
      </c>
      <c r="S288" s="212"/>
      <c r="T288" s="214">
        <f>SUM(T289:T309)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5" t="s">
        <v>88</v>
      </c>
      <c r="AT288" s="216" t="s">
        <v>77</v>
      </c>
      <c r="AU288" s="216" t="s">
        <v>86</v>
      </c>
      <c r="AY288" s="215" t="s">
        <v>153</v>
      </c>
      <c r="BK288" s="217">
        <f>SUM(BK289:BK309)</f>
        <v>0</v>
      </c>
    </row>
    <row r="289" s="2" customFormat="1" ht="37.8" customHeight="1">
      <c r="A289" s="39"/>
      <c r="B289" s="40"/>
      <c r="C289" s="220" t="s">
        <v>755</v>
      </c>
      <c r="D289" s="220" t="s">
        <v>155</v>
      </c>
      <c r="E289" s="221" t="s">
        <v>1956</v>
      </c>
      <c r="F289" s="222" t="s">
        <v>1957</v>
      </c>
      <c r="G289" s="223" t="s">
        <v>1039</v>
      </c>
      <c r="H289" s="224">
        <v>1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43</v>
      </c>
      <c r="O289" s="92"/>
      <c r="P289" s="230">
        <f>O289*H289</f>
        <v>0</v>
      </c>
      <c r="Q289" s="230">
        <v>0.014760000000000001</v>
      </c>
      <c r="R289" s="230">
        <f>Q289*H289</f>
        <v>0.014760000000000001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269</v>
      </c>
      <c r="AT289" s="232" t="s">
        <v>155</v>
      </c>
      <c r="AU289" s="232" t="s">
        <v>88</v>
      </c>
      <c r="AY289" s="18" t="s">
        <v>153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86</v>
      </c>
      <c r="BK289" s="233">
        <f>ROUND(I289*H289,2)</f>
        <v>0</v>
      </c>
      <c r="BL289" s="18" t="s">
        <v>269</v>
      </c>
      <c r="BM289" s="232" t="s">
        <v>1958</v>
      </c>
    </row>
    <row r="290" s="2" customFormat="1" ht="37.8" customHeight="1">
      <c r="A290" s="39"/>
      <c r="B290" s="40"/>
      <c r="C290" s="220" t="s">
        <v>763</v>
      </c>
      <c r="D290" s="220" t="s">
        <v>155</v>
      </c>
      <c r="E290" s="221" t="s">
        <v>1959</v>
      </c>
      <c r="F290" s="222" t="s">
        <v>1960</v>
      </c>
      <c r="G290" s="223" t="s">
        <v>1039</v>
      </c>
      <c r="H290" s="224">
        <v>15</v>
      </c>
      <c r="I290" s="225"/>
      <c r="J290" s="226">
        <f>ROUND(I290*H290,2)</f>
        <v>0</v>
      </c>
      <c r="K290" s="227"/>
      <c r="L290" s="45"/>
      <c r="M290" s="228" t="s">
        <v>1</v>
      </c>
      <c r="N290" s="229" t="s">
        <v>43</v>
      </c>
      <c r="O290" s="92"/>
      <c r="P290" s="230">
        <f>O290*H290</f>
        <v>0</v>
      </c>
      <c r="Q290" s="230">
        <v>0.013740000000000001</v>
      </c>
      <c r="R290" s="230">
        <f>Q290*H290</f>
        <v>0.20610000000000001</v>
      </c>
      <c r="S290" s="230">
        <v>0</v>
      </c>
      <c r="T290" s="23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2" t="s">
        <v>269</v>
      </c>
      <c r="AT290" s="232" t="s">
        <v>155</v>
      </c>
      <c r="AU290" s="232" t="s">
        <v>88</v>
      </c>
      <c r="AY290" s="18" t="s">
        <v>153</v>
      </c>
      <c r="BE290" s="233">
        <f>IF(N290="základní",J290,0)</f>
        <v>0</v>
      </c>
      <c r="BF290" s="233">
        <f>IF(N290="snížená",J290,0)</f>
        <v>0</v>
      </c>
      <c r="BG290" s="233">
        <f>IF(N290="zákl. přenesená",J290,0)</f>
        <v>0</v>
      </c>
      <c r="BH290" s="233">
        <f>IF(N290="sníž. přenesená",J290,0)</f>
        <v>0</v>
      </c>
      <c r="BI290" s="233">
        <f>IF(N290="nulová",J290,0)</f>
        <v>0</v>
      </c>
      <c r="BJ290" s="18" t="s">
        <v>86</v>
      </c>
      <c r="BK290" s="233">
        <f>ROUND(I290*H290,2)</f>
        <v>0</v>
      </c>
      <c r="BL290" s="18" t="s">
        <v>269</v>
      </c>
      <c r="BM290" s="232" t="s">
        <v>1961</v>
      </c>
    </row>
    <row r="291" s="2" customFormat="1" ht="16.5" customHeight="1">
      <c r="A291" s="39"/>
      <c r="B291" s="40"/>
      <c r="C291" s="220" t="s">
        <v>769</v>
      </c>
      <c r="D291" s="220" t="s">
        <v>155</v>
      </c>
      <c r="E291" s="221" t="s">
        <v>1962</v>
      </c>
      <c r="F291" s="222" t="s">
        <v>1963</v>
      </c>
      <c r="G291" s="223" t="s">
        <v>288</v>
      </c>
      <c r="H291" s="224">
        <v>1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43</v>
      </c>
      <c r="O291" s="92"/>
      <c r="P291" s="230">
        <f>O291*H291</f>
        <v>0</v>
      </c>
      <c r="Q291" s="230">
        <v>0.00055000000000000003</v>
      </c>
      <c r="R291" s="230">
        <f>Q291*H291</f>
        <v>0.00055000000000000003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269</v>
      </c>
      <c r="AT291" s="232" t="s">
        <v>155</v>
      </c>
      <c r="AU291" s="232" t="s">
        <v>88</v>
      </c>
      <c r="AY291" s="18" t="s">
        <v>153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86</v>
      </c>
      <c r="BK291" s="233">
        <f>ROUND(I291*H291,2)</f>
        <v>0</v>
      </c>
      <c r="BL291" s="18" t="s">
        <v>269</v>
      </c>
      <c r="BM291" s="232" t="s">
        <v>1964</v>
      </c>
    </row>
    <row r="292" s="14" customFormat="1">
      <c r="A292" s="14"/>
      <c r="B292" s="245"/>
      <c r="C292" s="246"/>
      <c r="D292" s="236" t="s">
        <v>161</v>
      </c>
      <c r="E292" s="247" t="s">
        <v>1</v>
      </c>
      <c r="F292" s="248" t="s">
        <v>1042</v>
      </c>
      <c r="G292" s="246"/>
      <c r="H292" s="249">
        <v>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161</v>
      </c>
      <c r="AU292" s="255" t="s">
        <v>88</v>
      </c>
      <c r="AV292" s="14" t="s">
        <v>88</v>
      </c>
      <c r="AW292" s="14" t="s">
        <v>32</v>
      </c>
      <c r="AX292" s="14" t="s">
        <v>86</v>
      </c>
      <c r="AY292" s="255" t="s">
        <v>153</v>
      </c>
    </row>
    <row r="293" s="2" customFormat="1" ht="24.15" customHeight="1">
      <c r="A293" s="39"/>
      <c r="B293" s="40"/>
      <c r="C293" s="278" t="s">
        <v>777</v>
      </c>
      <c r="D293" s="278" t="s">
        <v>364</v>
      </c>
      <c r="E293" s="279" t="s">
        <v>1965</v>
      </c>
      <c r="F293" s="280" t="s">
        <v>1966</v>
      </c>
      <c r="G293" s="281" t="s">
        <v>288</v>
      </c>
      <c r="H293" s="282">
        <v>1</v>
      </c>
      <c r="I293" s="283"/>
      <c r="J293" s="284">
        <f>ROUND(I293*H293,2)</f>
        <v>0</v>
      </c>
      <c r="K293" s="285"/>
      <c r="L293" s="286"/>
      <c r="M293" s="287" t="s">
        <v>1</v>
      </c>
      <c r="N293" s="288" t="s">
        <v>43</v>
      </c>
      <c r="O293" s="92"/>
      <c r="P293" s="230">
        <f>O293*H293</f>
        <v>0</v>
      </c>
      <c r="Q293" s="230">
        <v>0.021899999999999999</v>
      </c>
      <c r="R293" s="230">
        <f>Q293*H293</f>
        <v>0.021899999999999999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379</v>
      </c>
      <c r="AT293" s="232" t="s">
        <v>364</v>
      </c>
      <c r="AU293" s="232" t="s">
        <v>88</v>
      </c>
      <c r="AY293" s="18" t="s">
        <v>153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86</v>
      </c>
      <c r="BK293" s="233">
        <f>ROUND(I293*H293,2)</f>
        <v>0</v>
      </c>
      <c r="BL293" s="18" t="s">
        <v>269</v>
      </c>
      <c r="BM293" s="232" t="s">
        <v>1967</v>
      </c>
    </row>
    <row r="294" s="2" customFormat="1" ht="37.8" customHeight="1">
      <c r="A294" s="39"/>
      <c r="B294" s="40"/>
      <c r="C294" s="220" t="s">
        <v>784</v>
      </c>
      <c r="D294" s="220" t="s">
        <v>155</v>
      </c>
      <c r="E294" s="221" t="s">
        <v>1968</v>
      </c>
      <c r="F294" s="222" t="s">
        <v>1969</v>
      </c>
      <c r="G294" s="223" t="s">
        <v>1039</v>
      </c>
      <c r="H294" s="224">
        <v>3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43</v>
      </c>
      <c r="O294" s="92"/>
      <c r="P294" s="230">
        <f>O294*H294</f>
        <v>0</v>
      </c>
      <c r="Q294" s="230">
        <v>0.01197</v>
      </c>
      <c r="R294" s="230">
        <f>Q294*H294</f>
        <v>0.035909999999999997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269</v>
      </c>
      <c r="AT294" s="232" t="s">
        <v>155</v>
      </c>
      <c r="AU294" s="232" t="s">
        <v>88</v>
      </c>
      <c r="AY294" s="18" t="s">
        <v>153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86</v>
      </c>
      <c r="BK294" s="233">
        <f>ROUND(I294*H294,2)</f>
        <v>0</v>
      </c>
      <c r="BL294" s="18" t="s">
        <v>269</v>
      </c>
      <c r="BM294" s="232" t="s">
        <v>1970</v>
      </c>
    </row>
    <row r="295" s="2" customFormat="1" ht="37.8" customHeight="1">
      <c r="A295" s="39"/>
      <c r="B295" s="40"/>
      <c r="C295" s="220" t="s">
        <v>790</v>
      </c>
      <c r="D295" s="220" t="s">
        <v>155</v>
      </c>
      <c r="E295" s="221" t="s">
        <v>1971</v>
      </c>
      <c r="F295" s="222" t="s">
        <v>1972</v>
      </c>
      <c r="G295" s="223" t="s">
        <v>1039</v>
      </c>
      <c r="H295" s="224">
        <v>13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43</v>
      </c>
      <c r="O295" s="92"/>
      <c r="P295" s="230">
        <f>O295*H295</f>
        <v>0</v>
      </c>
      <c r="Q295" s="230">
        <v>0.01047</v>
      </c>
      <c r="R295" s="230">
        <f>Q295*H295</f>
        <v>0.13611000000000001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269</v>
      </c>
      <c r="AT295" s="232" t="s">
        <v>155</v>
      </c>
      <c r="AU295" s="232" t="s">
        <v>88</v>
      </c>
      <c r="AY295" s="18" t="s">
        <v>153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86</v>
      </c>
      <c r="BK295" s="233">
        <f>ROUND(I295*H295,2)</f>
        <v>0</v>
      </c>
      <c r="BL295" s="18" t="s">
        <v>269</v>
      </c>
      <c r="BM295" s="232" t="s">
        <v>1973</v>
      </c>
    </row>
    <row r="296" s="2" customFormat="1" ht="24.15" customHeight="1">
      <c r="A296" s="39"/>
      <c r="B296" s="40"/>
      <c r="C296" s="220" t="s">
        <v>795</v>
      </c>
      <c r="D296" s="220" t="s">
        <v>155</v>
      </c>
      <c r="E296" s="221" t="s">
        <v>1974</v>
      </c>
      <c r="F296" s="222" t="s">
        <v>1975</v>
      </c>
      <c r="G296" s="223" t="s">
        <v>1039</v>
      </c>
      <c r="H296" s="224">
        <v>2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43</v>
      </c>
      <c r="O296" s="92"/>
      <c r="P296" s="230">
        <f>O296*H296</f>
        <v>0</v>
      </c>
      <c r="Q296" s="230">
        <v>0.034680000000000002</v>
      </c>
      <c r="R296" s="230">
        <f>Q296*H296</f>
        <v>0.069360000000000005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269</v>
      </c>
      <c r="AT296" s="232" t="s">
        <v>155</v>
      </c>
      <c r="AU296" s="232" t="s">
        <v>88</v>
      </c>
      <c r="AY296" s="18" t="s">
        <v>153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86</v>
      </c>
      <c r="BK296" s="233">
        <f>ROUND(I296*H296,2)</f>
        <v>0</v>
      </c>
      <c r="BL296" s="18" t="s">
        <v>269</v>
      </c>
      <c r="BM296" s="232" t="s">
        <v>1976</v>
      </c>
    </row>
    <row r="297" s="2" customFormat="1" ht="49.05" customHeight="1">
      <c r="A297" s="39"/>
      <c r="B297" s="40"/>
      <c r="C297" s="220" t="s">
        <v>800</v>
      </c>
      <c r="D297" s="220" t="s">
        <v>155</v>
      </c>
      <c r="E297" s="221" t="s">
        <v>1977</v>
      </c>
      <c r="F297" s="222" t="s">
        <v>1978</v>
      </c>
      <c r="G297" s="223" t="s">
        <v>1039</v>
      </c>
      <c r="H297" s="224">
        <v>2</v>
      </c>
      <c r="I297" s="225"/>
      <c r="J297" s="226">
        <f>ROUND(I297*H297,2)</f>
        <v>0</v>
      </c>
      <c r="K297" s="227"/>
      <c r="L297" s="45"/>
      <c r="M297" s="228" t="s">
        <v>1</v>
      </c>
      <c r="N297" s="229" t="s">
        <v>43</v>
      </c>
      <c r="O297" s="92"/>
      <c r="P297" s="230">
        <f>O297*H297</f>
        <v>0</v>
      </c>
      <c r="Q297" s="230">
        <v>0.036459999999999999</v>
      </c>
      <c r="R297" s="230">
        <f>Q297*H297</f>
        <v>0.072919999999999999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269</v>
      </c>
      <c r="AT297" s="232" t="s">
        <v>155</v>
      </c>
      <c r="AU297" s="232" t="s">
        <v>88</v>
      </c>
      <c r="AY297" s="18" t="s">
        <v>153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8" t="s">
        <v>86</v>
      </c>
      <c r="BK297" s="233">
        <f>ROUND(I297*H297,2)</f>
        <v>0</v>
      </c>
      <c r="BL297" s="18" t="s">
        <v>269</v>
      </c>
      <c r="BM297" s="232" t="s">
        <v>1979</v>
      </c>
    </row>
    <row r="298" s="2" customFormat="1" ht="24.15" customHeight="1">
      <c r="A298" s="39"/>
      <c r="B298" s="40"/>
      <c r="C298" s="220" t="s">
        <v>807</v>
      </c>
      <c r="D298" s="220" t="s">
        <v>155</v>
      </c>
      <c r="E298" s="221" t="s">
        <v>1980</v>
      </c>
      <c r="F298" s="222" t="s">
        <v>1981</v>
      </c>
      <c r="G298" s="223" t="s">
        <v>1039</v>
      </c>
      <c r="H298" s="224">
        <v>16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43</v>
      </c>
      <c r="O298" s="92"/>
      <c r="P298" s="230">
        <f>O298*H298</f>
        <v>0</v>
      </c>
      <c r="Q298" s="230">
        <v>0.00051999999999999995</v>
      </c>
      <c r="R298" s="230">
        <f>Q298*H298</f>
        <v>0.0083199999999999993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269</v>
      </c>
      <c r="AT298" s="232" t="s">
        <v>155</v>
      </c>
      <c r="AU298" s="232" t="s">
        <v>88</v>
      </c>
      <c r="AY298" s="18" t="s">
        <v>153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86</v>
      </c>
      <c r="BK298" s="233">
        <f>ROUND(I298*H298,2)</f>
        <v>0</v>
      </c>
      <c r="BL298" s="18" t="s">
        <v>269</v>
      </c>
      <c r="BM298" s="232" t="s">
        <v>1982</v>
      </c>
    </row>
    <row r="299" s="2" customFormat="1" ht="24.15" customHeight="1">
      <c r="A299" s="39"/>
      <c r="B299" s="40"/>
      <c r="C299" s="220" t="s">
        <v>815</v>
      </c>
      <c r="D299" s="220" t="s">
        <v>155</v>
      </c>
      <c r="E299" s="221" t="s">
        <v>1983</v>
      </c>
      <c r="F299" s="222" t="s">
        <v>1984</v>
      </c>
      <c r="G299" s="223" t="s">
        <v>1039</v>
      </c>
      <c r="H299" s="224">
        <v>5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43</v>
      </c>
      <c r="O299" s="92"/>
      <c r="P299" s="230">
        <f>O299*H299</f>
        <v>0</v>
      </c>
      <c r="Q299" s="230">
        <v>0.00051999999999999995</v>
      </c>
      <c r="R299" s="230">
        <f>Q299*H299</f>
        <v>0.0025999999999999999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269</v>
      </c>
      <c r="AT299" s="232" t="s">
        <v>155</v>
      </c>
      <c r="AU299" s="232" t="s">
        <v>88</v>
      </c>
      <c r="AY299" s="18" t="s">
        <v>153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86</v>
      </c>
      <c r="BK299" s="233">
        <f>ROUND(I299*H299,2)</f>
        <v>0</v>
      </c>
      <c r="BL299" s="18" t="s">
        <v>269</v>
      </c>
      <c r="BM299" s="232" t="s">
        <v>1985</v>
      </c>
    </row>
    <row r="300" s="2" customFormat="1" ht="24.15" customHeight="1">
      <c r="A300" s="39"/>
      <c r="B300" s="40"/>
      <c r="C300" s="220" t="s">
        <v>819</v>
      </c>
      <c r="D300" s="220" t="s">
        <v>155</v>
      </c>
      <c r="E300" s="221" t="s">
        <v>1986</v>
      </c>
      <c r="F300" s="222" t="s">
        <v>1987</v>
      </c>
      <c r="G300" s="223" t="s">
        <v>1039</v>
      </c>
      <c r="H300" s="224">
        <v>1</v>
      </c>
      <c r="I300" s="225"/>
      <c r="J300" s="226">
        <f>ROUND(I300*H300,2)</f>
        <v>0</v>
      </c>
      <c r="K300" s="227"/>
      <c r="L300" s="45"/>
      <c r="M300" s="228" t="s">
        <v>1</v>
      </c>
      <c r="N300" s="229" t="s">
        <v>43</v>
      </c>
      <c r="O300" s="92"/>
      <c r="P300" s="230">
        <f>O300*H300</f>
        <v>0</v>
      </c>
      <c r="Q300" s="230">
        <v>0.00075000000000000002</v>
      </c>
      <c r="R300" s="230">
        <f>Q300*H300</f>
        <v>0.00075000000000000002</v>
      </c>
      <c r="S300" s="230">
        <v>0</v>
      </c>
      <c r="T300" s="23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2" t="s">
        <v>269</v>
      </c>
      <c r="AT300" s="232" t="s">
        <v>155</v>
      </c>
      <c r="AU300" s="232" t="s">
        <v>88</v>
      </c>
      <c r="AY300" s="18" t="s">
        <v>153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8" t="s">
        <v>86</v>
      </c>
      <c r="BK300" s="233">
        <f>ROUND(I300*H300,2)</f>
        <v>0</v>
      </c>
      <c r="BL300" s="18" t="s">
        <v>269</v>
      </c>
      <c r="BM300" s="232" t="s">
        <v>1988</v>
      </c>
    </row>
    <row r="301" s="2" customFormat="1" ht="24.15" customHeight="1">
      <c r="A301" s="39"/>
      <c r="B301" s="40"/>
      <c r="C301" s="220" t="s">
        <v>823</v>
      </c>
      <c r="D301" s="220" t="s">
        <v>155</v>
      </c>
      <c r="E301" s="221" t="s">
        <v>1989</v>
      </c>
      <c r="F301" s="222" t="s">
        <v>1990</v>
      </c>
      <c r="G301" s="223" t="s">
        <v>1039</v>
      </c>
      <c r="H301" s="224">
        <v>1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43</v>
      </c>
      <c r="O301" s="92"/>
      <c r="P301" s="230">
        <f>O301*H301</f>
        <v>0</v>
      </c>
      <c r="Q301" s="230">
        <v>0.00075000000000000002</v>
      </c>
      <c r="R301" s="230">
        <f>Q301*H301</f>
        <v>0.00075000000000000002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269</v>
      </c>
      <c r="AT301" s="232" t="s">
        <v>155</v>
      </c>
      <c r="AU301" s="232" t="s">
        <v>88</v>
      </c>
      <c r="AY301" s="18" t="s">
        <v>153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8" t="s">
        <v>86</v>
      </c>
      <c r="BK301" s="233">
        <f>ROUND(I301*H301,2)</f>
        <v>0</v>
      </c>
      <c r="BL301" s="18" t="s">
        <v>269</v>
      </c>
      <c r="BM301" s="232" t="s">
        <v>1991</v>
      </c>
    </row>
    <row r="302" s="2" customFormat="1" ht="33" customHeight="1">
      <c r="A302" s="39"/>
      <c r="B302" s="40"/>
      <c r="C302" s="220" t="s">
        <v>827</v>
      </c>
      <c r="D302" s="220" t="s">
        <v>155</v>
      </c>
      <c r="E302" s="221" t="s">
        <v>1992</v>
      </c>
      <c r="F302" s="222" t="s">
        <v>1993</v>
      </c>
      <c r="G302" s="223" t="s">
        <v>1039</v>
      </c>
      <c r="H302" s="224">
        <v>1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43</v>
      </c>
      <c r="O302" s="92"/>
      <c r="P302" s="230">
        <f>O302*H302</f>
        <v>0</v>
      </c>
      <c r="Q302" s="230">
        <v>0.014749999999999999</v>
      </c>
      <c r="R302" s="230">
        <f>Q302*H302</f>
        <v>0.014749999999999999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269</v>
      </c>
      <c r="AT302" s="232" t="s">
        <v>155</v>
      </c>
      <c r="AU302" s="232" t="s">
        <v>88</v>
      </c>
      <c r="AY302" s="18" t="s">
        <v>153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86</v>
      </c>
      <c r="BK302" s="233">
        <f>ROUND(I302*H302,2)</f>
        <v>0</v>
      </c>
      <c r="BL302" s="18" t="s">
        <v>269</v>
      </c>
      <c r="BM302" s="232" t="s">
        <v>1994</v>
      </c>
    </row>
    <row r="303" s="2" customFormat="1" ht="24.15" customHeight="1">
      <c r="A303" s="39"/>
      <c r="B303" s="40"/>
      <c r="C303" s="220" t="s">
        <v>832</v>
      </c>
      <c r="D303" s="220" t="s">
        <v>155</v>
      </c>
      <c r="E303" s="221" t="s">
        <v>1995</v>
      </c>
      <c r="F303" s="222" t="s">
        <v>1996</v>
      </c>
      <c r="G303" s="223" t="s">
        <v>1039</v>
      </c>
      <c r="H303" s="224">
        <v>36</v>
      </c>
      <c r="I303" s="225"/>
      <c r="J303" s="226">
        <f>ROUND(I303*H303,2)</f>
        <v>0</v>
      </c>
      <c r="K303" s="227"/>
      <c r="L303" s="45"/>
      <c r="M303" s="228" t="s">
        <v>1</v>
      </c>
      <c r="N303" s="229" t="s">
        <v>43</v>
      </c>
      <c r="O303" s="92"/>
      <c r="P303" s="230">
        <f>O303*H303</f>
        <v>0</v>
      </c>
      <c r="Q303" s="230">
        <v>0.00024000000000000001</v>
      </c>
      <c r="R303" s="230">
        <f>Q303*H303</f>
        <v>0.0086400000000000001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269</v>
      </c>
      <c r="AT303" s="232" t="s">
        <v>155</v>
      </c>
      <c r="AU303" s="232" t="s">
        <v>88</v>
      </c>
      <c r="AY303" s="18" t="s">
        <v>153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8" t="s">
        <v>86</v>
      </c>
      <c r="BK303" s="233">
        <f>ROUND(I303*H303,2)</f>
        <v>0</v>
      </c>
      <c r="BL303" s="18" t="s">
        <v>269</v>
      </c>
      <c r="BM303" s="232" t="s">
        <v>1997</v>
      </c>
    </row>
    <row r="304" s="2" customFormat="1" ht="21.75" customHeight="1">
      <c r="A304" s="39"/>
      <c r="B304" s="40"/>
      <c r="C304" s="220" t="s">
        <v>836</v>
      </c>
      <c r="D304" s="220" t="s">
        <v>155</v>
      </c>
      <c r="E304" s="221" t="s">
        <v>1998</v>
      </c>
      <c r="F304" s="222" t="s">
        <v>1999</v>
      </c>
      <c r="G304" s="223" t="s">
        <v>1039</v>
      </c>
      <c r="H304" s="224">
        <v>16</v>
      </c>
      <c r="I304" s="225"/>
      <c r="J304" s="226">
        <f>ROUND(I304*H304,2)</f>
        <v>0</v>
      </c>
      <c r="K304" s="227"/>
      <c r="L304" s="45"/>
      <c r="M304" s="228" t="s">
        <v>1</v>
      </c>
      <c r="N304" s="229" t="s">
        <v>43</v>
      </c>
      <c r="O304" s="92"/>
      <c r="P304" s="230">
        <f>O304*H304</f>
        <v>0</v>
      </c>
      <c r="Q304" s="230">
        <v>0.0018</v>
      </c>
      <c r="R304" s="230">
        <f>Q304*H304</f>
        <v>0.028799999999999999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269</v>
      </c>
      <c r="AT304" s="232" t="s">
        <v>155</v>
      </c>
      <c r="AU304" s="232" t="s">
        <v>88</v>
      </c>
      <c r="AY304" s="18" t="s">
        <v>153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86</v>
      </c>
      <c r="BK304" s="233">
        <f>ROUND(I304*H304,2)</f>
        <v>0</v>
      </c>
      <c r="BL304" s="18" t="s">
        <v>269</v>
      </c>
      <c r="BM304" s="232" t="s">
        <v>2000</v>
      </c>
    </row>
    <row r="305" s="2" customFormat="1" ht="16.5" customHeight="1">
      <c r="A305" s="39"/>
      <c r="B305" s="40"/>
      <c r="C305" s="220" t="s">
        <v>840</v>
      </c>
      <c r="D305" s="220" t="s">
        <v>155</v>
      </c>
      <c r="E305" s="221" t="s">
        <v>2001</v>
      </c>
      <c r="F305" s="222" t="s">
        <v>2002</v>
      </c>
      <c r="G305" s="223" t="s">
        <v>1039</v>
      </c>
      <c r="H305" s="224">
        <v>2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43</v>
      </c>
      <c r="O305" s="92"/>
      <c r="P305" s="230">
        <f>O305*H305</f>
        <v>0</v>
      </c>
      <c r="Q305" s="230">
        <v>0.0018400000000000001</v>
      </c>
      <c r="R305" s="230">
        <f>Q305*H305</f>
        <v>0.0036800000000000001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269</v>
      </c>
      <c r="AT305" s="232" t="s">
        <v>155</v>
      </c>
      <c r="AU305" s="232" t="s">
        <v>88</v>
      </c>
      <c r="AY305" s="18" t="s">
        <v>153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86</v>
      </c>
      <c r="BK305" s="233">
        <f>ROUND(I305*H305,2)</f>
        <v>0</v>
      </c>
      <c r="BL305" s="18" t="s">
        <v>269</v>
      </c>
      <c r="BM305" s="232" t="s">
        <v>2003</v>
      </c>
    </row>
    <row r="306" s="2" customFormat="1" ht="24.15" customHeight="1">
      <c r="A306" s="39"/>
      <c r="B306" s="40"/>
      <c r="C306" s="220" t="s">
        <v>846</v>
      </c>
      <c r="D306" s="220" t="s">
        <v>155</v>
      </c>
      <c r="E306" s="221" t="s">
        <v>2004</v>
      </c>
      <c r="F306" s="222" t="s">
        <v>2005</v>
      </c>
      <c r="G306" s="223" t="s">
        <v>288</v>
      </c>
      <c r="H306" s="224">
        <v>16</v>
      </c>
      <c r="I306" s="225"/>
      <c r="J306" s="226">
        <f>ROUND(I306*H306,2)</f>
        <v>0</v>
      </c>
      <c r="K306" s="227"/>
      <c r="L306" s="45"/>
      <c r="M306" s="228" t="s">
        <v>1</v>
      </c>
      <c r="N306" s="229" t="s">
        <v>43</v>
      </c>
      <c r="O306" s="92"/>
      <c r="P306" s="230">
        <f>O306*H306</f>
        <v>0</v>
      </c>
      <c r="Q306" s="230">
        <v>0.00024000000000000001</v>
      </c>
      <c r="R306" s="230">
        <f>Q306*H306</f>
        <v>0.0038400000000000001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269</v>
      </c>
      <c r="AT306" s="232" t="s">
        <v>155</v>
      </c>
      <c r="AU306" s="232" t="s">
        <v>88</v>
      </c>
      <c r="AY306" s="18" t="s">
        <v>153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86</v>
      </c>
      <c r="BK306" s="233">
        <f>ROUND(I306*H306,2)</f>
        <v>0</v>
      </c>
      <c r="BL306" s="18" t="s">
        <v>269</v>
      </c>
      <c r="BM306" s="232" t="s">
        <v>2006</v>
      </c>
    </row>
    <row r="307" s="2" customFormat="1" ht="37.8" customHeight="1">
      <c r="A307" s="39"/>
      <c r="B307" s="40"/>
      <c r="C307" s="220" t="s">
        <v>854</v>
      </c>
      <c r="D307" s="220" t="s">
        <v>155</v>
      </c>
      <c r="E307" s="221" t="s">
        <v>2007</v>
      </c>
      <c r="F307" s="222" t="s">
        <v>2008</v>
      </c>
      <c r="G307" s="223" t="s">
        <v>288</v>
      </c>
      <c r="H307" s="224">
        <v>2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43</v>
      </c>
      <c r="O307" s="92"/>
      <c r="P307" s="230">
        <f>O307*H307</f>
        <v>0</v>
      </c>
      <c r="Q307" s="230">
        <v>0.00048000000000000001</v>
      </c>
      <c r="R307" s="230">
        <f>Q307*H307</f>
        <v>0.00096000000000000002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269</v>
      </c>
      <c r="AT307" s="232" t="s">
        <v>155</v>
      </c>
      <c r="AU307" s="232" t="s">
        <v>88</v>
      </c>
      <c r="AY307" s="18" t="s">
        <v>153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86</v>
      </c>
      <c r="BK307" s="233">
        <f>ROUND(I307*H307,2)</f>
        <v>0</v>
      </c>
      <c r="BL307" s="18" t="s">
        <v>269</v>
      </c>
      <c r="BM307" s="232" t="s">
        <v>2009</v>
      </c>
    </row>
    <row r="308" s="2" customFormat="1" ht="33" customHeight="1">
      <c r="A308" s="39"/>
      <c r="B308" s="40"/>
      <c r="C308" s="220" t="s">
        <v>860</v>
      </c>
      <c r="D308" s="220" t="s">
        <v>155</v>
      </c>
      <c r="E308" s="221" t="s">
        <v>2010</v>
      </c>
      <c r="F308" s="222" t="s">
        <v>2011</v>
      </c>
      <c r="G308" s="223" t="s">
        <v>288</v>
      </c>
      <c r="H308" s="224">
        <v>1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43</v>
      </c>
      <c r="O308" s="92"/>
      <c r="P308" s="230">
        <f>O308*H308</f>
        <v>0</v>
      </c>
      <c r="Q308" s="230">
        <v>0.0012800000000000001</v>
      </c>
      <c r="R308" s="230">
        <f>Q308*H308</f>
        <v>0.0012800000000000001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269</v>
      </c>
      <c r="AT308" s="232" t="s">
        <v>155</v>
      </c>
      <c r="AU308" s="232" t="s">
        <v>88</v>
      </c>
      <c r="AY308" s="18" t="s">
        <v>153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86</v>
      </c>
      <c r="BK308" s="233">
        <f>ROUND(I308*H308,2)</f>
        <v>0</v>
      </c>
      <c r="BL308" s="18" t="s">
        <v>269</v>
      </c>
      <c r="BM308" s="232" t="s">
        <v>2012</v>
      </c>
    </row>
    <row r="309" s="2" customFormat="1" ht="44.25" customHeight="1">
      <c r="A309" s="39"/>
      <c r="B309" s="40"/>
      <c r="C309" s="220" t="s">
        <v>865</v>
      </c>
      <c r="D309" s="220" t="s">
        <v>155</v>
      </c>
      <c r="E309" s="221" t="s">
        <v>2013</v>
      </c>
      <c r="F309" s="222" t="s">
        <v>2014</v>
      </c>
      <c r="G309" s="223" t="s">
        <v>878</v>
      </c>
      <c r="H309" s="289"/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43</v>
      </c>
      <c r="O309" s="92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269</v>
      </c>
      <c r="AT309" s="232" t="s">
        <v>155</v>
      </c>
      <c r="AU309" s="232" t="s">
        <v>88</v>
      </c>
      <c r="AY309" s="18" t="s">
        <v>153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86</v>
      </c>
      <c r="BK309" s="233">
        <f>ROUND(I309*H309,2)</f>
        <v>0</v>
      </c>
      <c r="BL309" s="18" t="s">
        <v>269</v>
      </c>
      <c r="BM309" s="232" t="s">
        <v>2015</v>
      </c>
    </row>
    <row r="310" s="12" customFormat="1" ht="22.8" customHeight="1">
      <c r="A310" s="12"/>
      <c r="B310" s="204"/>
      <c r="C310" s="205"/>
      <c r="D310" s="206" t="s">
        <v>77</v>
      </c>
      <c r="E310" s="218" t="s">
        <v>2016</v>
      </c>
      <c r="F310" s="218" t="s">
        <v>2017</v>
      </c>
      <c r="G310" s="205"/>
      <c r="H310" s="205"/>
      <c r="I310" s="208"/>
      <c r="J310" s="219">
        <f>BK310</f>
        <v>0</v>
      </c>
      <c r="K310" s="205"/>
      <c r="L310" s="210"/>
      <c r="M310" s="211"/>
      <c r="N310" s="212"/>
      <c r="O310" s="212"/>
      <c r="P310" s="213">
        <f>SUM(P311:P312)</f>
        <v>0</v>
      </c>
      <c r="Q310" s="212"/>
      <c r="R310" s="213">
        <f>SUM(R311:R312)</f>
        <v>0.25140000000000001</v>
      </c>
      <c r="S310" s="212"/>
      <c r="T310" s="214">
        <f>SUM(T311:T312)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5" t="s">
        <v>88</v>
      </c>
      <c r="AT310" s="216" t="s">
        <v>77</v>
      </c>
      <c r="AU310" s="216" t="s">
        <v>86</v>
      </c>
      <c r="AY310" s="215" t="s">
        <v>153</v>
      </c>
      <c r="BK310" s="217">
        <f>SUM(BK311:BK312)</f>
        <v>0</v>
      </c>
    </row>
    <row r="311" s="2" customFormat="1" ht="49.05" customHeight="1">
      <c r="A311" s="39"/>
      <c r="B311" s="40"/>
      <c r="C311" s="220" t="s">
        <v>870</v>
      </c>
      <c r="D311" s="220" t="s">
        <v>155</v>
      </c>
      <c r="E311" s="221" t="s">
        <v>2018</v>
      </c>
      <c r="F311" s="222" t="s">
        <v>2019</v>
      </c>
      <c r="G311" s="223" t="s">
        <v>1039</v>
      </c>
      <c r="H311" s="224">
        <v>2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43</v>
      </c>
      <c r="O311" s="92"/>
      <c r="P311" s="230">
        <f>O311*H311</f>
        <v>0</v>
      </c>
      <c r="Q311" s="230">
        <v>0.12570000000000001</v>
      </c>
      <c r="R311" s="230">
        <f>Q311*H311</f>
        <v>0.25140000000000001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269</v>
      </c>
      <c r="AT311" s="232" t="s">
        <v>155</v>
      </c>
      <c r="AU311" s="232" t="s">
        <v>88</v>
      </c>
      <c r="AY311" s="18" t="s">
        <v>153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86</v>
      </c>
      <c r="BK311" s="233">
        <f>ROUND(I311*H311,2)</f>
        <v>0</v>
      </c>
      <c r="BL311" s="18" t="s">
        <v>269</v>
      </c>
      <c r="BM311" s="232" t="s">
        <v>2020</v>
      </c>
    </row>
    <row r="312" s="2" customFormat="1" ht="44.25" customHeight="1">
      <c r="A312" s="39"/>
      <c r="B312" s="40"/>
      <c r="C312" s="220" t="s">
        <v>875</v>
      </c>
      <c r="D312" s="220" t="s">
        <v>155</v>
      </c>
      <c r="E312" s="221" t="s">
        <v>2021</v>
      </c>
      <c r="F312" s="222" t="s">
        <v>2022</v>
      </c>
      <c r="G312" s="223" t="s">
        <v>878</v>
      </c>
      <c r="H312" s="289"/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43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269</v>
      </c>
      <c r="AT312" s="232" t="s">
        <v>155</v>
      </c>
      <c r="AU312" s="232" t="s">
        <v>88</v>
      </c>
      <c r="AY312" s="18" t="s">
        <v>153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86</v>
      </c>
      <c r="BK312" s="233">
        <f>ROUND(I312*H312,2)</f>
        <v>0</v>
      </c>
      <c r="BL312" s="18" t="s">
        <v>269</v>
      </c>
      <c r="BM312" s="232" t="s">
        <v>2023</v>
      </c>
    </row>
    <row r="313" s="12" customFormat="1" ht="22.8" customHeight="1">
      <c r="A313" s="12"/>
      <c r="B313" s="204"/>
      <c r="C313" s="205"/>
      <c r="D313" s="206" t="s">
        <v>77</v>
      </c>
      <c r="E313" s="218" t="s">
        <v>2024</v>
      </c>
      <c r="F313" s="218" t="s">
        <v>2025</v>
      </c>
      <c r="G313" s="205"/>
      <c r="H313" s="205"/>
      <c r="I313" s="208"/>
      <c r="J313" s="219">
        <f>BK313</f>
        <v>0</v>
      </c>
      <c r="K313" s="205"/>
      <c r="L313" s="210"/>
      <c r="M313" s="211"/>
      <c r="N313" s="212"/>
      <c r="O313" s="212"/>
      <c r="P313" s="213">
        <f>SUM(P314:P315)</f>
        <v>0</v>
      </c>
      <c r="Q313" s="212"/>
      <c r="R313" s="213">
        <f>SUM(R314:R315)</f>
        <v>0.0040000000000000001</v>
      </c>
      <c r="S313" s="212"/>
      <c r="T313" s="214">
        <f>SUM(T314:T315)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5" t="s">
        <v>88</v>
      </c>
      <c r="AT313" s="216" t="s">
        <v>77</v>
      </c>
      <c r="AU313" s="216" t="s">
        <v>86</v>
      </c>
      <c r="AY313" s="215" t="s">
        <v>153</v>
      </c>
      <c r="BK313" s="217">
        <f>SUM(BK314:BK315)</f>
        <v>0</v>
      </c>
    </row>
    <row r="314" s="2" customFormat="1" ht="55.5" customHeight="1">
      <c r="A314" s="39"/>
      <c r="B314" s="40"/>
      <c r="C314" s="220" t="s">
        <v>882</v>
      </c>
      <c r="D314" s="220" t="s">
        <v>155</v>
      </c>
      <c r="E314" s="221" t="s">
        <v>2026</v>
      </c>
      <c r="F314" s="222" t="s">
        <v>2027</v>
      </c>
      <c r="G314" s="223" t="s">
        <v>288</v>
      </c>
      <c r="H314" s="224">
        <v>5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43</v>
      </c>
      <c r="O314" s="92"/>
      <c r="P314" s="230">
        <f>O314*H314</f>
        <v>0</v>
      </c>
      <c r="Q314" s="230">
        <v>0.00080000000000000004</v>
      </c>
      <c r="R314" s="230">
        <f>Q314*H314</f>
        <v>0.0040000000000000001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269</v>
      </c>
      <c r="AT314" s="232" t="s">
        <v>155</v>
      </c>
      <c r="AU314" s="232" t="s">
        <v>88</v>
      </c>
      <c r="AY314" s="18" t="s">
        <v>153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86</v>
      </c>
      <c r="BK314" s="233">
        <f>ROUND(I314*H314,2)</f>
        <v>0</v>
      </c>
      <c r="BL314" s="18" t="s">
        <v>269</v>
      </c>
      <c r="BM314" s="232" t="s">
        <v>2028</v>
      </c>
    </row>
    <row r="315" s="2" customFormat="1" ht="44.25" customHeight="1">
      <c r="A315" s="39"/>
      <c r="B315" s="40"/>
      <c r="C315" s="220" t="s">
        <v>888</v>
      </c>
      <c r="D315" s="220" t="s">
        <v>155</v>
      </c>
      <c r="E315" s="221" t="s">
        <v>2029</v>
      </c>
      <c r="F315" s="222" t="s">
        <v>2030</v>
      </c>
      <c r="G315" s="223" t="s">
        <v>878</v>
      </c>
      <c r="H315" s="289"/>
      <c r="I315" s="225"/>
      <c r="J315" s="226">
        <f>ROUND(I315*H315,2)</f>
        <v>0</v>
      </c>
      <c r="K315" s="227"/>
      <c r="L315" s="45"/>
      <c r="M315" s="290" t="s">
        <v>1</v>
      </c>
      <c r="N315" s="291" t="s">
        <v>43</v>
      </c>
      <c r="O315" s="292"/>
      <c r="P315" s="293">
        <f>O315*H315</f>
        <v>0</v>
      </c>
      <c r="Q315" s="293">
        <v>0</v>
      </c>
      <c r="R315" s="293">
        <f>Q315*H315</f>
        <v>0</v>
      </c>
      <c r="S315" s="293">
        <v>0</v>
      </c>
      <c r="T315" s="294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269</v>
      </c>
      <c r="AT315" s="232" t="s">
        <v>155</v>
      </c>
      <c r="AU315" s="232" t="s">
        <v>88</v>
      </c>
      <c r="AY315" s="18" t="s">
        <v>153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86</v>
      </c>
      <c r="BK315" s="233">
        <f>ROUND(I315*H315,2)</f>
        <v>0</v>
      </c>
      <c r="BL315" s="18" t="s">
        <v>269</v>
      </c>
      <c r="BM315" s="232" t="s">
        <v>2031</v>
      </c>
    </row>
    <row r="316" s="2" customFormat="1" ht="6.96" customHeight="1">
      <c r="A316" s="39"/>
      <c r="B316" s="67"/>
      <c r="C316" s="68"/>
      <c r="D316" s="68"/>
      <c r="E316" s="68"/>
      <c r="F316" s="68"/>
      <c r="G316" s="68"/>
      <c r="H316" s="68"/>
      <c r="I316" s="68"/>
      <c r="J316" s="68"/>
      <c r="K316" s="68"/>
      <c r="L316" s="45"/>
      <c r="M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</row>
  </sheetData>
  <sheetProtection sheet="1" autoFilter="0" formatColumns="0" formatRows="0" objects="1" scenarios="1" spinCount="100000" saltValue="cS1PD/syoEFetiuXm1/hG8879TWKwDK2/HDIx4TF0j/yggXElfY59G+OCW0N8Jn07rICJY7le012N++BM/w86Q==" hashValue="y3ND3k+ezIaoRH93wQl9hdpmbUHuiYcju+EZnHhBdtiw+Jz2hOohR8w8StqCtAGSGI0Lk/cUFZgn9WK/exfckA==" algorithmName="SHA-512" password="CC35"/>
  <autoFilter ref="C132:K31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2032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36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ROUND((SUM(BE119:BE144)),  2)</f>
        <v>0</v>
      </c>
      <c r="G33" s="39"/>
      <c r="H33" s="39"/>
      <c r="I33" s="156">
        <v>0.20999999999999999</v>
      </c>
      <c r="J33" s="155">
        <f>ROUND(((SUM(BE119:BE144))*I33),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ROUND((SUM(BF119:BF144)),  2)</f>
        <v>0</v>
      </c>
      <c r="G34" s="39"/>
      <c r="H34" s="39"/>
      <c r="I34" s="156">
        <v>0.14999999999999999</v>
      </c>
      <c r="J34" s="155">
        <f>ROUND(((SUM(BF119:BF144))*I34),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ROUND((SUM(BG119:BG144)),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ROUND((SUM(BH119:BH144)),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ROUND((SUM(BI119:BI144)),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2023/24-03 - Ústřední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Liběšice, č.p.170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123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2033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2034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138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Změna stavby ZŠ Liběšice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2023/24-03 - Ústřední vytápění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Liběšice, č.p.170</v>
      </c>
      <c r="G113" s="41"/>
      <c r="H113" s="41"/>
      <c r="I113" s="33" t="s">
        <v>22</v>
      </c>
      <c r="J113" s="80" t="str">
        <f>IF(J12="","",J12)</f>
        <v>28. 6. 2023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>Obec Liběšice</v>
      </c>
      <c r="G115" s="41"/>
      <c r="H115" s="41"/>
      <c r="I115" s="33" t="s">
        <v>30</v>
      </c>
      <c r="J115" s="37" t="str">
        <f>E21</f>
        <v>PK Polerecký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Roman Šácha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139</v>
      </c>
      <c r="D118" s="195" t="s">
        <v>63</v>
      </c>
      <c r="E118" s="195" t="s">
        <v>59</v>
      </c>
      <c r="F118" s="195" t="s">
        <v>60</v>
      </c>
      <c r="G118" s="195" t="s">
        <v>140</v>
      </c>
      <c r="H118" s="195" t="s">
        <v>141</v>
      </c>
      <c r="I118" s="195" t="s">
        <v>142</v>
      </c>
      <c r="J118" s="196" t="s">
        <v>109</v>
      </c>
      <c r="K118" s="197" t="s">
        <v>143</v>
      </c>
      <c r="L118" s="198"/>
      <c r="M118" s="101" t="s">
        <v>1</v>
      </c>
      <c r="N118" s="102" t="s">
        <v>42</v>
      </c>
      <c r="O118" s="102" t="s">
        <v>144</v>
      </c>
      <c r="P118" s="102" t="s">
        <v>145</v>
      </c>
      <c r="Q118" s="102" t="s">
        <v>146</v>
      </c>
      <c r="R118" s="102" t="s">
        <v>147</v>
      </c>
      <c r="S118" s="102" t="s">
        <v>148</v>
      </c>
      <c r="T118" s="103" t="s">
        <v>149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150</v>
      </c>
      <c r="D119" s="41"/>
      <c r="E119" s="41"/>
      <c r="F119" s="41"/>
      <c r="G119" s="41"/>
      <c r="H119" s="41"/>
      <c r="I119" s="41"/>
      <c r="J119" s="199">
        <f>BK119</f>
        <v>0</v>
      </c>
      <c r="K119" s="41"/>
      <c r="L119" s="45"/>
      <c r="M119" s="104"/>
      <c r="N119" s="200"/>
      <c r="O119" s="105"/>
      <c r="P119" s="201">
        <f>P120</f>
        <v>0</v>
      </c>
      <c r="Q119" s="105"/>
      <c r="R119" s="201">
        <f>R120</f>
        <v>0.011339999999999999</v>
      </c>
      <c r="S119" s="105"/>
      <c r="T119" s="202">
        <f>T120</f>
        <v>0.12315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77</v>
      </c>
      <c r="AU119" s="18" t="s">
        <v>111</v>
      </c>
      <c r="BK119" s="203">
        <f>BK120</f>
        <v>0</v>
      </c>
    </row>
    <row r="120" s="12" customFormat="1" ht="25.92" customHeight="1">
      <c r="A120" s="12"/>
      <c r="B120" s="204"/>
      <c r="C120" s="205"/>
      <c r="D120" s="206" t="s">
        <v>77</v>
      </c>
      <c r="E120" s="207" t="s">
        <v>850</v>
      </c>
      <c r="F120" s="207" t="s">
        <v>851</v>
      </c>
      <c r="G120" s="205"/>
      <c r="H120" s="205"/>
      <c r="I120" s="208"/>
      <c r="J120" s="209">
        <f>BK120</f>
        <v>0</v>
      </c>
      <c r="K120" s="205"/>
      <c r="L120" s="210"/>
      <c r="M120" s="211"/>
      <c r="N120" s="212"/>
      <c r="O120" s="212"/>
      <c r="P120" s="213">
        <f>P121+P132</f>
        <v>0</v>
      </c>
      <c r="Q120" s="212"/>
      <c r="R120" s="213">
        <f>R121+R132</f>
        <v>0.011339999999999999</v>
      </c>
      <c r="S120" s="212"/>
      <c r="T120" s="214">
        <f>T121+T132</f>
        <v>0.12315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88</v>
      </c>
      <c r="AT120" s="216" t="s">
        <v>77</v>
      </c>
      <c r="AU120" s="216" t="s">
        <v>78</v>
      </c>
      <c r="AY120" s="215" t="s">
        <v>153</v>
      </c>
      <c r="BK120" s="217">
        <f>BK121+BK132</f>
        <v>0</v>
      </c>
    </row>
    <row r="121" s="12" customFormat="1" ht="22.8" customHeight="1">
      <c r="A121" s="12"/>
      <c r="B121" s="204"/>
      <c r="C121" s="205"/>
      <c r="D121" s="206" t="s">
        <v>77</v>
      </c>
      <c r="E121" s="218" t="s">
        <v>2035</v>
      </c>
      <c r="F121" s="218" t="s">
        <v>2036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SUM(P122:P131)</f>
        <v>0</v>
      </c>
      <c r="Q121" s="212"/>
      <c r="R121" s="213">
        <f>SUM(R122:R131)</f>
        <v>0.01124</v>
      </c>
      <c r="S121" s="212"/>
      <c r="T121" s="214">
        <f>SUM(T122:T131)</f>
        <v>0.076399999999999996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88</v>
      </c>
      <c r="AT121" s="216" t="s">
        <v>77</v>
      </c>
      <c r="AU121" s="216" t="s">
        <v>86</v>
      </c>
      <c r="AY121" s="215" t="s">
        <v>153</v>
      </c>
      <c r="BK121" s="217">
        <f>SUM(BK122:BK131)</f>
        <v>0</v>
      </c>
    </row>
    <row r="122" s="2" customFormat="1" ht="21.75" customHeight="1">
      <c r="A122" s="39"/>
      <c r="B122" s="40"/>
      <c r="C122" s="220" t="s">
        <v>86</v>
      </c>
      <c r="D122" s="220" t="s">
        <v>155</v>
      </c>
      <c r="E122" s="221" t="s">
        <v>2037</v>
      </c>
      <c r="F122" s="222" t="s">
        <v>2038</v>
      </c>
      <c r="G122" s="223" t="s">
        <v>335</v>
      </c>
      <c r="H122" s="224">
        <v>25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43</v>
      </c>
      <c r="O122" s="92"/>
      <c r="P122" s="230">
        <f>O122*H122</f>
        <v>0</v>
      </c>
      <c r="Q122" s="230">
        <v>4.0000000000000003E-05</v>
      </c>
      <c r="R122" s="230">
        <f>Q122*H122</f>
        <v>0.001</v>
      </c>
      <c r="S122" s="230">
        <v>0.0025400000000000002</v>
      </c>
      <c r="T122" s="231">
        <f>S122*H122</f>
        <v>0.063500000000000001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269</v>
      </c>
      <c r="AT122" s="232" t="s">
        <v>155</v>
      </c>
      <c r="AU122" s="232" t="s">
        <v>88</v>
      </c>
      <c r="AY122" s="18" t="s">
        <v>153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8" t="s">
        <v>86</v>
      </c>
      <c r="BK122" s="233">
        <f>ROUND(I122*H122,2)</f>
        <v>0</v>
      </c>
      <c r="BL122" s="18" t="s">
        <v>269</v>
      </c>
      <c r="BM122" s="232" t="s">
        <v>2039</v>
      </c>
    </row>
    <row r="123" s="13" customFormat="1">
      <c r="A123" s="13"/>
      <c r="B123" s="234"/>
      <c r="C123" s="235"/>
      <c r="D123" s="236" t="s">
        <v>161</v>
      </c>
      <c r="E123" s="237" t="s">
        <v>1</v>
      </c>
      <c r="F123" s="238" t="s">
        <v>2040</v>
      </c>
      <c r="G123" s="235"/>
      <c r="H123" s="237" t="s">
        <v>1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161</v>
      </c>
      <c r="AU123" s="244" t="s">
        <v>88</v>
      </c>
      <c r="AV123" s="13" t="s">
        <v>86</v>
      </c>
      <c r="AW123" s="13" t="s">
        <v>32</v>
      </c>
      <c r="AX123" s="13" t="s">
        <v>78</v>
      </c>
      <c r="AY123" s="244" t="s">
        <v>153</v>
      </c>
    </row>
    <row r="124" s="13" customFormat="1">
      <c r="A124" s="13"/>
      <c r="B124" s="234"/>
      <c r="C124" s="235"/>
      <c r="D124" s="236" t="s">
        <v>161</v>
      </c>
      <c r="E124" s="237" t="s">
        <v>1</v>
      </c>
      <c r="F124" s="238" t="s">
        <v>2041</v>
      </c>
      <c r="G124" s="235"/>
      <c r="H124" s="237" t="s">
        <v>1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161</v>
      </c>
      <c r="AU124" s="244" t="s">
        <v>88</v>
      </c>
      <c r="AV124" s="13" t="s">
        <v>86</v>
      </c>
      <c r="AW124" s="13" t="s">
        <v>32</v>
      </c>
      <c r="AX124" s="13" t="s">
        <v>78</v>
      </c>
      <c r="AY124" s="244" t="s">
        <v>153</v>
      </c>
    </row>
    <row r="125" s="14" customFormat="1">
      <c r="A125" s="14"/>
      <c r="B125" s="245"/>
      <c r="C125" s="246"/>
      <c r="D125" s="236" t="s">
        <v>161</v>
      </c>
      <c r="E125" s="247" t="s">
        <v>1</v>
      </c>
      <c r="F125" s="248" t="s">
        <v>2042</v>
      </c>
      <c r="G125" s="246"/>
      <c r="H125" s="249">
        <v>25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161</v>
      </c>
      <c r="AU125" s="255" t="s">
        <v>88</v>
      </c>
      <c r="AV125" s="14" t="s">
        <v>88</v>
      </c>
      <c r="AW125" s="14" t="s">
        <v>32</v>
      </c>
      <c r="AX125" s="14" t="s">
        <v>78</v>
      </c>
      <c r="AY125" s="255" t="s">
        <v>153</v>
      </c>
    </row>
    <row r="126" s="15" customFormat="1">
      <c r="A126" s="15"/>
      <c r="B126" s="256"/>
      <c r="C126" s="257"/>
      <c r="D126" s="236" t="s">
        <v>161</v>
      </c>
      <c r="E126" s="258" t="s">
        <v>1</v>
      </c>
      <c r="F126" s="259" t="s">
        <v>164</v>
      </c>
      <c r="G126" s="257"/>
      <c r="H126" s="260">
        <v>25</v>
      </c>
      <c r="I126" s="261"/>
      <c r="J126" s="257"/>
      <c r="K126" s="257"/>
      <c r="L126" s="262"/>
      <c r="M126" s="263"/>
      <c r="N126" s="264"/>
      <c r="O126" s="264"/>
      <c r="P126" s="264"/>
      <c r="Q126" s="264"/>
      <c r="R126" s="264"/>
      <c r="S126" s="264"/>
      <c r="T126" s="26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6" t="s">
        <v>161</v>
      </c>
      <c r="AU126" s="266" t="s">
        <v>88</v>
      </c>
      <c r="AV126" s="15" t="s">
        <v>165</v>
      </c>
      <c r="AW126" s="15" t="s">
        <v>32</v>
      </c>
      <c r="AX126" s="15" t="s">
        <v>78</v>
      </c>
      <c r="AY126" s="266" t="s">
        <v>153</v>
      </c>
    </row>
    <row r="127" s="16" customFormat="1">
      <c r="A127" s="16"/>
      <c r="B127" s="267"/>
      <c r="C127" s="268"/>
      <c r="D127" s="236" t="s">
        <v>161</v>
      </c>
      <c r="E127" s="269" t="s">
        <v>1</v>
      </c>
      <c r="F127" s="270" t="s">
        <v>166</v>
      </c>
      <c r="G127" s="268"/>
      <c r="H127" s="271">
        <v>25</v>
      </c>
      <c r="I127" s="272"/>
      <c r="J127" s="268"/>
      <c r="K127" s="268"/>
      <c r="L127" s="273"/>
      <c r="M127" s="274"/>
      <c r="N127" s="275"/>
      <c r="O127" s="275"/>
      <c r="P127" s="275"/>
      <c r="Q127" s="275"/>
      <c r="R127" s="275"/>
      <c r="S127" s="275"/>
      <c r="T127" s="27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77" t="s">
        <v>161</v>
      </c>
      <c r="AU127" s="277" t="s">
        <v>88</v>
      </c>
      <c r="AV127" s="16" t="s">
        <v>159</v>
      </c>
      <c r="AW127" s="16" t="s">
        <v>32</v>
      </c>
      <c r="AX127" s="16" t="s">
        <v>86</v>
      </c>
      <c r="AY127" s="277" t="s">
        <v>153</v>
      </c>
    </row>
    <row r="128" s="2" customFormat="1" ht="37.8" customHeight="1">
      <c r="A128" s="39"/>
      <c r="B128" s="40"/>
      <c r="C128" s="220" t="s">
        <v>88</v>
      </c>
      <c r="D128" s="220" t="s">
        <v>155</v>
      </c>
      <c r="E128" s="221" t="s">
        <v>2043</v>
      </c>
      <c r="F128" s="222" t="s">
        <v>2044</v>
      </c>
      <c r="G128" s="223" t="s">
        <v>288</v>
      </c>
      <c r="H128" s="224">
        <v>6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43</v>
      </c>
      <c r="O128" s="92"/>
      <c r="P128" s="230">
        <f>O128*H128</f>
        <v>0</v>
      </c>
      <c r="Q128" s="230">
        <v>2.0000000000000002E-05</v>
      </c>
      <c r="R128" s="230">
        <f>Q128*H128</f>
        <v>0.00012000000000000002</v>
      </c>
      <c r="S128" s="230">
        <v>0.00215</v>
      </c>
      <c r="T128" s="231">
        <f>S128*H128</f>
        <v>0.0129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269</v>
      </c>
      <c r="AT128" s="232" t="s">
        <v>155</v>
      </c>
      <c r="AU128" s="232" t="s">
        <v>88</v>
      </c>
      <c r="AY128" s="18" t="s">
        <v>153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86</v>
      </c>
      <c r="BK128" s="233">
        <f>ROUND(I128*H128,2)</f>
        <v>0</v>
      </c>
      <c r="BL128" s="18" t="s">
        <v>269</v>
      </c>
      <c r="BM128" s="232" t="s">
        <v>2045</v>
      </c>
    </row>
    <row r="129" s="2" customFormat="1" ht="24.15" customHeight="1">
      <c r="A129" s="39"/>
      <c r="B129" s="40"/>
      <c r="C129" s="220" t="s">
        <v>165</v>
      </c>
      <c r="D129" s="220" t="s">
        <v>155</v>
      </c>
      <c r="E129" s="221" t="s">
        <v>2046</v>
      </c>
      <c r="F129" s="222" t="s">
        <v>2047</v>
      </c>
      <c r="G129" s="223" t="s">
        <v>335</v>
      </c>
      <c r="H129" s="224">
        <v>22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43</v>
      </c>
      <c r="O129" s="92"/>
      <c r="P129" s="230">
        <f>O129*H129</f>
        <v>0</v>
      </c>
      <c r="Q129" s="230">
        <v>0.00046000000000000001</v>
      </c>
      <c r="R129" s="230">
        <f>Q129*H129</f>
        <v>0.010120000000000001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269</v>
      </c>
      <c r="AT129" s="232" t="s">
        <v>155</v>
      </c>
      <c r="AU129" s="232" t="s">
        <v>88</v>
      </c>
      <c r="AY129" s="18" t="s">
        <v>153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86</v>
      </c>
      <c r="BK129" s="233">
        <f>ROUND(I129*H129,2)</f>
        <v>0</v>
      </c>
      <c r="BL129" s="18" t="s">
        <v>269</v>
      </c>
      <c r="BM129" s="232" t="s">
        <v>2048</v>
      </c>
    </row>
    <row r="130" s="2" customFormat="1" ht="24.15" customHeight="1">
      <c r="A130" s="39"/>
      <c r="B130" s="40"/>
      <c r="C130" s="220" t="s">
        <v>159</v>
      </c>
      <c r="D130" s="220" t="s">
        <v>155</v>
      </c>
      <c r="E130" s="221" t="s">
        <v>2049</v>
      </c>
      <c r="F130" s="222" t="s">
        <v>2050</v>
      </c>
      <c r="G130" s="223" t="s">
        <v>335</v>
      </c>
      <c r="H130" s="224">
        <v>22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43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269</v>
      </c>
      <c r="AT130" s="232" t="s">
        <v>155</v>
      </c>
      <c r="AU130" s="232" t="s">
        <v>88</v>
      </c>
      <c r="AY130" s="18" t="s">
        <v>153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86</v>
      </c>
      <c r="BK130" s="233">
        <f>ROUND(I130*H130,2)</f>
        <v>0</v>
      </c>
      <c r="BL130" s="18" t="s">
        <v>269</v>
      </c>
      <c r="BM130" s="232" t="s">
        <v>2051</v>
      </c>
    </row>
    <row r="131" s="2" customFormat="1" ht="44.25" customHeight="1">
      <c r="A131" s="39"/>
      <c r="B131" s="40"/>
      <c r="C131" s="220" t="s">
        <v>188</v>
      </c>
      <c r="D131" s="220" t="s">
        <v>155</v>
      </c>
      <c r="E131" s="221" t="s">
        <v>2052</v>
      </c>
      <c r="F131" s="222" t="s">
        <v>2053</v>
      </c>
      <c r="G131" s="223" t="s">
        <v>878</v>
      </c>
      <c r="H131" s="289"/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43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269</v>
      </c>
      <c r="AT131" s="232" t="s">
        <v>155</v>
      </c>
      <c r="AU131" s="232" t="s">
        <v>88</v>
      </c>
      <c r="AY131" s="18" t="s">
        <v>153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86</v>
      </c>
      <c r="BK131" s="233">
        <f>ROUND(I131*H131,2)</f>
        <v>0</v>
      </c>
      <c r="BL131" s="18" t="s">
        <v>269</v>
      </c>
      <c r="BM131" s="232" t="s">
        <v>2054</v>
      </c>
    </row>
    <row r="132" s="12" customFormat="1" ht="22.8" customHeight="1">
      <c r="A132" s="12"/>
      <c r="B132" s="204"/>
      <c r="C132" s="205"/>
      <c r="D132" s="206" t="s">
        <v>77</v>
      </c>
      <c r="E132" s="218" t="s">
        <v>2055</v>
      </c>
      <c r="F132" s="218" t="s">
        <v>2056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SUM(P133:P144)</f>
        <v>0</v>
      </c>
      <c r="Q132" s="212"/>
      <c r="R132" s="213">
        <f>SUM(R133:R144)</f>
        <v>0.00010000000000000001</v>
      </c>
      <c r="S132" s="212"/>
      <c r="T132" s="214">
        <f>SUM(T133:T144)</f>
        <v>0.04675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88</v>
      </c>
      <c r="AT132" s="216" t="s">
        <v>77</v>
      </c>
      <c r="AU132" s="216" t="s">
        <v>86</v>
      </c>
      <c r="AY132" s="215" t="s">
        <v>153</v>
      </c>
      <c r="BK132" s="217">
        <f>SUM(BK133:BK144)</f>
        <v>0</v>
      </c>
    </row>
    <row r="133" s="2" customFormat="1" ht="33" customHeight="1">
      <c r="A133" s="39"/>
      <c r="B133" s="40"/>
      <c r="C133" s="220" t="s">
        <v>192</v>
      </c>
      <c r="D133" s="220" t="s">
        <v>155</v>
      </c>
      <c r="E133" s="221" t="s">
        <v>2057</v>
      </c>
      <c r="F133" s="222" t="s">
        <v>2058</v>
      </c>
      <c r="G133" s="223" t="s">
        <v>288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43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269</v>
      </c>
      <c r="AT133" s="232" t="s">
        <v>155</v>
      </c>
      <c r="AU133" s="232" t="s">
        <v>88</v>
      </c>
      <c r="AY133" s="18" t="s">
        <v>153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86</v>
      </c>
      <c r="BK133" s="233">
        <f>ROUND(I133*H133,2)</f>
        <v>0</v>
      </c>
      <c r="BL133" s="18" t="s">
        <v>269</v>
      </c>
      <c r="BM133" s="232" t="s">
        <v>2059</v>
      </c>
    </row>
    <row r="134" s="2" customFormat="1" ht="24.15" customHeight="1">
      <c r="A134" s="39"/>
      <c r="B134" s="40"/>
      <c r="C134" s="220" t="s">
        <v>197</v>
      </c>
      <c r="D134" s="220" t="s">
        <v>155</v>
      </c>
      <c r="E134" s="221" t="s">
        <v>2060</v>
      </c>
      <c r="F134" s="222" t="s">
        <v>2061</v>
      </c>
      <c r="G134" s="223" t="s">
        <v>288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43</v>
      </c>
      <c r="O134" s="92"/>
      <c r="P134" s="230">
        <f>O134*H134</f>
        <v>0</v>
      </c>
      <c r="Q134" s="230">
        <v>8.0000000000000007E-05</v>
      </c>
      <c r="R134" s="230">
        <f>Q134*H134</f>
        <v>8.0000000000000007E-05</v>
      </c>
      <c r="S134" s="230">
        <v>0.04675</v>
      </c>
      <c r="T134" s="231">
        <f>S134*H134</f>
        <v>0.04675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269</v>
      </c>
      <c r="AT134" s="232" t="s">
        <v>155</v>
      </c>
      <c r="AU134" s="232" t="s">
        <v>88</v>
      </c>
      <c r="AY134" s="18" t="s">
        <v>153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86</v>
      </c>
      <c r="BK134" s="233">
        <f>ROUND(I134*H134,2)</f>
        <v>0</v>
      </c>
      <c r="BL134" s="18" t="s">
        <v>269</v>
      </c>
      <c r="BM134" s="232" t="s">
        <v>2062</v>
      </c>
    </row>
    <row r="135" s="13" customFormat="1">
      <c r="A135" s="13"/>
      <c r="B135" s="234"/>
      <c r="C135" s="235"/>
      <c r="D135" s="236" t="s">
        <v>161</v>
      </c>
      <c r="E135" s="237" t="s">
        <v>1</v>
      </c>
      <c r="F135" s="238" t="s">
        <v>2063</v>
      </c>
      <c r="G135" s="235"/>
      <c r="H135" s="237" t="s">
        <v>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161</v>
      </c>
      <c r="AU135" s="244" t="s">
        <v>88</v>
      </c>
      <c r="AV135" s="13" t="s">
        <v>86</v>
      </c>
      <c r="AW135" s="13" t="s">
        <v>32</v>
      </c>
      <c r="AX135" s="13" t="s">
        <v>78</v>
      </c>
      <c r="AY135" s="244" t="s">
        <v>153</v>
      </c>
    </row>
    <row r="136" s="14" customFormat="1">
      <c r="A136" s="14"/>
      <c r="B136" s="245"/>
      <c r="C136" s="246"/>
      <c r="D136" s="236" t="s">
        <v>161</v>
      </c>
      <c r="E136" s="247" t="s">
        <v>1</v>
      </c>
      <c r="F136" s="248" t="s">
        <v>1042</v>
      </c>
      <c r="G136" s="246"/>
      <c r="H136" s="249">
        <v>1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161</v>
      </c>
      <c r="AU136" s="255" t="s">
        <v>88</v>
      </c>
      <c r="AV136" s="14" t="s">
        <v>88</v>
      </c>
      <c r="AW136" s="14" t="s">
        <v>32</v>
      </c>
      <c r="AX136" s="14" t="s">
        <v>78</v>
      </c>
      <c r="AY136" s="255" t="s">
        <v>153</v>
      </c>
    </row>
    <row r="137" s="15" customFormat="1">
      <c r="A137" s="15"/>
      <c r="B137" s="256"/>
      <c r="C137" s="257"/>
      <c r="D137" s="236" t="s">
        <v>161</v>
      </c>
      <c r="E137" s="258" t="s">
        <v>1</v>
      </c>
      <c r="F137" s="259" t="s">
        <v>164</v>
      </c>
      <c r="G137" s="257"/>
      <c r="H137" s="260">
        <v>1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161</v>
      </c>
      <c r="AU137" s="266" t="s">
        <v>88</v>
      </c>
      <c r="AV137" s="15" t="s">
        <v>165</v>
      </c>
      <c r="AW137" s="15" t="s">
        <v>32</v>
      </c>
      <c r="AX137" s="15" t="s">
        <v>78</v>
      </c>
      <c r="AY137" s="266" t="s">
        <v>153</v>
      </c>
    </row>
    <row r="138" s="16" customFormat="1">
      <c r="A138" s="16"/>
      <c r="B138" s="267"/>
      <c r="C138" s="268"/>
      <c r="D138" s="236" t="s">
        <v>161</v>
      </c>
      <c r="E138" s="269" t="s">
        <v>1</v>
      </c>
      <c r="F138" s="270" t="s">
        <v>166</v>
      </c>
      <c r="G138" s="268"/>
      <c r="H138" s="271">
        <v>1</v>
      </c>
      <c r="I138" s="272"/>
      <c r="J138" s="268"/>
      <c r="K138" s="268"/>
      <c r="L138" s="273"/>
      <c r="M138" s="274"/>
      <c r="N138" s="275"/>
      <c r="O138" s="275"/>
      <c r="P138" s="275"/>
      <c r="Q138" s="275"/>
      <c r="R138" s="275"/>
      <c r="S138" s="275"/>
      <c r="T138" s="27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7" t="s">
        <v>161</v>
      </c>
      <c r="AU138" s="277" t="s">
        <v>88</v>
      </c>
      <c r="AV138" s="16" t="s">
        <v>159</v>
      </c>
      <c r="AW138" s="16" t="s">
        <v>32</v>
      </c>
      <c r="AX138" s="16" t="s">
        <v>86</v>
      </c>
      <c r="AY138" s="277" t="s">
        <v>153</v>
      </c>
    </row>
    <row r="139" s="2" customFormat="1" ht="24.15" customHeight="1">
      <c r="A139" s="39"/>
      <c r="B139" s="40"/>
      <c r="C139" s="220" t="s">
        <v>207</v>
      </c>
      <c r="D139" s="220" t="s">
        <v>155</v>
      </c>
      <c r="E139" s="221" t="s">
        <v>2064</v>
      </c>
      <c r="F139" s="222" t="s">
        <v>2065</v>
      </c>
      <c r="G139" s="223" t="s">
        <v>216</v>
      </c>
      <c r="H139" s="224">
        <v>3.2000000000000002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43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269</v>
      </c>
      <c r="AT139" s="232" t="s">
        <v>155</v>
      </c>
      <c r="AU139" s="232" t="s">
        <v>88</v>
      </c>
      <c r="AY139" s="18" t="s">
        <v>153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86</v>
      </c>
      <c r="BK139" s="233">
        <f>ROUND(I139*H139,2)</f>
        <v>0</v>
      </c>
      <c r="BL139" s="18" t="s">
        <v>269</v>
      </c>
      <c r="BM139" s="232" t="s">
        <v>2066</v>
      </c>
    </row>
    <row r="140" s="2" customFormat="1" ht="33" customHeight="1">
      <c r="A140" s="39"/>
      <c r="B140" s="40"/>
      <c r="C140" s="220" t="s">
        <v>213</v>
      </c>
      <c r="D140" s="220" t="s">
        <v>155</v>
      </c>
      <c r="E140" s="221" t="s">
        <v>2067</v>
      </c>
      <c r="F140" s="222" t="s">
        <v>2068</v>
      </c>
      <c r="G140" s="223" t="s">
        <v>216</v>
      </c>
      <c r="H140" s="224">
        <v>3.2000000000000002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43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269</v>
      </c>
      <c r="AT140" s="232" t="s">
        <v>155</v>
      </c>
      <c r="AU140" s="232" t="s">
        <v>88</v>
      </c>
      <c r="AY140" s="18" t="s">
        <v>153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86</v>
      </c>
      <c r="BK140" s="233">
        <f>ROUND(I140*H140,2)</f>
        <v>0</v>
      </c>
      <c r="BL140" s="18" t="s">
        <v>269</v>
      </c>
      <c r="BM140" s="232" t="s">
        <v>2069</v>
      </c>
    </row>
    <row r="141" s="2" customFormat="1" ht="16.5" customHeight="1">
      <c r="A141" s="39"/>
      <c r="B141" s="40"/>
      <c r="C141" s="220" t="s">
        <v>220</v>
      </c>
      <c r="D141" s="220" t="s">
        <v>155</v>
      </c>
      <c r="E141" s="221" t="s">
        <v>2070</v>
      </c>
      <c r="F141" s="222" t="s">
        <v>2071</v>
      </c>
      <c r="G141" s="223" t="s">
        <v>288</v>
      </c>
      <c r="H141" s="224">
        <v>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43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269</v>
      </c>
      <c r="AT141" s="232" t="s">
        <v>155</v>
      </c>
      <c r="AU141" s="232" t="s">
        <v>88</v>
      </c>
      <c r="AY141" s="18" t="s">
        <v>153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86</v>
      </c>
      <c r="BK141" s="233">
        <f>ROUND(I141*H141,2)</f>
        <v>0</v>
      </c>
      <c r="BL141" s="18" t="s">
        <v>269</v>
      </c>
      <c r="BM141" s="232" t="s">
        <v>2072</v>
      </c>
    </row>
    <row r="142" s="2" customFormat="1" ht="37.8" customHeight="1">
      <c r="A142" s="39"/>
      <c r="B142" s="40"/>
      <c r="C142" s="220" t="s">
        <v>224</v>
      </c>
      <c r="D142" s="220" t="s">
        <v>155</v>
      </c>
      <c r="E142" s="221" t="s">
        <v>2073</v>
      </c>
      <c r="F142" s="222" t="s">
        <v>2074</v>
      </c>
      <c r="G142" s="223" t="s">
        <v>216</v>
      </c>
      <c r="H142" s="224">
        <v>3.2000000000000002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43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269</v>
      </c>
      <c r="AT142" s="232" t="s">
        <v>155</v>
      </c>
      <c r="AU142" s="232" t="s">
        <v>88</v>
      </c>
      <c r="AY142" s="18" t="s">
        <v>153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86</v>
      </c>
      <c r="BK142" s="233">
        <f>ROUND(I142*H142,2)</f>
        <v>0</v>
      </c>
      <c r="BL142" s="18" t="s">
        <v>269</v>
      </c>
      <c r="BM142" s="232" t="s">
        <v>2075</v>
      </c>
    </row>
    <row r="143" s="2" customFormat="1" ht="33" customHeight="1">
      <c r="A143" s="39"/>
      <c r="B143" s="40"/>
      <c r="C143" s="220" t="s">
        <v>234</v>
      </c>
      <c r="D143" s="220" t="s">
        <v>155</v>
      </c>
      <c r="E143" s="221" t="s">
        <v>2076</v>
      </c>
      <c r="F143" s="222" t="s">
        <v>2077</v>
      </c>
      <c r="G143" s="223" t="s">
        <v>288</v>
      </c>
      <c r="H143" s="224">
        <v>1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43</v>
      </c>
      <c r="O143" s="92"/>
      <c r="P143" s="230">
        <f>O143*H143</f>
        <v>0</v>
      </c>
      <c r="Q143" s="230">
        <v>2.0000000000000002E-05</v>
      </c>
      <c r="R143" s="230">
        <f>Q143*H143</f>
        <v>2.0000000000000002E-05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269</v>
      </c>
      <c r="AT143" s="232" t="s">
        <v>155</v>
      </c>
      <c r="AU143" s="232" t="s">
        <v>88</v>
      </c>
      <c r="AY143" s="18" t="s">
        <v>153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86</v>
      </c>
      <c r="BK143" s="233">
        <f>ROUND(I143*H143,2)</f>
        <v>0</v>
      </c>
      <c r="BL143" s="18" t="s">
        <v>269</v>
      </c>
      <c r="BM143" s="232" t="s">
        <v>2078</v>
      </c>
    </row>
    <row r="144" s="2" customFormat="1" ht="44.25" customHeight="1">
      <c r="A144" s="39"/>
      <c r="B144" s="40"/>
      <c r="C144" s="220" t="s">
        <v>243</v>
      </c>
      <c r="D144" s="220" t="s">
        <v>155</v>
      </c>
      <c r="E144" s="221" t="s">
        <v>2079</v>
      </c>
      <c r="F144" s="222" t="s">
        <v>2080</v>
      </c>
      <c r="G144" s="223" t="s">
        <v>878</v>
      </c>
      <c r="H144" s="289"/>
      <c r="I144" s="225"/>
      <c r="J144" s="226">
        <f>ROUND(I144*H144,2)</f>
        <v>0</v>
      </c>
      <c r="K144" s="227"/>
      <c r="L144" s="45"/>
      <c r="M144" s="290" t="s">
        <v>1</v>
      </c>
      <c r="N144" s="291" t="s">
        <v>43</v>
      </c>
      <c r="O144" s="292"/>
      <c r="P144" s="293">
        <f>O144*H144</f>
        <v>0</v>
      </c>
      <c r="Q144" s="293">
        <v>0</v>
      </c>
      <c r="R144" s="293">
        <f>Q144*H144</f>
        <v>0</v>
      </c>
      <c r="S144" s="293">
        <v>0</v>
      </c>
      <c r="T144" s="29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269</v>
      </c>
      <c r="AT144" s="232" t="s">
        <v>155</v>
      </c>
      <c r="AU144" s="232" t="s">
        <v>88</v>
      </c>
      <c r="AY144" s="18" t="s">
        <v>153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86</v>
      </c>
      <c r="BK144" s="233">
        <f>ROUND(I144*H144,2)</f>
        <v>0</v>
      </c>
      <c r="BL144" s="18" t="s">
        <v>269</v>
      </c>
      <c r="BM144" s="232" t="s">
        <v>2081</v>
      </c>
    </row>
    <row r="145" s="2" customFormat="1" ht="6.96" customHeight="1">
      <c r="A145" s="39"/>
      <c r="B145" s="67"/>
      <c r="C145" s="68"/>
      <c r="D145" s="68"/>
      <c r="E145" s="68"/>
      <c r="F145" s="68"/>
      <c r="G145" s="68"/>
      <c r="H145" s="68"/>
      <c r="I145" s="68"/>
      <c r="J145" s="68"/>
      <c r="K145" s="68"/>
      <c r="L145" s="45"/>
      <c r="M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</sheetData>
  <sheetProtection sheet="1" autoFilter="0" formatColumns="0" formatRows="0" objects="1" scenarios="1" spinCount="100000" saltValue="/a1rryEnfbK7UmpaJD4s9eV1YB7JVqQympcCeO+A3L162sTSSXv5fz+hMA2gBUBf54u5imzKRMN+uf+dOfgS7A==" hashValue="/hKuny/TSNDez/y1Fx/5nModRm/1V2Jx9Fs145jlubxuN0IBPJVJSIo0zl/VJQzBlq1yyXABz5kUt9ca2y3K1w==" algorithmName="SHA-512" password="CC35"/>
  <autoFilter ref="C118:K14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2082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2083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Obec Liběšice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PK Polerecký s.r.o.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>65060865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Roman Šácha</v>
      </c>
      <c r="F24" s="39"/>
      <c r="G24" s="39"/>
      <c r="H24" s="39"/>
      <c r="I24" s="141" t="s">
        <v>27</v>
      </c>
      <c r="J24" s="144" t="str">
        <f>IF('Rekapitulace stavby'!AN20="","",'Rekapitulace stavby'!AN20)</f>
        <v>CZ460128473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ROUND((SUM(BE132:BE330)),  2)</f>
        <v>0</v>
      </c>
      <c r="G33" s="39"/>
      <c r="H33" s="39"/>
      <c r="I33" s="156">
        <v>0.20999999999999999</v>
      </c>
      <c r="J33" s="155">
        <f>ROUND(((SUM(BE132:BE330))*I33),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ROUND((SUM(BF132:BF330)),  2)</f>
        <v>0</v>
      </c>
      <c r="G34" s="39"/>
      <c r="H34" s="39"/>
      <c r="I34" s="156">
        <v>0.14999999999999999</v>
      </c>
      <c r="J34" s="155">
        <f>ROUND(((SUM(BF132:BF330))*I34),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ROUND((SUM(BG132:BG330)),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ROUND((SUM(BH132:BH330)),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ROUND((SUM(BI132:BI330)),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2084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123</v>
      </c>
      <c r="E98" s="183"/>
      <c r="F98" s="183"/>
      <c r="G98" s="183"/>
      <c r="H98" s="183"/>
      <c r="I98" s="183"/>
      <c r="J98" s="184">
        <f>J140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2085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2086</v>
      </c>
      <c r="E100" s="183"/>
      <c r="F100" s="183"/>
      <c r="G100" s="183"/>
      <c r="H100" s="183"/>
      <c r="I100" s="183"/>
      <c r="J100" s="184">
        <f>J142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2087</v>
      </c>
      <c r="E101" s="183"/>
      <c r="F101" s="183"/>
      <c r="G101" s="183"/>
      <c r="H101" s="183"/>
      <c r="I101" s="183"/>
      <c r="J101" s="184">
        <f>J159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2088</v>
      </c>
      <c r="E102" s="183"/>
      <c r="F102" s="183"/>
      <c r="G102" s="183"/>
      <c r="H102" s="183"/>
      <c r="I102" s="183"/>
      <c r="J102" s="184">
        <f>J165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2089</v>
      </c>
      <c r="E103" s="183"/>
      <c r="F103" s="183"/>
      <c r="G103" s="183"/>
      <c r="H103" s="183"/>
      <c r="I103" s="183"/>
      <c r="J103" s="184">
        <f>J190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2090</v>
      </c>
      <c r="E104" s="183"/>
      <c r="F104" s="183"/>
      <c r="G104" s="183"/>
      <c r="H104" s="183"/>
      <c r="I104" s="183"/>
      <c r="J104" s="184">
        <f>J208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0"/>
      <c r="C105" s="181"/>
      <c r="D105" s="182" t="s">
        <v>2091</v>
      </c>
      <c r="E105" s="183"/>
      <c r="F105" s="183"/>
      <c r="G105" s="183"/>
      <c r="H105" s="183"/>
      <c r="I105" s="183"/>
      <c r="J105" s="184">
        <f>J247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0"/>
      <c r="C106" s="181"/>
      <c r="D106" s="182" t="s">
        <v>2092</v>
      </c>
      <c r="E106" s="183"/>
      <c r="F106" s="183"/>
      <c r="G106" s="183"/>
      <c r="H106" s="183"/>
      <c r="I106" s="183"/>
      <c r="J106" s="184">
        <f>J260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0"/>
      <c r="C107" s="181"/>
      <c r="D107" s="182" t="s">
        <v>2093</v>
      </c>
      <c r="E107" s="183"/>
      <c r="F107" s="183"/>
      <c r="G107" s="183"/>
      <c r="H107" s="183"/>
      <c r="I107" s="183"/>
      <c r="J107" s="184">
        <f>J277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0"/>
      <c r="C108" s="181"/>
      <c r="D108" s="182" t="s">
        <v>2094</v>
      </c>
      <c r="E108" s="183"/>
      <c r="F108" s="183"/>
      <c r="G108" s="183"/>
      <c r="H108" s="183"/>
      <c r="I108" s="183"/>
      <c r="J108" s="184">
        <f>J314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80"/>
      <c r="C109" s="181"/>
      <c r="D109" s="182" t="s">
        <v>2095</v>
      </c>
      <c r="E109" s="183"/>
      <c r="F109" s="183"/>
      <c r="G109" s="183"/>
      <c r="H109" s="183"/>
      <c r="I109" s="183"/>
      <c r="J109" s="184">
        <f>J320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0"/>
      <c r="C110" s="181"/>
      <c r="D110" s="182" t="s">
        <v>2096</v>
      </c>
      <c r="E110" s="183"/>
      <c r="F110" s="183"/>
      <c r="G110" s="183"/>
      <c r="H110" s="183"/>
      <c r="I110" s="183"/>
      <c r="J110" s="184">
        <f>J322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80"/>
      <c r="C111" s="181"/>
      <c r="D111" s="182" t="s">
        <v>2097</v>
      </c>
      <c r="E111" s="183"/>
      <c r="F111" s="183"/>
      <c r="G111" s="183"/>
      <c r="H111" s="183"/>
      <c r="I111" s="183"/>
      <c r="J111" s="184">
        <f>J324</f>
        <v>0</v>
      </c>
      <c r="K111" s="181"/>
      <c r="L111" s="18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80"/>
      <c r="C112" s="181"/>
      <c r="D112" s="182" t="s">
        <v>2098</v>
      </c>
      <c r="E112" s="183"/>
      <c r="F112" s="183"/>
      <c r="G112" s="183"/>
      <c r="H112" s="183"/>
      <c r="I112" s="183"/>
      <c r="J112" s="184">
        <f>J326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138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Změna stavby ZŠ Liběšice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105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2023/24-04 - Elektroinstalace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 xml:space="preserve"> </v>
      </c>
      <c r="G126" s="41"/>
      <c r="H126" s="41"/>
      <c r="I126" s="33" t="s">
        <v>22</v>
      </c>
      <c r="J126" s="80" t="str">
        <f>IF(J12="","",J12)</f>
        <v>28. 6. 2023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Obec Liběšice</v>
      </c>
      <c r="G128" s="41"/>
      <c r="H128" s="41"/>
      <c r="I128" s="33" t="s">
        <v>30</v>
      </c>
      <c r="J128" s="37" t="str">
        <f>E21</f>
        <v>PK Polerecký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>Roman Šácha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139</v>
      </c>
      <c r="D131" s="195" t="s">
        <v>63</v>
      </c>
      <c r="E131" s="195" t="s">
        <v>59</v>
      </c>
      <c r="F131" s="195" t="s">
        <v>60</v>
      </c>
      <c r="G131" s="195" t="s">
        <v>140</v>
      </c>
      <c r="H131" s="195" t="s">
        <v>141</v>
      </c>
      <c r="I131" s="195" t="s">
        <v>142</v>
      </c>
      <c r="J131" s="196" t="s">
        <v>109</v>
      </c>
      <c r="K131" s="197" t="s">
        <v>143</v>
      </c>
      <c r="L131" s="198"/>
      <c r="M131" s="101" t="s">
        <v>1</v>
      </c>
      <c r="N131" s="102" t="s">
        <v>42</v>
      </c>
      <c r="O131" s="102" t="s">
        <v>144</v>
      </c>
      <c r="P131" s="102" t="s">
        <v>145</v>
      </c>
      <c r="Q131" s="102" t="s">
        <v>146</v>
      </c>
      <c r="R131" s="102" t="s">
        <v>147</v>
      </c>
      <c r="S131" s="102" t="s">
        <v>148</v>
      </c>
      <c r="T131" s="103" t="s">
        <v>149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150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P133+P140+P142+P159+P165+P190+P208+P247+P260+P277+P314+P320+P322+P324+P326</f>
        <v>0</v>
      </c>
      <c r="Q132" s="105"/>
      <c r="R132" s="201">
        <f>R133+R140+R142+R159+R165+R190+R208+R247+R260+R277+R314+R320+R322+R324+R326</f>
        <v>0.0026900000000000001</v>
      </c>
      <c r="S132" s="105"/>
      <c r="T132" s="202">
        <f>T133+T140+T142+T159+T165+T190+T208+T247+T260+T277+T314+T320+T322+T324+T326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77</v>
      </c>
      <c r="AU132" s="18" t="s">
        <v>111</v>
      </c>
      <c r="BK132" s="203">
        <f>BK133+BK140+BK142+BK159+BK165+BK190+BK208+BK247+BK260+BK277+BK314+BK320+BK322+BK324+BK326</f>
        <v>0</v>
      </c>
    </row>
    <row r="133" s="12" customFormat="1" ht="25.92" customHeight="1">
      <c r="A133" s="12"/>
      <c r="B133" s="204"/>
      <c r="C133" s="205"/>
      <c r="D133" s="206" t="s">
        <v>77</v>
      </c>
      <c r="E133" s="207" t="s">
        <v>2099</v>
      </c>
      <c r="F133" s="207" t="s">
        <v>2100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SUM(P134:P139)</f>
        <v>0</v>
      </c>
      <c r="Q133" s="212"/>
      <c r="R133" s="213">
        <f>SUM(R134:R139)</f>
        <v>0</v>
      </c>
      <c r="S133" s="212"/>
      <c r="T133" s="214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86</v>
      </c>
      <c r="AT133" s="216" t="s">
        <v>77</v>
      </c>
      <c r="AU133" s="216" t="s">
        <v>78</v>
      </c>
      <c r="AY133" s="215" t="s">
        <v>153</v>
      </c>
      <c r="BK133" s="217">
        <f>SUM(BK134:BK139)</f>
        <v>0</v>
      </c>
    </row>
    <row r="134" s="2" customFormat="1" ht="16.5" customHeight="1">
      <c r="A134" s="39"/>
      <c r="B134" s="40"/>
      <c r="C134" s="220" t="s">
        <v>86</v>
      </c>
      <c r="D134" s="220" t="s">
        <v>155</v>
      </c>
      <c r="E134" s="221" t="s">
        <v>2101</v>
      </c>
      <c r="F134" s="222" t="s">
        <v>2102</v>
      </c>
      <c r="G134" s="223" t="s">
        <v>1162</v>
      </c>
      <c r="H134" s="224">
        <v>122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43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159</v>
      </c>
      <c r="AT134" s="232" t="s">
        <v>155</v>
      </c>
      <c r="AU134" s="232" t="s">
        <v>86</v>
      </c>
      <c r="AY134" s="18" t="s">
        <v>153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86</v>
      </c>
      <c r="BK134" s="233">
        <f>ROUND(I134*H134,2)</f>
        <v>0</v>
      </c>
      <c r="BL134" s="18" t="s">
        <v>159</v>
      </c>
      <c r="BM134" s="232" t="s">
        <v>159</v>
      </c>
    </row>
    <row r="135" s="2" customFormat="1" ht="16.5" customHeight="1">
      <c r="A135" s="39"/>
      <c r="B135" s="40"/>
      <c r="C135" s="278" t="s">
        <v>88</v>
      </c>
      <c r="D135" s="278" t="s">
        <v>364</v>
      </c>
      <c r="E135" s="279" t="s">
        <v>2103</v>
      </c>
      <c r="F135" s="280" t="s">
        <v>2102</v>
      </c>
      <c r="G135" s="281" t="s">
        <v>1162</v>
      </c>
      <c r="H135" s="282">
        <v>122</v>
      </c>
      <c r="I135" s="283"/>
      <c r="J135" s="284">
        <f>ROUND(I135*H135,2)</f>
        <v>0</v>
      </c>
      <c r="K135" s="285"/>
      <c r="L135" s="286"/>
      <c r="M135" s="287" t="s">
        <v>1</v>
      </c>
      <c r="N135" s="288" t="s">
        <v>43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207</v>
      </c>
      <c r="AT135" s="232" t="s">
        <v>364</v>
      </c>
      <c r="AU135" s="232" t="s">
        <v>86</v>
      </c>
      <c r="AY135" s="18" t="s">
        <v>153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86</v>
      </c>
      <c r="BK135" s="233">
        <f>ROUND(I135*H135,2)</f>
        <v>0</v>
      </c>
      <c r="BL135" s="18" t="s">
        <v>159</v>
      </c>
      <c r="BM135" s="232" t="s">
        <v>192</v>
      </c>
    </row>
    <row r="136" s="2" customFormat="1" ht="16.5" customHeight="1">
      <c r="A136" s="39"/>
      <c r="B136" s="40"/>
      <c r="C136" s="220" t="s">
        <v>165</v>
      </c>
      <c r="D136" s="220" t="s">
        <v>155</v>
      </c>
      <c r="E136" s="221" t="s">
        <v>2104</v>
      </c>
      <c r="F136" s="222" t="s">
        <v>2105</v>
      </c>
      <c r="G136" s="223" t="s">
        <v>1162</v>
      </c>
      <c r="H136" s="224">
        <v>14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43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159</v>
      </c>
      <c r="AT136" s="232" t="s">
        <v>155</v>
      </c>
      <c r="AU136" s="232" t="s">
        <v>86</v>
      </c>
      <c r="AY136" s="18" t="s">
        <v>153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86</v>
      </c>
      <c r="BK136" s="233">
        <f>ROUND(I136*H136,2)</f>
        <v>0</v>
      </c>
      <c r="BL136" s="18" t="s">
        <v>159</v>
      </c>
      <c r="BM136" s="232" t="s">
        <v>207</v>
      </c>
    </row>
    <row r="137" s="2" customFormat="1" ht="16.5" customHeight="1">
      <c r="A137" s="39"/>
      <c r="B137" s="40"/>
      <c r="C137" s="278" t="s">
        <v>159</v>
      </c>
      <c r="D137" s="278" t="s">
        <v>364</v>
      </c>
      <c r="E137" s="279" t="s">
        <v>2106</v>
      </c>
      <c r="F137" s="280" t="s">
        <v>2105</v>
      </c>
      <c r="G137" s="281" t="s">
        <v>1162</v>
      </c>
      <c r="H137" s="282">
        <v>14</v>
      </c>
      <c r="I137" s="283"/>
      <c r="J137" s="284">
        <f>ROUND(I137*H137,2)</f>
        <v>0</v>
      </c>
      <c r="K137" s="285"/>
      <c r="L137" s="286"/>
      <c r="M137" s="287" t="s">
        <v>1</v>
      </c>
      <c r="N137" s="288" t="s">
        <v>43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207</v>
      </c>
      <c r="AT137" s="232" t="s">
        <v>364</v>
      </c>
      <c r="AU137" s="232" t="s">
        <v>86</v>
      </c>
      <c r="AY137" s="18" t="s">
        <v>153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86</v>
      </c>
      <c r="BK137" s="233">
        <f>ROUND(I137*H137,2)</f>
        <v>0</v>
      </c>
      <c r="BL137" s="18" t="s">
        <v>159</v>
      </c>
      <c r="BM137" s="232" t="s">
        <v>220</v>
      </c>
    </row>
    <row r="138" s="2" customFormat="1" ht="16.5" customHeight="1">
      <c r="A138" s="39"/>
      <c r="B138" s="40"/>
      <c r="C138" s="220" t="s">
        <v>188</v>
      </c>
      <c r="D138" s="220" t="s">
        <v>155</v>
      </c>
      <c r="E138" s="221" t="s">
        <v>2107</v>
      </c>
      <c r="F138" s="222" t="s">
        <v>2108</v>
      </c>
      <c r="G138" s="223" t="s">
        <v>1162</v>
      </c>
      <c r="H138" s="224">
        <v>50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43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159</v>
      </c>
      <c r="AT138" s="232" t="s">
        <v>155</v>
      </c>
      <c r="AU138" s="232" t="s">
        <v>86</v>
      </c>
      <c r="AY138" s="18" t="s">
        <v>153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86</v>
      </c>
      <c r="BK138" s="233">
        <f>ROUND(I138*H138,2)</f>
        <v>0</v>
      </c>
      <c r="BL138" s="18" t="s">
        <v>159</v>
      </c>
      <c r="BM138" s="232" t="s">
        <v>234</v>
      </c>
    </row>
    <row r="139" s="2" customFormat="1" ht="16.5" customHeight="1">
      <c r="A139" s="39"/>
      <c r="B139" s="40"/>
      <c r="C139" s="278" t="s">
        <v>192</v>
      </c>
      <c r="D139" s="278" t="s">
        <v>364</v>
      </c>
      <c r="E139" s="279" t="s">
        <v>2109</v>
      </c>
      <c r="F139" s="280" t="s">
        <v>2108</v>
      </c>
      <c r="G139" s="281" t="s">
        <v>1162</v>
      </c>
      <c r="H139" s="282">
        <v>50</v>
      </c>
      <c r="I139" s="283"/>
      <c r="J139" s="284">
        <f>ROUND(I139*H139,2)</f>
        <v>0</v>
      </c>
      <c r="K139" s="285"/>
      <c r="L139" s="286"/>
      <c r="M139" s="287" t="s">
        <v>1</v>
      </c>
      <c r="N139" s="288" t="s">
        <v>43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207</v>
      </c>
      <c r="AT139" s="232" t="s">
        <v>364</v>
      </c>
      <c r="AU139" s="232" t="s">
        <v>86</v>
      </c>
      <c r="AY139" s="18" t="s">
        <v>153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86</v>
      </c>
      <c r="BK139" s="233">
        <f>ROUND(I139*H139,2)</f>
        <v>0</v>
      </c>
      <c r="BL139" s="18" t="s">
        <v>159</v>
      </c>
      <c r="BM139" s="232" t="s">
        <v>250</v>
      </c>
    </row>
    <row r="140" s="12" customFormat="1" ht="25.92" customHeight="1">
      <c r="A140" s="12"/>
      <c r="B140" s="204"/>
      <c r="C140" s="205"/>
      <c r="D140" s="206" t="s">
        <v>77</v>
      </c>
      <c r="E140" s="207" t="s">
        <v>850</v>
      </c>
      <c r="F140" s="207" t="s">
        <v>851</v>
      </c>
      <c r="G140" s="205"/>
      <c r="H140" s="205"/>
      <c r="I140" s="208"/>
      <c r="J140" s="209">
        <f>BK140</f>
        <v>0</v>
      </c>
      <c r="K140" s="205"/>
      <c r="L140" s="210"/>
      <c r="M140" s="211"/>
      <c r="N140" s="212"/>
      <c r="O140" s="212"/>
      <c r="P140" s="213">
        <f>P141</f>
        <v>0</v>
      </c>
      <c r="Q140" s="212"/>
      <c r="R140" s="213">
        <f>R141</f>
        <v>0</v>
      </c>
      <c r="S140" s="212"/>
      <c r="T140" s="214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88</v>
      </c>
      <c r="AT140" s="216" t="s">
        <v>77</v>
      </c>
      <c r="AU140" s="216" t="s">
        <v>78</v>
      </c>
      <c r="AY140" s="215" t="s">
        <v>153</v>
      </c>
      <c r="BK140" s="217">
        <f>BK141</f>
        <v>0</v>
      </c>
    </row>
    <row r="141" s="12" customFormat="1" ht="22.8" customHeight="1">
      <c r="A141" s="12"/>
      <c r="B141" s="204"/>
      <c r="C141" s="205"/>
      <c r="D141" s="206" t="s">
        <v>77</v>
      </c>
      <c r="E141" s="218" t="s">
        <v>2110</v>
      </c>
      <c r="F141" s="218" t="s">
        <v>2111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v>0</v>
      </c>
      <c r="Q141" s="212"/>
      <c r="R141" s="213">
        <v>0</v>
      </c>
      <c r="S141" s="212"/>
      <c r="T141" s="214"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88</v>
      </c>
      <c r="AT141" s="216" t="s">
        <v>77</v>
      </c>
      <c r="AU141" s="216" t="s">
        <v>86</v>
      </c>
      <c r="AY141" s="215" t="s">
        <v>153</v>
      </c>
      <c r="BK141" s="217">
        <v>0</v>
      </c>
    </row>
    <row r="142" s="12" customFormat="1" ht="25.92" customHeight="1">
      <c r="A142" s="12"/>
      <c r="B142" s="204"/>
      <c r="C142" s="205"/>
      <c r="D142" s="206" t="s">
        <v>77</v>
      </c>
      <c r="E142" s="207" t="s">
        <v>2112</v>
      </c>
      <c r="F142" s="207" t="s">
        <v>2113</v>
      </c>
      <c r="G142" s="205"/>
      <c r="H142" s="205"/>
      <c r="I142" s="208"/>
      <c r="J142" s="209">
        <f>BK142</f>
        <v>0</v>
      </c>
      <c r="K142" s="205"/>
      <c r="L142" s="210"/>
      <c r="M142" s="211"/>
      <c r="N142" s="212"/>
      <c r="O142" s="212"/>
      <c r="P142" s="213">
        <f>SUM(P143:P158)</f>
        <v>0</v>
      </c>
      <c r="Q142" s="212"/>
      <c r="R142" s="213">
        <f>SUM(R143:R158)</f>
        <v>0</v>
      </c>
      <c r="S142" s="212"/>
      <c r="T142" s="214">
        <f>SUM(T143:T158)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165</v>
      </c>
      <c r="AT142" s="216" t="s">
        <v>77</v>
      </c>
      <c r="AU142" s="216" t="s">
        <v>78</v>
      </c>
      <c r="AY142" s="215" t="s">
        <v>153</v>
      </c>
      <c r="BK142" s="217">
        <f>SUM(BK143:BK158)</f>
        <v>0</v>
      </c>
    </row>
    <row r="143" s="2" customFormat="1" ht="16.5" customHeight="1">
      <c r="A143" s="39"/>
      <c r="B143" s="40"/>
      <c r="C143" s="220" t="s">
        <v>197</v>
      </c>
      <c r="D143" s="220" t="s">
        <v>155</v>
      </c>
      <c r="E143" s="221" t="s">
        <v>2114</v>
      </c>
      <c r="F143" s="222" t="s">
        <v>2115</v>
      </c>
      <c r="G143" s="223" t="s">
        <v>335</v>
      </c>
      <c r="H143" s="224">
        <v>10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43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159</v>
      </c>
      <c r="AT143" s="232" t="s">
        <v>155</v>
      </c>
      <c r="AU143" s="232" t="s">
        <v>86</v>
      </c>
      <c r="AY143" s="18" t="s">
        <v>153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86</v>
      </c>
      <c r="BK143" s="233">
        <f>ROUND(I143*H143,2)</f>
        <v>0</v>
      </c>
      <c r="BL143" s="18" t="s">
        <v>159</v>
      </c>
      <c r="BM143" s="232" t="s">
        <v>269</v>
      </c>
    </row>
    <row r="144" s="2" customFormat="1" ht="16.5" customHeight="1">
      <c r="A144" s="39"/>
      <c r="B144" s="40"/>
      <c r="C144" s="278" t="s">
        <v>207</v>
      </c>
      <c r="D144" s="278" t="s">
        <v>364</v>
      </c>
      <c r="E144" s="279" t="s">
        <v>2116</v>
      </c>
      <c r="F144" s="280" t="s">
        <v>2115</v>
      </c>
      <c r="G144" s="281" t="s">
        <v>335</v>
      </c>
      <c r="H144" s="282">
        <v>10</v>
      </c>
      <c r="I144" s="283"/>
      <c r="J144" s="284">
        <f>ROUND(I144*H144,2)</f>
        <v>0</v>
      </c>
      <c r="K144" s="285"/>
      <c r="L144" s="286"/>
      <c r="M144" s="287" t="s">
        <v>1</v>
      </c>
      <c r="N144" s="288" t="s">
        <v>43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207</v>
      </c>
      <c r="AT144" s="232" t="s">
        <v>364</v>
      </c>
      <c r="AU144" s="232" t="s">
        <v>86</v>
      </c>
      <c r="AY144" s="18" t="s">
        <v>153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86</v>
      </c>
      <c r="BK144" s="233">
        <f>ROUND(I144*H144,2)</f>
        <v>0</v>
      </c>
      <c r="BL144" s="18" t="s">
        <v>159</v>
      </c>
      <c r="BM144" s="232" t="s">
        <v>285</v>
      </c>
    </row>
    <row r="145" s="2" customFormat="1" ht="16.5" customHeight="1">
      <c r="A145" s="39"/>
      <c r="B145" s="40"/>
      <c r="C145" s="220" t="s">
        <v>213</v>
      </c>
      <c r="D145" s="220" t="s">
        <v>155</v>
      </c>
      <c r="E145" s="221" t="s">
        <v>2117</v>
      </c>
      <c r="F145" s="222" t="s">
        <v>2118</v>
      </c>
      <c r="G145" s="223" t="s">
        <v>335</v>
      </c>
      <c r="H145" s="224">
        <v>165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43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159</v>
      </c>
      <c r="AT145" s="232" t="s">
        <v>155</v>
      </c>
      <c r="AU145" s="232" t="s">
        <v>86</v>
      </c>
      <c r="AY145" s="18" t="s">
        <v>153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86</v>
      </c>
      <c r="BK145" s="233">
        <f>ROUND(I145*H145,2)</f>
        <v>0</v>
      </c>
      <c r="BL145" s="18" t="s">
        <v>159</v>
      </c>
      <c r="BM145" s="232" t="s">
        <v>294</v>
      </c>
    </row>
    <row r="146" s="2" customFormat="1" ht="16.5" customHeight="1">
      <c r="A146" s="39"/>
      <c r="B146" s="40"/>
      <c r="C146" s="278" t="s">
        <v>220</v>
      </c>
      <c r="D146" s="278" t="s">
        <v>364</v>
      </c>
      <c r="E146" s="279" t="s">
        <v>2119</v>
      </c>
      <c r="F146" s="280" t="s">
        <v>2118</v>
      </c>
      <c r="G146" s="281" t="s">
        <v>335</v>
      </c>
      <c r="H146" s="282">
        <v>165</v>
      </c>
      <c r="I146" s="283"/>
      <c r="J146" s="284">
        <f>ROUND(I146*H146,2)</f>
        <v>0</v>
      </c>
      <c r="K146" s="285"/>
      <c r="L146" s="286"/>
      <c r="M146" s="287" t="s">
        <v>1</v>
      </c>
      <c r="N146" s="288" t="s">
        <v>43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207</v>
      </c>
      <c r="AT146" s="232" t="s">
        <v>364</v>
      </c>
      <c r="AU146" s="232" t="s">
        <v>86</v>
      </c>
      <c r="AY146" s="18" t="s">
        <v>153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86</v>
      </c>
      <c r="BK146" s="233">
        <f>ROUND(I146*H146,2)</f>
        <v>0</v>
      </c>
      <c r="BL146" s="18" t="s">
        <v>159</v>
      </c>
      <c r="BM146" s="232" t="s">
        <v>301</v>
      </c>
    </row>
    <row r="147" s="2" customFormat="1" ht="16.5" customHeight="1">
      <c r="A147" s="39"/>
      <c r="B147" s="40"/>
      <c r="C147" s="220" t="s">
        <v>224</v>
      </c>
      <c r="D147" s="220" t="s">
        <v>155</v>
      </c>
      <c r="E147" s="221" t="s">
        <v>2120</v>
      </c>
      <c r="F147" s="222" t="s">
        <v>2121</v>
      </c>
      <c r="G147" s="223" t="s">
        <v>335</v>
      </c>
      <c r="H147" s="224">
        <v>1850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43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159</v>
      </c>
      <c r="AT147" s="232" t="s">
        <v>155</v>
      </c>
      <c r="AU147" s="232" t="s">
        <v>86</v>
      </c>
      <c r="AY147" s="18" t="s">
        <v>153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86</v>
      </c>
      <c r="BK147" s="233">
        <f>ROUND(I147*H147,2)</f>
        <v>0</v>
      </c>
      <c r="BL147" s="18" t="s">
        <v>159</v>
      </c>
      <c r="BM147" s="232" t="s">
        <v>324</v>
      </c>
    </row>
    <row r="148" s="2" customFormat="1" ht="16.5" customHeight="1">
      <c r="A148" s="39"/>
      <c r="B148" s="40"/>
      <c r="C148" s="278" t="s">
        <v>234</v>
      </c>
      <c r="D148" s="278" t="s">
        <v>364</v>
      </c>
      <c r="E148" s="279" t="s">
        <v>2122</v>
      </c>
      <c r="F148" s="280" t="s">
        <v>2121</v>
      </c>
      <c r="G148" s="281" t="s">
        <v>335</v>
      </c>
      <c r="H148" s="282">
        <v>1850</v>
      </c>
      <c r="I148" s="283"/>
      <c r="J148" s="284">
        <f>ROUND(I148*H148,2)</f>
        <v>0</v>
      </c>
      <c r="K148" s="285"/>
      <c r="L148" s="286"/>
      <c r="M148" s="287" t="s">
        <v>1</v>
      </c>
      <c r="N148" s="288" t="s">
        <v>43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207</v>
      </c>
      <c r="AT148" s="232" t="s">
        <v>364</v>
      </c>
      <c r="AU148" s="232" t="s">
        <v>86</v>
      </c>
      <c r="AY148" s="18" t="s">
        <v>153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86</v>
      </c>
      <c r="BK148" s="233">
        <f>ROUND(I148*H148,2)</f>
        <v>0</v>
      </c>
      <c r="BL148" s="18" t="s">
        <v>159</v>
      </c>
      <c r="BM148" s="232" t="s">
        <v>340</v>
      </c>
    </row>
    <row r="149" s="2" customFormat="1" ht="16.5" customHeight="1">
      <c r="A149" s="39"/>
      <c r="B149" s="40"/>
      <c r="C149" s="220" t="s">
        <v>243</v>
      </c>
      <c r="D149" s="220" t="s">
        <v>155</v>
      </c>
      <c r="E149" s="221" t="s">
        <v>2123</v>
      </c>
      <c r="F149" s="222" t="s">
        <v>2124</v>
      </c>
      <c r="G149" s="223" t="s">
        <v>335</v>
      </c>
      <c r="H149" s="224">
        <v>2100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43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159</v>
      </c>
      <c r="AT149" s="232" t="s">
        <v>155</v>
      </c>
      <c r="AU149" s="232" t="s">
        <v>86</v>
      </c>
      <c r="AY149" s="18" t="s">
        <v>153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8" t="s">
        <v>86</v>
      </c>
      <c r="BK149" s="233">
        <f>ROUND(I149*H149,2)</f>
        <v>0</v>
      </c>
      <c r="BL149" s="18" t="s">
        <v>159</v>
      </c>
      <c r="BM149" s="232" t="s">
        <v>359</v>
      </c>
    </row>
    <row r="150" s="2" customFormat="1" ht="16.5" customHeight="1">
      <c r="A150" s="39"/>
      <c r="B150" s="40"/>
      <c r="C150" s="278" t="s">
        <v>250</v>
      </c>
      <c r="D150" s="278" t="s">
        <v>364</v>
      </c>
      <c r="E150" s="279" t="s">
        <v>2125</v>
      </c>
      <c r="F150" s="280" t="s">
        <v>2124</v>
      </c>
      <c r="G150" s="281" t="s">
        <v>335</v>
      </c>
      <c r="H150" s="282">
        <v>2100</v>
      </c>
      <c r="I150" s="283"/>
      <c r="J150" s="284">
        <f>ROUND(I150*H150,2)</f>
        <v>0</v>
      </c>
      <c r="K150" s="285"/>
      <c r="L150" s="286"/>
      <c r="M150" s="287" t="s">
        <v>1</v>
      </c>
      <c r="N150" s="288" t="s">
        <v>43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207</v>
      </c>
      <c r="AT150" s="232" t="s">
        <v>364</v>
      </c>
      <c r="AU150" s="232" t="s">
        <v>86</v>
      </c>
      <c r="AY150" s="18" t="s">
        <v>153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86</v>
      </c>
      <c r="BK150" s="233">
        <f>ROUND(I150*H150,2)</f>
        <v>0</v>
      </c>
      <c r="BL150" s="18" t="s">
        <v>159</v>
      </c>
      <c r="BM150" s="232" t="s">
        <v>368</v>
      </c>
    </row>
    <row r="151" s="2" customFormat="1" ht="16.5" customHeight="1">
      <c r="A151" s="39"/>
      <c r="B151" s="40"/>
      <c r="C151" s="220" t="s">
        <v>8</v>
      </c>
      <c r="D151" s="220" t="s">
        <v>155</v>
      </c>
      <c r="E151" s="221" t="s">
        <v>2126</v>
      </c>
      <c r="F151" s="222" t="s">
        <v>2127</v>
      </c>
      <c r="G151" s="223" t="s">
        <v>335</v>
      </c>
      <c r="H151" s="224">
        <v>65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43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159</v>
      </c>
      <c r="AT151" s="232" t="s">
        <v>155</v>
      </c>
      <c r="AU151" s="232" t="s">
        <v>86</v>
      </c>
      <c r="AY151" s="18" t="s">
        <v>153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86</v>
      </c>
      <c r="BK151" s="233">
        <f>ROUND(I151*H151,2)</f>
        <v>0</v>
      </c>
      <c r="BL151" s="18" t="s">
        <v>159</v>
      </c>
      <c r="BM151" s="232" t="s">
        <v>379</v>
      </c>
    </row>
    <row r="152" s="2" customFormat="1" ht="16.5" customHeight="1">
      <c r="A152" s="39"/>
      <c r="B152" s="40"/>
      <c r="C152" s="278" t="s">
        <v>269</v>
      </c>
      <c r="D152" s="278" t="s">
        <v>364</v>
      </c>
      <c r="E152" s="279" t="s">
        <v>2128</v>
      </c>
      <c r="F152" s="280" t="s">
        <v>2127</v>
      </c>
      <c r="G152" s="281" t="s">
        <v>335</v>
      </c>
      <c r="H152" s="282">
        <v>65</v>
      </c>
      <c r="I152" s="283"/>
      <c r="J152" s="284">
        <f>ROUND(I152*H152,2)</f>
        <v>0</v>
      </c>
      <c r="K152" s="285"/>
      <c r="L152" s="286"/>
      <c r="M152" s="287" t="s">
        <v>1</v>
      </c>
      <c r="N152" s="288" t="s">
        <v>43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207</v>
      </c>
      <c r="AT152" s="232" t="s">
        <v>364</v>
      </c>
      <c r="AU152" s="232" t="s">
        <v>86</v>
      </c>
      <c r="AY152" s="18" t="s">
        <v>153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86</v>
      </c>
      <c r="BK152" s="233">
        <f>ROUND(I152*H152,2)</f>
        <v>0</v>
      </c>
      <c r="BL152" s="18" t="s">
        <v>159</v>
      </c>
      <c r="BM152" s="232" t="s">
        <v>346</v>
      </c>
    </row>
    <row r="153" s="2" customFormat="1" ht="16.5" customHeight="1">
      <c r="A153" s="39"/>
      <c r="B153" s="40"/>
      <c r="C153" s="220" t="s">
        <v>276</v>
      </c>
      <c r="D153" s="220" t="s">
        <v>155</v>
      </c>
      <c r="E153" s="221" t="s">
        <v>2129</v>
      </c>
      <c r="F153" s="222" t="s">
        <v>2130</v>
      </c>
      <c r="G153" s="223" t="s">
        <v>335</v>
      </c>
      <c r="H153" s="224">
        <v>50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43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159</v>
      </c>
      <c r="AT153" s="232" t="s">
        <v>155</v>
      </c>
      <c r="AU153" s="232" t="s">
        <v>86</v>
      </c>
      <c r="AY153" s="18" t="s">
        <v>153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86</v>
      </c>
      <c r="BK153" s="233">
        <f>ROUND(I153*H153,2)</f>
        <v>0</v>
      </c>
      <c r="BL153" s="18" t="s">
        <v>159</v>
      </c>
      <c r="BM153" s="232" t="s">
        <v>406</v>
      </c>
    </row>
    <row r="154" s="2" customFormat="1" ht="16.5" customHeight="1">
      <c r="A154" s="39"/>
      <c r="B154" s="40"/>
      <c r="C154" s="278" t="s">
        <v>285</v>
      </c>
      <c r="D154" s="278" t="s">
        <v>364</v>
      </c>
      <c r="E154" s="279" t="s">
        <v>2131</v>
      </c>
      <c r="F154" s="280" t="s">
        <v>2130</v>
      </c>
      <c r="G154" s="281" t="s">
        <v>335</v>
      </c>
      <c r="H154" s="282">
        <v>50</v>
      </c>
      <c r="I154" s="283"/>
      <c r="J154" s="284">
        <f>ROUND(I154*H154,2)</f>
        <v>0</v>
      </c>
      <c r="K154" s="285"/>
      <c r="L154" s="286"/>
      <c r="M154" s="287" t="s">
        <v>1</v>
      </c>
      <c r="N154" s="288" t="s">
        <v>43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207</v>
      </c>
      <c r="AT154" s="232" t="s">
        <v>364</v>
      </c>
      <c r="AU154" s="232" t="s">
        <v>86</v>
      </c>
      <c r="AY154" s="18" t="s">
        <v>153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86</v>
      </c>
      <c r="BK154" s="233">
        <f>ROUND(I154*H154,2)</f>
        <v>0</v>
      </c>
      <c r="BL154" s="18" t="s">
        <v>159</v>
      </c>
      <c r="BM154" s="232" t="s">
        <v>421</v>
      </c>
    </row>
    <row r="155" s="2" customFormat="1" ht="16.5" customHeight="1">
      <c r="A155" s="39"/>
      <c r="B155" s="40"/>
      <c r="C155" s="220" t="s">
        <v>290</v>
      </c>
      <c r="D155" s="220" t="s">
        <v>155</v>
      </c>
      <c r="E155" s="221" t="s">
        <v>2132</v>
      </c>
      <c r="F155" s="222" t="s">
        <v>2133</v>
      </c>
      <c r="G155" s="223" t="s">
        <v>335</v>
      </c>
      <c r="H155" s="224">
        <v>85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43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159</v>
      </c>
      <c r="AT155" s="232" t="s">
        <v>155</v>
      </c>
      <c r="AU155" s="232" t="s">
        <v>86</v>
      </c>
      <c r="AY155" s="18" t="s">
        <v>153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86</v>
      </c>
      <c r="BK155" s="233">
        <f>ROUND(I155*H155,2)</f>
        <v>0</v>
      </c>
      <c r="BL155" s="18" t="s">
        <v>159</v>
      </c>
      <c r="BM155" s="232" t="s">
        <v>438</v>
      </c>
    </row>
    <row r="156" s="2" customFormat="1" ht="16.5" customHeight="1">
      <c r="A156" s="39"/>
      <c r="B156" s="40"/>
      <c r="C156" s="278" t="s">
        <v>294</v>
      </c>
      <c r="D156" s="278" t="s">
        <v>364</v>
      </c>
      <c r="E156" s="279" t="s">
        <v>2134</v>
      </c>
      <c r="F156" s="280" t="s">
        <v>2133</v>
      </c>
      <c r="G156" s="281" t="s">
        <v>335</v>
      </c>
      <c r="H156" s="282">
        <v>85</v>
      </c>
      <c r="I156" s="283"/>
      <c r="J156" s="284">
        <f>ROUND(I156*H156,2)</f>
        <v>0</v>
      </c>
      <c r="K156" s="285"/>
      <c r="L156" s="286"/>
      <c r="M156" s="287" t="s">
        <v>1</v>
      </c>
      <c r="N156" s="288" t="s">
        <v>43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207</v>
      </c>
      <c r="AT156" s="232" t="s">
        <v>364</v>
      </c>
      <c r="AU156" s="232" t="s">
        <v>86</v>
      </c>
      <c r="AY156" s="18" t="s">
        <v>153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8" t="s">
        <v>86</v>
      </c>
      <c r="BK156" s="233">
        <f>ROUND(I156*H156,2)</f>
        <v>0</v>
      </c>
      <c r="BL156" s="18" t="s">
        <v>159</v>
      </c>
      <c r="BM156" s="232" t="s">
        <v>455</v>
      </c>
    </row>
    <row r="157" s="2" customFormat="1" ht="16.5" customHeight="1">
      <c r="A157" s="39"/>
      <c r="B157" s="40"/>
      <c r="C157" s="220" t="s">
        <v>7</v>
      </c>
      <c r="D157" s="220" t="s">
        <v>155</v>
      </c>
      <c r="E157" s="221" t="s">
        <v>2135</v>
      </c>
      <c r="F157" s="222" t="s">
        <v>2136</v>
      </c>
      <c r="G157" s="223" t="s">
        <v>335</v>
      </c>
      <c r="H157" s="224">
        <v>15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43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159</v>
      </c>
      <c r="AT157" s="232" t="s">
        <v>155</v>
      </c>
      <c r="AU157" s="232" t="s">
        <v>86</v>
      </c>
      <c r="AY157" s="18" t="s">
        <v>153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86</v>
      </c>
      <c r="BK157" s="233">
        <f>ROUND(I157*H157,2)</f>
        <v>0</v>
      </c>
      <c r="BL157" s="18" t="s">
        <v>159</v>
      </c>
      <c r="BM157" s="232" t="s">
        <v>477</v>
      </c>
    </row>
    <row r="158" s="2" customFormat="1" ht="16.5" customHeight="1">
      <c r="A158" s="39"/>
      <c r="B158" s="40"/>
      <c r="C158" s="278" t="s">
        <v>301</v>
      </c>
      <c r="D158" s="278" t="s">
        <v>364</v>
      </c>
      <c r="E158" s="279" t="s">
        <v>2137</v>
      </c>
      <c r="F158" s="280" t="s">
        <v>2136</v>
      </c>
      <c r="G158" s="281" t="s">
        <v>335</v>
      </c>
      <c r="H158" s="282">
        <v>15</v>
      </c>
      <c r="I158" s="283"/>
      <c r="J158" s="284">
        <f>ROUND(I158*H158,2)</f>
        <v>0</v>
      </c>
      <c r="K158" s="285"/>
      <c r="L158" s="286"/>
      <c r="M158" s="287" t="s">
        <v>1</v>
      </c>
      <c r="N158" s="288" t="s">
        <v>43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207</v>
      </c>
      <c r="AT158" s="232" t="s">
        <v>364</v>
      </c>
      <c r="AU158" s="232" t="s">
        <v>86</v>
      </c>
      <c r="AY158" s="18" t="s">
        <v>153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86</v>
      </c>
      <c r="BK158" s="233">
        <f>ROUND(I158*H158,2)</f>
        <v>0</v>
      </c>
      <c r="BL158" s="18" t="s">
        <v>159</v>
      </c>
      <c r="BM158" s="232" t="s">
        <v>488</v>
      </c>
    </row>
    <row r="159" s="12" customFormat="1" ht="25.92" customHeight="1">
      <c r="A159" s="12"/>
      <c r="B159" s="204"/>
      <c r="C159" s="205"/>
      <c r="D159" s="206" t="s">
        <v>77</v>
      </c>
      <c r="E159" s="207" t="s">
        <v>2138</v>
      </c>
      <c r="F159" s="207" t="s">
        <v>2139</v>
      </c>
      <c r="G159" s="205"/>
      <c r="H159" s="205"/>
      <c r="I159" s="208"/>
      <c r="J159" s="209">
        <f>BK159</f>
        <v>0</v>
      </c>
      <c r="K159" s="205"/>
      <c r="L159" s="210"/>
      <c r="M159" s="211"/>
      <c r="N159" s="212"/>
      <c r="O159" s="212"/>
      <c r="P159" s="213">
        <f>SUM(P160:P164)</f>
        <v>0</v>
      </c>
      <c r="Q159" s="212"/>
      <c r="R159" s="213">
        <f>SUM(R160:R164)</f>
        <v>0</v>
      </c>
      <c r="S159" s="212"/>
      <c r="T159" s="214">
        <f>SUM(T160:T164)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165</v>
      </c>
      <c r="AT159" s="216" t="s">
        <v>77</v>
      </c>
      <c r="AU159" s="216" t="s">
        <v>78</v>
      </c>
      <c r="AY159" s="215" t="s">
        <v>153</v>
      </c>
      <c r="BK159" s="217">
        <f>SUM(BK160:BK164)</f>
        <v>0</v>
      </c>
    </row>
    <row r="160" s="2" customFormat="1" ht="16.5" customHeight="1">
      <c r="A160" s="39"/>
      <c r="B160" s="40"/>
      <c r="C160" s="220" t="s">
        <v>307</v>
      </c>
      <c r="D160" s="220" t="s">
        <v>155</v>
      </c>
      <c r="E160" s="221" t="s">
        <v>2140</v>
      </c>
      <c r="F160" s="222" t="s">
        <v>2141</v>
      </c>
      <c r="G160" s="223" t="s">
        <v>1162</v>
      </c>
      <c r="H160" s="224">
        <v>320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43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650</v>
      </c>
      <c r="AT160" s="232" t="s">
        <v>155</v>
      </c>
      <c r="AU160" s="232" t="s">
        <v>86</v>
      </c>
      <c r="AY160" s="18" t="s">
        <v>153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86</v>
      </c>
      <c r="BK160" s="233">
        <f>ROUND(I160*H160,2)</f>
        <v>0</v>
      </c>
      <c r="BL160" s="18" t="s">
        <v>650</v>
      </c>
      <c r="BM160" s="232" t="s">
        <v>550</v>
      </c>
    </row>
    <row r="161" s="2" customFormat="1" ht="16.5" customHeight="1">
      <c r="A161" s="39"/>
      <c r="B161" s="40"/>
      <c r="C161" s="220" t="s">
        <v>324</v>
      </c>
      <c r="D161" s="220" t="s">
        <v>155</v>
      </c>
      <c r="E161" s="221" t="s">
        <v>2142</v>
      </c>
      <c r="F161" s="222" t="s">
        <v>2143</v>
      </c>
      <c r="G161" s="223" t="s">
        <v>1162</v>
      </c>
      <c r="H161" s="224">
        <v>45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43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650</v>
      </c>
      <c r="AT161" s="232" t="s">
        <v>155</v>
      </c>
      <c r="AU161" s="232" t="s">
        <v>86</v>
      </c>
      <c r="AY161" s="18" t="s">
        <v>153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86</v>
      </c>
      <c r="BK161" s="233">
        <f>ROUND(I161*H161,2)</f>
        <v>0</v>
      </c>
      <c r="BL161" s="18" t="s">
        <v>650</v>
      </c>
      <c r="BM161" s="232" t="s">
        <v>564</v>
      </c>
    </row>
    <row r="162" s="2" customFormat="1" ht="16.5" customHeight="1">
      <c r="A162" s="39"/>
      <c r="B162" s="40"/>
      <c r="C162" s="220" t="s">
        <v>332</v>
      </c>
      <c r="D162" s="220" t="s">
        <v>155</v>
      </c>
      <c r="E162" s="221" t="s">
        <v>2144</v>
      </c>
      <c r="F162" s="222" t="s">
        <v>2145</v>
      </c>
      <c r="G162" s="223" t="s">
        <v>1162</v>
      </c>
      <c r="H162" s="224">
        <v>15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43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650</v>
      </c>
      <c r="AT162" s="232" t="s">
        <v>155</v>
      </c>
      <c r="AU162" s="232" t="s">
        <v>86</v>
      </c>
      <c r="AY162" s="18" t="s">
        <v>153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86</v>
      </c>
      <c r="BK162" s="233">
        <f>ROUND(I162*H162,2)</f>
        <v>0</v>
      </c>
      <c r="BL162" s="18" t="s">
        <v>650</v>
      </c>
      <c r="BM162" s="232" t="s">
        <v>575</v>
      </c>
    </row>
    <row r="163" s="2" customFormat="1" ht="16.5" customHeight="1">
      <c r="A163" s="39"/>
      <c r="B163" s="40"/>
      <c r="C163" s="220" t="s">
        <v>340</v>
      </c>
      <c r="D163" s="220" t="s">
        <v>155</v>
      </c>
      <c r="E163" s="221" t="s">
        <v>2146</v>
      </c>
      <c r="F163" s="222" t="s">
        <v>2147</v>
      </c>
      <c r="G163" s="223" t="s">
        <v>1162</v>
      </c>
      <c r="H163" s="224">
        <v>160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43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650</v>
      </c>
      <c r="AT163" s="232" t="s">
        <v>155</v>
      </c>
      <c r="AU163" s="232" t="s">
        <v>86</v>
      </c>
      <c r="AY163" s="18" t="s">
        <v>153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86</v>
      </c>
      <c r="BK163" s="233">
        <f>ROUND(I163*H163,2)</f>
        <v>0</v>
      </c>
      <c r="BL163" s="18" t="s">
        <v>650</v>
      </c>
      <c r="BM163" s="232" t="s">
        <v>586</v>
      </c>
    </row>
    <row r="164" s="2" customFormat="1" ht="16.5" customHeight="1">
      <c r="A164" s="39"/>
      <c r="B164" s="40"/>
      <c r="C164" s="278" t="s">
        <v>348</v>
      </c>
      <c r="D164" s="278" t="s">
        <v>364</v>
      </c>
      <c r="E164" s="279" t="s">
        <v>2148</v>
      </c>
      <c r="F164" s="280" t="s">
        <v>2147</v>
      </c>
      <c r="G164" s="281" t="s">
        <v>335</v>
      </c>
      <c r="H164" s="282">
        <v>160</v>
      </c>
      <c r="I164" s="283"/>
      <c r="J164" s="284">
        <f>ROUND(I164*H164,2)</f>
        <v>0</v>
      </c>
      <c r="K164" s="285"/>
      <c r="L164" s="286"/>
      <c r="M164" s="287" t="s">
        <v>1</v>
      </c>
      <c r="N164" s="288" t="s">
        <v>43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2149</v>
      </c>
      <c r="AT164" s="232" t="s">
        <v>364</v>
      </c>
      <c r="AU164" s="232" t="s">
        <v>86</v>
      </c>
      <c r="AY164" s="18" t="s">
        <v>153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86</v>
      </c>
      <c r="BK164" s="233">
        <f>ROUND(I164*H164,2)</f>
        <v>0</v>
      </c>
      <c r="BL164" s="18" t="s">
        <v>650</v>
      </c>
      <c r="BM164" s="232" t="s">
        <v>601</v>
      </c>
    </row>
    <row r="165" s="12" customFormat="1" ht="25.92" customHeight="1">
      <c r="A165" s="12"/>
      <c r="B165" s="204"/>
      <c r="C165" s="205"/>
      <c r="D165" s="206" t="s">
        <v>77</v>
      </c>
      <c r="E165" s="207" t="s">
        <v>2150</v>
      </c>
      <c r="F165" s="207" t="s">
        <v>2151</v>
      </c>
      <c r="G165" s="205"/>
      <c r="H165" s="205"/>
      <c r="I165" s="208"/>
      <c r="J165" s="209">
        <f>BK165</f>
        <v>0</v>
      </c>
      <c r="K165" s="205"/>
      <c r="L165" s="210"/>
      <c r="M165" s="211"/>
      <c r="N165" s="212"/>
      <c r="O165" s="212"/>
      <c r="P165" s="213">
        <f>SUM(P166:P189)</f>
        <v>0</v>
      </c>
      <c r="Q165" s="212"/>
      <c r="R165" s="213">
        <f>SUM(R166:R189)</f>
        <v>0</v>
      </c>
      <c r="S165" s="212"/>
      <c r="T165" s="214">
        <f>SUM(T166:T189)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165</v>
      </c>
      <c r="AT165" s="216" t="s">
        <v>77</v>
      </c>
      <c r="AU165" s="216" t="s">
        <v>78</v>
      </c>
      <c r="AY165" s="215" t="s">
        <v>153</v>
      </c>
      <c r="BK165" s="217">
        <f>SUM(BK166:BK189)</f>
        <v>0</v>
      </c>
    </row>
    <row r="166" s="2" customFormat="1" ht="24.15" customHeight="1">
      <c r="A166" s="39"/>
      <c r="B166" s="40"/>
      <c r="C166" s="220" t="s">
        <v>359</v>
      </c>
      <c r="D166" s="220" t="s">
        <v>155</v>
      </c>
      <c r="E166" s="221" t="s">
        <v>2152</v>
      </c>
      <c r="F166" s="222" t="s">
        <v>2153</v>
      </c>
      <c r="G166" s="223" t="s">
        <v>1162</v>
      </c>
      <c r="H166" s="224">
        <v>2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43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650</v>
      </c>
      <c r="AT166" s="232" t="s">
        <v>155</v>
      </c>
      <c r="AU166" s="232" t="s">
        <v>86</v>
      </c>
      <c r="AY166" s="18" t="s">
        <v>153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86</v>
      </c>
      <c r="BK166" s="233">
        <f>ROUND(I166*H166,2)</f>
        <v>0</v>
      </c>
      <c r="BL166" s="18" t="s">
        <v>650</v>
      </c>
      <c r="BM166" s="232" t="s">
        <v>614</v>
      </c>
    </row>
    <row r="167" s="2" customFormat="1" ht="16.5" customHeight="1">
      <c r="A167" s="39"/>
      <c r="B167" s="40"/>
      <c r="C167" s="220" t="s">
        <v>363</v>
      </c>
      <c r="D167" s="220" t="s">
        <v>155</v>
      </c>
      <c r="E167" s="221" t="s">
        <v>2154</v>
      </c>
      <c r="F167" s="222" t="s">
        <v>2155</v>
      </c>
      <c r="G167" s="223" t="s">
        <v>1162</v>
      </c>
      <c r="H167" s="224">
        <v>2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43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650</v>
      </c>
      <c r="AT167" s="232" t="s">
        <v>155</v>
      </c>
      <c r="AU167" s="232" t="s">
        <v>86</v>
      </c>
      <c r="AY167" s="18" t="s">
        <v>153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86</v>
      </c>
      <c r="BK167" s="233">
        <f>ROUND(I167*H167,2)</f>
        <v>0</v>
      </c>
      <c r="BL167" s="18" t="s">
        <v>650</v>
      </c>
      <c r="BM167" s="232" t="s">
        <v>625</v>
      </c>
    </row>
    <row r="168" s="2" customFormat="1" ht="16.5" customHeight="1">
      <c r="A168" s="39"/>
      <c r="B168" s="40"/>
      <c r="C168" s="220" t="s">
        <v>368</v>
      </c>
      <c r="D168" s="220" t="s">
        <v>155</v>
      </c>
      <c r="E168" s="221" t="s">
        <v>2156</v>
      </c>
      <c r="F168" s="222" t="s">
        <v>2157</v>
      </c>
      <c r="G168" s="223" t="s">
        <v>1162</v>
      </c>
      <c r="H168" s="224">
        <v>2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43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650</v>
      </c>
      <c r="AT168" s="232" t="s">
        <v>155</v>
      </c>
      <c r="AU168" s="232" t="s">
        <v>86</v>
      </c>
      <c r="AY168" s="18" t="s">
        <v>153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86</v>
      </c>
      <c r="BK168" s="233">
        <f>ROUND(I168*H168,2)</f>
        <v>0</v>
      </c>
      <c r="BL168" s="18" t="s">
        <v>650</v>
      </c>
      <c r="BM168" s="232" t="s">
        <v>638</v>
      </c>
    </row>
    <row r="169" s="2" customFormat="1" ht="24.15" customHeight="1">
      <c r="A169" s="39"/>
      <c r="B169" s="40"/>
      <c r="C169" s="278" t="s">
        <v>374</v>
      </c>
      <c r="D169" s="278" t="s">
        <v>364</v>
      </c>
      <c r="E169" s="279" t="s">
        <v>2158</v>
      </c>
      <c r="F169" s="280" t="s">
        <v>2153</v>
      </c>
      <c r="G169" s="281" t="s">
        <v>1162</v>
      </c>
      <c r="H169" s="282">
        <v>2</v>
      </c>
      <c r="I169" s="283"/>
      <c r="J169" s="284">
        <f>ROUND(I169*H169,2)</f>
        <v>0</v>
      </c>
      <c r="K169" s="285"/>
      <c r="L169" s="286"/>
      <c r="M169" s="287" t="s">
        <v>1</v>
      </c>
      <c r="N169" s="288" t="s">
        <v>43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2149</v>
      </c>
      <c r="AT169" s="232" t="s">
        <v>364</v>
      </c>
      <c r="AU169" s="232" t="s">
        <v>86</v>
      </c>
      <c r="AY169" s="18" t="s">
        <v>153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86</v>
      </c>
      <c r="BK169" s="233">
        <f>ROUND(I169*H169,2)</f>
        <v>0</v>
      </c>
      <c r="BL169" s="18" t="s">
        <v>650</v>
      </c>
      <c r="BM169" s="232" t="s">
        <v>650</v>
      </c>
    </row>
    <row r="170" s="2" customFormat="1" ht="16.5" customHeight="1">
      <c r="A170" s="39"/>
      <c r="B170" s="40"/>
      <c r="C170" s="278" t="s">
        <v>379</v>
      </c>
      <c r="D170" s="278" t="s">
        <v>364</v>
      </c>
      <c r="E170" s="279" t="s">
        <v>2159</v>
      </c>
      <c r="F170" s="280" t="s">
        <v>2155</v>
      </c>
      <c r="G170" s="281" t="s">
        <v>1162</v>
      </c>
      <c r="H170" s="282">
        <v>2</v>
      </c>
      <c r="I170" s="283"/>
      <c r="J170" s="284">
        <f>ROUND(I170*H170,2)</f>
        <v>0</v>
      </c>
      <c r="K170" s="285"/>
      <c r="L170" s="286"/>
      <c r="M170" s="287" t="s">
        <v>1</v>
      </c>
      <c r="N170" s="288" t="s">
        <v>43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2149</v>
      </c>
      <c r="AT170" s="232" t="s">
        <v>364</v>
      </c>
      <c r="AU170" s="232" t="s">
        <v>86</v>
      </c>
      <c r="AY170" s="18" t="s">
        <v>153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86</v>
      </c>
      <c r="BK170" s="233">
        <f>ROUND(I170*H170,2)</f>
        <v>0</v>
      </c>
      <c r="BL170" s="18" t="s">
        <v>650</v>
      </c>
      <c r="BM170" s="232" t="s">
        <v>661</v>
      </c>
    </row>
    <row r="171" s="2" customFormat="1" ht="16.5" customHeight="1">
      <c r="A171" s="39"/>
      <c r="B171" s="40"/>
      <c r="C171" s="278" t="s">
        <v>385</v>
      </c>
      <c r="D171" s="278" t="s">
        <v>364</v>
      </c>
      <c r="E171" s="279" t="s">
        <v>2160</v>
      </c>
      <c r="F171" s="280" t="s">
        <v>2157</v>
      </c>
      <c r="G171" s="281" t="s">
        <v>1162</v>
      </c>
      <c r="H171" s="282">
        <v>2</v>
      </c>
      <c r="I171" s="283"/>
      <c r="J171" s="284">
        <f>ROUND(I171*H171,2)</f>
        <v>0</v>
      </c>
      <c r="K171" s="285"/>
      <c r="L171" s="286"/>
      <c r="M171" s="287" t="s">
        <v>1</v>
      </c>
      <c r="N171" s="288" t="s">
        <v>43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2149</v>
      </c>
      <c r="AT171" s="232" t="s">
        <v>364</v>
      </c>
      <c r="AU171" s="232" t="s">
        <v>86</v>
      </c>
      <c r="AY171" s="18" t="s">
        <v>153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86</v>
      </c>
      <c r="BK171" s="233">
        <f>ROUND(I171*H171,2)</f>
        <v>0</v>
      </c>
      <c r="BL171" s="18" t="s">
        <v>650</v>
      </c>
      <c r="BM171" s="232" t="s">
        <v>674</v>
      </c>
    </row>
    <row r="172" s="2" customFormat="1" ht="24.15" customHeight="1">
      <c r="A172" s="39"/>
      <c r="B172" s="40"/>
      <c r="C172" s="220" t="s">
        <v>346</v>
      </c>
      <c r="D172" s="220" t="s">
        <v>155</v>
      </c>
      <c r="E172" s="221" t="s">
        <v>2161</v>
      </c>
      <c r="F172" s="222" t="s">
        <v>2162</v>
      </c>
      <c r="G172" s="223" t="s">
        <v>1162</v>
      </c>
      <c r="H172" s="224">
        <v>18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43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650</v>
      </c>
      <c r="AT172" s="232" t="s">
        <v>155</v>
      </c>
      <c r="AU172" s="232" t="s">
        <v>86</v>
      </c>
      <c r="AY172" s="18" t="s">
        <v>153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86</v>
      </c>
      <c r="BK172" s="233">
        <f>ROUND(I172*H172,2)</f>
        <v>0</v>
      </c>
      <c r="BL172" s="18" t="s">
        <v>650</v>
      </c>
      <c r="BM172" s="232" t="s">
        <v>686</v>
      </c>
    </row>
    <row r="173" s="2" customFormat="1" ht="16.5" customHeight="1">
      <c r="A173" s="39"/>
      <c r="B173" s="40"/>
      <c r="C173" s="220" t="s">
        <v>402</v>
      </c>
      <c r="D173" s="220" t="s">
        <v>155</v>
      </c>
      <c r="E173" s="221" t="s">
        <v>2163</v>
      </c>
      <c r="F173" s="222" t="s">
        <v>2164</v>
      </c>
      <c r="G173" s="223" t="s">
        <v>1162</v>
      </c>
      <c r="H173" s="224">
        <v>18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43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650</v>
      </c>
      <c r="AT173" s="232" t="s">
        <v>155</v>
      </c>
      <c r="AU173" s="232" t="s">
        <v>86</v>
      </c>
      <c r="AY173" s="18" t="s">
        <v>153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86</v>
      </c>
      <c r="BK173" s="233">
        <f>ROUND(I173*H173,2)</f>
        <v>0</v>
      </c>
      <c r="BL173" s="18" t="s">
        <v>650</v>
      </c>
      <c r="BM173" s="232" t="s">
        <v>700</v>
      </c>
    </row>
    <row r="174" s="2" customFormat="1" ht="16.5" customHeight="1">
      <c r="A174" s="39"/>
      <c r="B174" s="40"/>
      <c r="C174" s="220" t="s">
        <v>406</v>
      </c>
      <c r="D174" s="220" t="s">
        <v>155</v>
      </c>
      <c r="E174" s="221" t="s">
        <v>2156</v>
      </c>
      <c r="F174" s="222" t="s">
        <v>2157</v>
      </c>
      <c r="G174" s="223" t="s">
        <v>1162</v>
      </c>
      <c r="H174" s="224">
        <v>18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43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650</v>
      </c>
      <c r="AT174" s="232" t="s">
        <v>155</v>
      </c>
      <c r="AU174" s="232" t="s">
        <v>86</v>
      </c>
      <c r="AY174" s="18" t="s">
        <v>153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86</v>
      </c>
      <c r="BK174" s="233">
        <f>ROUND(I174*H174,2)</f>
        <v>0</v>
      </c>
      <c r="BL174" s="18" t="s">
        <v>650</v>
      </c>
      <c r="BM174" s="232" t="s">
        <v>710</v>
      </c>
    </row>
    <row r="175" s="2" customFormat="1" ht="24.15" customHeight="1">
      <c r="A175" s="39"/>
      <c r="B175" s="40"/>
      <c r="C175" s="278" t="s">
        <v>412</v>
      </c>
      <c r="D175" s="278" t="s">
        <v>364</v>
      </c>
      <c r="E175" s="279" t="s">
        <v>2165</v>
      </c>
      <c r="F175" s="280" t="s">
        <v>2162</v>
      </c>
      <c r="G175" s="281" t="s">
        <v>1162</v>
      </c>
      <c r="H175" s="282">
        <v>18</v>
      </c>
      <c r="I175" s="283"/>
      <c r="J175" s="284">
        <f>ROUND(I175*H175,2)</f>
        <v>0</v>
      </c>
      <c r="K175" s="285"/>
      <c r="L175" s="286"/>
      <c r="M175" s="287" t="s">
        <v>1</v>
      </c>
      <c r="N175" s="288" t="s">
        <v>43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2149</v>
      </c>
      <c r="AT175" s="232" t="s">
        <v>364</v>
      </c>
      <c r="AU175" s="232" t="s">
        <v>86</v>
      </c>
      <c r="AY175" s="18" t="s">
        <v>153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86</v>
      </c>
      <c r="BK175" s="233">
        <f>ROUND(I175*H175,2)</f>
        <v>0</v>
      </c>
      <c r="BL175" s="18" t="s">
        <v>650</v>
      </c>
      <c r="BM175" s="232" t="s">
        <v>719</v>
      </c>
    </row>
    <row r="176" s="2" customFormat="1" ht="16.5" customHeight="1">
      <c r="A176" s="39"/>
      <c r="B176" s="40"/>
      <c r="C176" s="278" t="s">
        <v>421</v>
      </c>
      <c r="D176" s="278" t="s">
        <v>364</v>
      </c>
      <c r="E176" s="279" t="s">
        <v>2166</v>
      </c>
      <c r="F176" s="280" t="s">
        <v>2164</v>
      </c>
      <c r="G176" s="281" t="s">
        <v>1162</v>
      </c>
      <c r="H176" s="282">
        <v>18</v>
      </c>
      <c r="I176" s="283"/>
      <c r="J176" s="284">
        <f>ROUND(I176*H176,2)</f>
        <v>0</v>
      </c>
      <c r="K176" s="285"/>
      <c r="L176" s="286"/>
      <c r="M176" s="287" t="s">
        <v>1</v>
      </c>
      <c r="N176" s="288" t="s">
        <v>43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2149</v>
      </c>
      <c r="AT176" s="232" t="s">
        <v>364</v>
      </c>
      <c r="AU176" s="232" t="s">
        <v>86</v>
      </c>
      <c r="AY176" s="18" t="s">
        <v>153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86</v>
      </c>
      <c r="BK176" s="233">
        <f>ROUND(I176*H176,2)</f>
        <v>0</v>
      </c>
      <c r="BL176" s="18" t="s">
        <v>650</v>
      </c>
      <c r="BM176" s="232" t="s">
        <v>727</v>
      </c>
    </row>
    <row r="177" s="2" customFormat="1" ht="16.5" customHeight="1">
      <c r="A177" s="39"/>
      <c r="B177" s="40"/>
      <c r="C177" s="278" t="s">
        <v>431</v>
      </c>
      <c r="D177" s="278" t="s">
        <v>364</v>
      </c>
      <c r="E177" s="279" t="s">
        <v>2160</v>
      </c>
      <c r="F177" s="280" t="s">
        <v>2157</v>
      </c>
      <c r="G177" s="281" t="s">
        <v>1162</v>
      </c>
      <c r="H177" s="282">
        <v>18</v>
      </c>
      <c r="I177" s="283"/>
      <c r="J177" s="284">
        <f>ROUND(I177*H177,2)</f>
        <v>0</v>
      </c>
      <c r="K177" s="285"/>
      <c r="L177" s="286"/>
      <c r="M177" s="287" t="s">
        <v>1</v>
      </c>
      <c r="N177" s="288" t="s">
        <v>43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2149</v>
      </c>
      <c r="AT177" s="232" t="s">
        <v>364</v>
      </c>
      <c r="AU177" s="232" t="s">
        <v>86</v>
      </c>
      <c r="AY177" s="18" t="s">
        <v>153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86</v>
      </c>
      <c r="BK177" s="233">
        <f>ROUND(I177*H177,2)</f>
        <v>0</v>
      </c>
      <c r="BL177" s="18" t="s">
        <v>650</v>
      </c>
      <c r="BM177" s="232" t="s">
        <v>737</v>
      </c>
    </row>
    <row r="178" s="2" customFormat="1" ht="21.75" customHeight="1">
      <c r="A178" s="39"/>
      <c r="B178" s="40"/>
      <c r="C178" s="220" t="s">
        <v>438</v>
      </c>
      <c r="D178" s="220" t="s">
        <v>155</v>
      </c>
      <c r="E178" s="221" t="s">
        <v>2167</v>
      </c>
      <c r="F178" s="222" t="s">
        <v>2168</v>
      </c>
      <c r="G178" s="223" t="s">
        <v>1162</v>
      </c>
      <c r="H178" s="224">
        <v>10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43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650</v>
      </c>
      <c r="AT178" s="232" t="s">
        <v>155</v>
      </c>
      <c r="AU178" s="232" t="s">
        <v>86</v>
      </c>
      <c r="AY178" s="18" t="s">
        <v>153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86</v>
      </c>
      <c r="BK178" s="233">
        <f>ROUND(I178*H178,2)</f>
        <v>0</v>
      </c>
      <c r="BL178" s="18" t="s">
        <v>650</v>
      </c>
      <c r="BM178" s="232" t="s">
        <v>755</v>
      </c>
    </row>
    <row r="179" s="2" customFormat="1" ht="16.5" customHeight="1">
      <c r="A179" s="39"/>
      <c r="B179" s="40"/>
      <c r="C179" s="220" t="s">
        <v>449</v>
      </c>
      <c r="D179" s="220" t="s">
        <v>155</v>
      </c>
      <c r="E179" s="221" t="s">
        <v>2169</v>
      </c>
      <c r="F179" s="222" t="s">
        <v>2170</v>
      </c>
      <c r="G179" s="223" t="s">
        <v>1162</v>
      </c>
      <c r="H179" s="224">
        <v>10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43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650</v>
      </c>
      <c r="AT179" s="232" t="s">
        <v>155</v>
      </c>
      <c r="AU179" s="232" t="s">
        <v>86</v>
      </c>
      <c r="AY179" s="18" t="s">
        <v>153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86</v>
      </c>
      <c r="BK179" s="233">
        <f>ROUND(I179*H179,2)</f>
        <v>0</v>
      </c>
      <c r="BL179" s="18" t="s">
        <v>650</v>
      </c>
      <c r="BM179" s="232" t="s">
        <v>769</v>
      </c>
    </row>
    <row r="180" s="2" customFormat="1" ht="16.5" customHeight="1">
      <c r="A180" s="39"/>
      <c r="B180" s="40"/>
      <c r="C180" s="220" t="s">
        <v>455</v>
      </c>
      <c r="D180" s="220" t="s">
        <v>155</v>
      </c>
      <c r="E180" s="221" t="s">
        <v>2171</v>
      </c>
      <c r="F180" s="222" t="s">
        <v>2172</v>
      </c>
      <c r="G180" s="223" t="s">
        <v>1162</v>
      </c>
      <c r="H180" s="224">
        <v>10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43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650</v>
      </c>
      <c r="AT180" s="232" t="s">
        <v>155</v>
      </c>
      <c r="AU180" s="232" t="s">
        <v>86</v>
      </c>
      <c r="AY180" s="18" t="s">
        <v>153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86</v>
      </c>
      <c r="BK180" s="233">
        <f>ROUND(I180*H180,2)</f>
        <v>0</v>
      </c>
      <c r="BL180" s="18" t="s">
        <v>650</v>
      </c>
      <c r="BM180" s="232" t="s">
        <v>784</v>
      </c>
    </row>
    <row r="181" s="2" customFormat="1" ht="21.75" customHeight="1">
      <c r="A181" s="39"/>
      <c r="B181" s="40"/>
      <c r="C181" s="278" t="s">
        <v>436</v>
      </c>
      <c r="D181" s="278" t="s">
        <v>364</v>
      </c>
      <c r="E181" s="279" t="s">
        <v>2173</v>
      </c>
      <c r="F181" s="280" t="s">
        <v>2168</v>
      </c>
      <c r="G181" s="281" t="s">
        <v>1162</v>
      </c>
      <c r="H181" s="282">
        <v>10</v>
      </c>
      <c r="I181" s="283"/>
      <c r="J181" s="284">
        <f>ROUND(I181*H181,2)</f>
        <v>0</v>
      </c>
      <c r="K181" s="285"/>
      <c r="L181" s="286"/>
      <c r="M181" s="287" t="s">
        <v>1</v>
      </c>
      <c r="N181" s="288" t="s">
        <v>43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2149</v>
      </c>
      <c r="AT181" s="232" t="s">
        <v>364</v>
      </c>
      <c r="AU181" s="232" t="s">
        <v>86</v>
      </c>
      <c r="AY181" s="18" t="s">
        <v>153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86</v>
      </c>
      <c r="BK181" s="233">
        <f>ROUND(I181*H181,2)</f>
        <v>0</v>
      </c>
      <c r="BL181" s="18" t="s">
        <v>650</v>
      </c>
      <c r="BM181" s="232" t="s">
        <v>795</v>
      </c>
    </row>
    <row r="182" s="2" customFormat="1" ht="16.5" customHeight="1">
      <c r="A182" s="39"/>
      <c r="B182" s="40"/>
      <c r="C182" s="278" t="s">
        <v>477</v>
      </c>
      <c r="D182" s="278" t="s">
        <v>364</v>
      </c>
      <c r="E182" s="279" t="s">
        <v>2174</v>
      </c>
      <c r="F182" s="280" t="s">
        <v>2170</v>
      </c>
      <c r="G182" s="281" t="s">
        <v>1162</v>
      </c>
      <c r="H182" s="282">
        <v>10</v>
      </c>
      <c r="I182" s="283"/>
      <c r="J182" s="284">
        <f>ROUND(I182*H182,2)</f>
        <v>0</v>
      </c>
      <c r="K182" s="285"/>
      <c r="L182" s="286"/>
      <c r="M182" s="287" t="s">
        <v>1</v>
      </c>
      <c r="N182" s="288" t="s">
        <v>43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2149</v>
      </c>
      <c r="AT182" s="232" t="s">
        <v>364</v>
      </c>
      <c r="AU182" s="232" t="s">
        <v>86</v>
      </c>
      <c r="AY182" s="18" t="s">
        <v>153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86</v>
      </c>
      <c r="BK182" s="233">
        <f>ROUND(I182*H182,2)</f>
        <v>0</v>
      </c>
      <c r="BL182" s="18" t="s">
        <v>650</v>
      </c>
      <c r="BM182" s="232" t="s">
        <v>807</v>
      </c>
    </row>
    <row r="183" s="2" customFormat="1" ht="16.5" customHeight="1">
      <c r="A183" s="39"/>
      <c r="B183" s="40"/>
      <c r="C183" s="278" t="s">
        <v>482</v>
      </c>
      <c r="D183" s="278" t="s">
        <v>364</v>
      </c>
      <c r="E183" s="279" t="s">
        <v>2175</v>
      </c>
      <c r="F183" s="280" t="s">
        <v>2172</v>
      </c>
      <c r="G183" s="281" t="s">
        <v>1162</v>
      </c>
      <c r="H183" s="282">
        <v>10</v>
      </c>
      <c r="I183" s="283"/>
      <c r="J183" s="284">
        <f>ROUND(I183*H183,2)</f>
        <v>0</v>
      </c>
      <c r="K183" s="285"/>
      <c r="L183" s="286"/>
      <c r="M183" s="287" t="s">
        <v>1</v>
      </c>
      <c r="N183" s="288" t="s">
        <v>43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2149</v>
      </c>
      <c r="AT183" s="232" t="s">
        <v>364</v>
      </c>
      <c r="AU183" s="232" t="s">
        <v>86</v>
      </c>
      <c r="AY183" s="18" t="s">
        <v>153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86</v>
      </c>
      <c r="BK183" s="233">
        <f>ROUND(I183*H183,2)</f>
        <v>0</v>
      </c>
      <c r="BL183" s="18" t="s">
        <v>650</v>
      </c>
      <c r="BM183" s="232" t="s">
        <v>819</v>
      </c>
    </row>
    <row r="184" s="2" customFormat="1" ht="21.75" customHeight="1">
      <c r="A184" s="39"/>
      <c r="B184" s="40"/>
      <c r="C184" s="220" t="s">
        <v>488</v>
      </c>
      <c r="D184" s="220" t="s">
        <v>155</v>
      </c>
      <c r="E184" s="221" t="s">
        <v>2176</v>
      </c>
      <c r="F184" s="222" t="s">
        <v>2177</v>
      </c>
      <c r="G184" s="223" t="s">
        <v>1162</v>
      </c>
      <c r="H184" s="224">
        <v>3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43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650</v>
      </c>
      <c r="AT184" s="232" t="s">
        <v>155</v>
      </c>
      <c r="AU184" s="232" t="s">
        <v>86</v>
      </c>
      <c r="AY184" s="18" t="s">
        <v>153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86</v>
      </c>
      <c r="BK184" s="233">
        <f>ROUND(I184*H184,2)</f>
        <v>0</v>
      </c>
      <c r="BL184" s="18" t="s">
        <v>650</v>
      </c>
      <c r="BM184" s="232" t="s">
        <v>827</v>
      </c>
    </row>
    <row r="185" s="2" customFormat="1" ht="16.5" customHeight="1">
      <c r="A185" s="39"/>
      <c r="B185" s="40"/>
      <c r="C185" s="220" t="s">
        <v>544</v>
      </c>
      <c r="D185" s="220" t="s">
        <v>155</v>
      </c>
      <c r="E185" s="221" t="s">
        <v>2178</v>
      </c>
      <c r="F185" s="222" t="s">
        <v>2155</v>
      </c>
      <c r="G185" s="223" t="s">
        <v>1162</v>
      </c>
      <c r="H185" s="224">
        <v>3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43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650</v>
      </c>
      <c r="AT185" s="232" t="s">
        <v>155</v>
      </c>
      <c r="AU185" s="232" t="s">
        <v>86</v>
      </c>
      <c r="AY185" s="18" t="s">
        <v>153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8" t="s">
        <v>86</v>
      </c>
      <c r="BK185" s="233">
        <f>ROUND(I185*H185,2)</f>
        <v>0</v>
      </c>
      <c r="BL185" s="18" t="s">
        <v>650</v>
      </c>
      <c r="BM185" s="232" t="s">
        <v>836</v>
      </c>
    </row>
    <row r="186" s="2" customFormat="1" ht="16.5" customHeight="1">
      <c r="A186" s="39"/>
      <c r="B186" s="40"/>
      <c r="C186" s="220" t="s">
        <v>550</v>
      </c>
      <c r="D186" s="220" t="s">
        <v>155</v>
      </c>
      <c r="E186" s="221" t="s">
        <v>2179</v>
      </c>
      <c r="F186" s="222" t="s">
        <v>2157</v>
      </c>
      <c r="G186" s="223" t="s">
        <v>1162</v>
      </c>
      <c r="H186" s="224">
        <v>3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43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650</v>
      </c>
      <c r="AT186" s="232" t="s">
        <v>155</v>
      </c>
      <c r="AU186" s="232" t="s">
        <v>86</v>
      </c>
      <c r="AY186" s="18" t="s">
        <v>153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86</v>
      </c>
      <c r="BK186" s="233">
        <f>ROUND(I186*H186,2)</f>
        <v>0</v>
      </c>
      <c r="BL186" s="18" t="s">
        <v>650</v>
      </c>
      <c r="BM186" s="232" t="s">
        <v>846</v>
      </c>
    </row>
    <row r="187" s="2" customFormat="1" ht="21.75" customHeight="1">
      <c r="A187" s="39"/>
      <c r="B187" s="40"/>
      <c r="C187" s="278" t="s">
        <v>559</v>
      </c>
      <c r="D187" s="278" t="s">
        <v>364</v>
      </c>
      <c r="E187" s="279" t="s">
        <v>2180</v>
      </c>
      <c r="F187" s="280" t="s">
        <v>2177</v>
      </c>
      <c r="G187" s="281" t="s">
        <v>1162</v>
      </c>
      <c r="H187" s="282">
        <v>3</v>
      </c>
      <c r="I187" s="283"/>
      <c r="J187" s="284">
        <f>ROUND(I187*H187,2)</f>
        <v>0</v>
      </c>
      <c r="K187" s="285"/>
      <c r="L187" s="286"/>
      <c r="M187" s="287" t="s">
        <v>1</v>
      </c>
      <c r="N187" s="288" t="s">
        <v>43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2149</v>
      </c>
      <c r="AT187" s="232" t="s">
        <v>364</v>
      </c>
      <c r="AU187" s="232" t="s">
        <v>86</v>
      </c>
      <c r="AY187" s="18" t="s">
        <v>153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86</v>
      </c>
      <c r="BK187" s="233">
        <f>ROUND(I187*H187,2)</f>
        <v>0</v>
      </c>
      <c r="BL187" s="18" t="s">
        <v>650</v>
      </c>
      <c r="BM187" s="232" t="s">
        <v>860</v>
      </c>
    </row>
    <row r="188" s="2" customFormat="1" ht="16.5" customHeight="1">
      <c r="A188" s="39"/>
      <c r="B188" s="40"/>
      <c r="C188" s="278" t="s">
        <v>564</v>
      </c>
      <c r="D188" s="278" t="s">
        <v>364</v>
      </c>
      <c r="E188" s="279" t="s">
        <v>2181</v>
      </c>
      <c r="F188" s="280" t="s">
        <v>2155</v>
      </c>
      <c r="G188" s="281" t="s">
        <v>1162</v>
      </c>
      <c r="H188" s="282">
        <v>3</v>
      </c>
      <c r="I188" s="283"/>
      <c r="J188" s="284">
        <f>ROUND(I188*H188,2)</f>
        <v>0</v>
      </c>
      <c r="K188" s="285"/>
      <c r="L188" s="286"/>
      <c r="M188" s="287" t="s">
        <v>1</v>
      </c>
      <c r="N188" s="288" t="s">
        <v>43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2149</v>
      </c>
      <c r="AT188" s="232" t="s">
        <v>364</v>
      </c>
      <c r="AU188" s="232" t="s">
        <v>86</v>
      </c>
      <c r="AY188" s="18" t="s">
        <v>153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86</v>
      </c>
      <c r="BK188" s="233">
        <f>ROUND(I188*H188,2)</f>
        <v>0</v>
      </c>
      <c r="BL188" s="18" t="s">
        <v>650</v>
      </c>
      <c r="BM188" s="232" t="s">
        <v>870</v>
      </c>
    </row>
    <row r="189" s="2" customFormat="1" ht="16.5" customHeight="1">
      <c r="A189" s="39"/>
      <c r="B189" s="40"/>
      <c r="C189" s="278" t="s">
        <v>570</v>
      </c>
      <c r="D189" s="278" t="s">
        <v>364</v>
      </c>
      <c r="E189" s="279" t="s">
        <v>2182</v>
      </c>
      <c r="F189" s="280" t="s">
        <v>2157</v>
      </c>
      <c r="G189" s="281" t="s">
        <v>1162</v>
      </c>
      <c r="H189" s="282">
        <v>3</v>
      </c>
      <c r="I189" s="283"/>
      <c r="J189" s="284">
        <f>ROUND(I189*H189,2)</f>
        <v>0</v>
      </c>
      <c r="K189" s="285"/>
      <c r="L189" s="286"/>
      <c r="M189" s="287" t="s">
        <v>1</v>
      </c>
      <c r="N189" s="288" t="s">
        <v>43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2149</v>
      </c>
      <c r="AT189" s="232" t="s">
        <v>364</v>
      </c>
      <c r="AU189" s="232" t="s">
        <v>86</v>
      </c>
      <c r="AY189" s="18" t="s">
        <v>153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86</v>
      </c>
      <c r="BK189" s="233">
        <f>ROUND(I189*H189,2)</f>
        <v>0</v>
      </c>
      <c r="BL189" s="18" t="s">
        <v>650</v>
      </c>
      <c r="BM189" s="232" t="s">
        <v>882</v>
      </c>
    </row>
    <row r="190" s="12" customFormat="1" ht="25.92" customHeight="1">
      <c r="A190" s="12"/>
      <c r="B190" s="204"/>
      <c r="C190" s="205"/>
      <c r="D190" s="206" t="s">
        <v>77</v>
      </c>
      <c r="E190" s="207" t="s">
        <v>2183</v>
      </c>
      <c r="F190" s="207" t="s">
        <v>2184</v>
      </c>
      <c r="G190" s="205"/>
      <c r="H190" s="205"/>
      <c r="I190" s="208"/>
      <c r="J190" s="209">
        <f>BK190</f>
        <v>0</v>
      </c>
      <c r="K190" s="205"/>
      <c r="L190" s="210"/>
      <c r="M190" s="211"/>
      <c r="N190" s="212"/>
      <c r="O190" s="212"/>
      <c r="P190" s="213">
        <f>SUM(P191:P207)</f>
        <v>0</v>
      </c>
      <c r="Q190" s="212"/>
      <c r="R190" s="213">
        <f>SUM(R191:R207)</f>
        <v>0</v>
      </c>
      <c r="S190" s="212"/>
      <c r="T190" s="214">
        <f>SUM(T191:T207)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165</v>
      </c>
      <c r="AT190" s="216" t="s">
        <v>77</v>
      </c>
      <c r="AU190" s="216" t="s">
        <v>78</v>
      </c>
      <c r="AY190" s="215" t="s">
        <v>153</v>
      </c>
      <c r="BK190" s="217">
        <f>SUM(BK191:BK207)</f>
        <v>0</v>
      </c>
    </row>
    <row r="191" s="2" customFormat="1" ht="21.75" customHeight="1">
      <c r="A191" s="39"/>
      <c r="B191" s="40"/>
      <c r="C191" s="220" t="s">
        <v>575</v>
      </c>
      <c r="D191" s="220" t="s">
        <v>155</v>
      </c>
      <c r="E191" s="221" t="s">
        <v>2185</v>
      </c>
      <c r="F191" s="222" t="s">
        <v>2186</v>
      </c>
      <c r="G191" s="223" t="s">
        <v>1162</v>
      </c>
      <c r="H191" s="224">
        <v>72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43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159</v>
      </c>
      <c r="AT191" s="232" t="s">
        <v>155</v>
      </c>
      <c r="AU191" s="232" t="s">
        <v>86</v>
      </c>
      <c r="AY191" s="18" t="s">
        <v>153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86</v>
      </c>
      <c r="BK191" s="233">
        <f>ROUND(I191*H191,2)</f>
        <v>0</v>
      </c>
      <c r="BL191" s="18" t="s">
        <v>159</v>
      </c>
      <c r="BM191" s="232" t="s">
        <v>891</v>
      </c>
    </row>
    <row r="192" s="2" customFormat="1" ht="16.5" customHeight="1">
      <c r="A192" s="39"/>
      <c r="B192" s="40"/>
      <c r="C192" s="278" t="s">
        <v>580</v>
      </c>
      <c r="D192" s="278" t="s">
        <v>364</v>
      </c>
      <c r="E192" s="279" t="s">
        <v>2169</v>
      </c>
      <c r="F192" s="280" t="s">
        <v>2187</v>
      </c>
      <c r="G192" s="281" t="s">
        <v>1162</v>
      </c>
      <c r="H192" s="282">
        <v>72</v>
      </c>
      <c r="I192" s="283"/>
      <c r="J192" s="284">
        <f>ROUND(I192*H192,2)</f>
        <v>0</v>
      </c>
      <c r="K192" s="285"/>
      <c r="L192" s="286"/>
      <c r="M192" s="287" t="s">
        <v>1</v>
      </c>
      <c r="N192" s="288" t="s">
        <v>43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207</v>
      </c>
      <c r="AT192" s="232" t="s">
        <v>364</v>
      </c>
      <c r="AU192" s="232" t="s">
        <v>86</v>
      </c>
      <c r="AY192" s="18" t="s">
        <v>153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86</v>
      </c>
      <c r="BK192" s="233">
        <f>ROUND(I192*H192,2)</f>
        <v>0</v>
      </c>
      <c r="BL192" s="18" t="s">
        <v>159</v>
      </c>
      <c r="BM192" s="232" t="s">
        <v>903</v>
      </c>
    </row>
    <row r="193" s="2" customFormat="1" ht="16.5" customHeight="1">
      <c r="A193" s="39"/>
      <c r="B193" s="40"/>
      <c r="C193" s="220" t="s">
        <v>586</v>
      </c>
      <c r="D193" s="220" t="s">
        <v>155</v>
      </c>
      <c r="E193" s="221" t="s">
        <v>2188</v>
      </c>
      <c r="F193" s="222" t="s">
        <v>2189</v>
      </c>
      <c r="G193" s="223" t="s">
        <v>1162</v>
      </c>
      <c r="H193" s="224">
        <v>7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43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159</v>
      </c>
      <c r="AT193" s="232" t="s">
        <v>155</v>
      </c>
      <c r="AU193" s="232" t="s">
        <v>86</v>
      </c>
      <c r="AY193" s="18" t="s">
        <v>153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86</v>
      </c>
      <c r="BK193" s="233">
        <f>ROUND(I193*H193,2)</f>
        <v>0</v>
      </c>
      <c r="BL193" s="18" t="s">
        <v>159</v>
      </c>
      <c r="BM193" s="232" t="s">
        <v>912</v>
      </c>
    </row>
    <row r="194" s="2" customFormat="1" ht="16.5" customHeight="1">
      <c r="A194" s="39"/>
      <c r="B194" s="40"/>
      <c r="C194" s="220" t="s">
        <v>595</v>
      </c>
      <c r="D194" s="220" t="s">
        <v>155</v>
      </c>
      <c r="E194" s="221" t="s">
        <v>2190</v>
      </c>
      <c r="F194" s="222" t="s">
        <v>2191</v>
      </c>
      <c r="G194" s="223" t="s">
        <v>1162</v>
      </c>
      <c r="H194" s="224">
        <v>7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43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159</v>
      </c>
      <c r="AT194" s="232" t="s">
        <v>155</v>
      </c>
      <c r="AU194" s="232" t="s">
        <v>86</v>
      </c>
      <c r="AY194" s="18" t="s">
        <v>153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86</v>
      </c>
      <c r="BK194" s="233">
        <f>ROUND(I194*H194,2)</f>
        <v>0</v>
      </c>
      <c r="BL194" s="18" t="s">
        <v>159</v>
      </c>
      <c r="BM194" s="232" t="s">
        <v>921</v>
      </c>
    </row>
    <row r="195" s="2" customFormat="1" ht="21.75" customHeight="1">
      <c r="A195" s="39"/>
      <c r="B195" s="40"/>
      <c r="C195" s="278" t="s">
        <v>601</v>
      </c>
      <c r="D195" s="278" t="s">
        <v>364</v>
      </c>
      <c r="E195" s="279" t="s">
        <v>2192</v>
      </c>
      <c r="F195" s="280" t="s">
        <v>2186</v>
      </c>
      <c r="G195" s="281" t="s">
        <v>1162</v>
      </c>
      <c r="H195" s="282">
        <v>72</v>
      </c>
      <c r="I195" s="283"/>
      <c r="J195" s="284">
        <f>ROUND(I195*H195,2)</f>
        <v>0</v>
      </c>
      <c r="K195" s="285"/>
      <c r="L195" s="286"/>
      <c r="M195" s="287" t="s">
        <v>1</v>
      </c>
      <c r="N195" s="288" t="s">
        <v>43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207</v>
      </c>
      <c r="AT195" s="232" t="s">
        <v>364</v>
      </c>
      <c r="AU195" s="232" t="s">
        <v>86</v>
      </c>
      <c r="AY195" s="18" t="s">
        <v>153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86</v>
      </c>
      <c r="BK195" s="233">
        <f>ROUND(I195*H195,2)</f>
        <v>0</v>
      </c>
      <c r="BL195" s="18" t="s">
        <v>159</v>
      </c>
      <c r="BM195" s="232" t="s">
        <v>931</v>
      </c>
    </row>
    <row r="196" s="2" customFormat="1" ht="16.5" customHeight="1">
      <c r="A196" s="39"/>
      <c r="B196" s="40"/>
      <c r="C196" s="278" t="s">
        <v>606</v>
      </c>
      <c r="D196" s="278" t="s">
        <v>364</v>
      </c>
      <c r="E196" s="279" t="s">
        <v>2193</v>
      </c>
      <c r="F196" s="280" t="s">
        <v>2191</v>
      </c>
      <c r="G196" s="281" t="s">
        <v>1162</v>
      </c>
      <c r="H196" s="282">
        <v>72</v>
      </c>
      <c r="I196" s="283"/>
      <c r="J196" s="284">
        <f>ROUND(I196*H196,2)</f>
        <v>0</v>
      </c>
      <c r="K196" s="285"/>
      <c r="L196" s="286"/>
      <c r="M196" s="287" t="s">
        <v>1</v>
      </c>
      <c r="N196" s="288" t="s">
        <v>43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207</v>
      </c>
      <c r="AT196" s="232" t="s">
        <v>364</v>
      </c>
      <c r="AU196" s="232" t="s">
        <v>86</v>
      </c>
      <c r="AY196" s="18" t="s">
        <v>153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86</v>
      </c>
      <c r="BK196" s="233">
        <f>ROUND(I196*H196,2)</f>
        <v>0</v>
      </c>
      <c r="BL196" s="18" t="s">
        <v>159</v>
      </c>
      <c r="BM196" s="232" t="s">
        <v>937</v>
      </c>
    </row>
    <row r="197" s="2" customFormat="1" ht="16.5" customHeight="1">
      <c r="A197" s="39"/>
      <c r="B197" s="40"/>
      <c r="C197" s="278" t="s">
        <v>614</v>
      </c>
      <c r="D197" s="278" t="s">
        <v>364</v>
      </c>
      <c r="E197" s="279" t="s">
        <v>2194</v>
      </c>
      <c r="F197" s="280" t="s">
        <v>2187</v>
      </c>
      <c r="G197" s="281" t="s">
        <v>1162</v>
      </c>
      <c r="H197" s="282">
        <v>72</v>
      </c>
      <c r="I197" s="283"/>
      <c r="J197" s="284">
        <f>ROUND(I197*H197,2)</f>
        <v>0</v>
      </c>
      <c r="K197" s="285"/>
      <c r="L197" s="286"/>
      <c r="M197" s="287" t="s">
        <v>1</v>
      </c>
      <c r="N197" s="288" t="s">
        <v>43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207</v>
      </c>
      <c r="AT197" s="232" t="s">
        <v>364</v>
      </c>
      <c r="AU197" s="232" t="s">
        <v>86</v>
      </c>
      <c r="AY197" s="18" t="s">
        <v>153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86</v>
      </c>
      <c r="BK197" s="233">
        <f>ROUND(I197*H197,2)</f>
        <v>0</v>
      </c>
      <c r="BL197" s="18" t="s">
        <v>159</v>
      </c>
      <c r="BM197" s="232" t="s">
        <v>949</v>
      </c>
    </row>
    <row r="198" s="2" customFormat="1" ht="16.5" customHeight="1">
      <c r="A198" s="39"/>
      <c r="B198" s="40"/>
      <c r="C198" s="278" t="s">
        <v>619</v>
      </c>
      <c r="D198" s="278" t="s">
        <v>364</v>
      </c>
      <c r="E198" s="279" t="s">
        <v>2195</v>
      </c>
      <c r="F198" s="280" t="s">
        <v>2189</v>
      </c>
      <c r="G198" s="281" t="s">
        <v>1162</v>
      </c>
      <c r="H198" s="282">
        <v>7</v>
      </c>
      <c r="I198" s="283"/>
      <c r="J198" s="284">
        <f>ROUND(I198*H198,2)</f>
        <v>0</v>
      </c>
      <c r="K198" s="285"/>
      <c r="L198" s="286"/>
      <c r="M198" s="287" t="s">
        <v>1</v>
      </c>
      <c r="N198" s="288" t="s">
        <v>43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207</v>
      </c>
      <c r="AT198" s="232" t="s">
        <v>364</v>
      </c>
      <c r="AU198" s="232" t="s">
        <v>86</v>
      </c>
      <c r="AY198" s="18" t="s">
        <v>153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86</v>
      </c>
      <c r="BK198" s="233">
        <f>ROUND(I198*H198,2)</f>
        <v>0</v>
      </c>
      <c r="BL198" s="18" t="s">
        <v>159</v>
      </c>
      <c r="BM198" s="232" t="s">
        <v>960</v>
      </c>
    </row>
    <row r="199" s="2" customFormat="1" ht="16.5" customHeight="1">
      <c r="A199" s="39"/>
      <c r="B199" s="40"/>
      <c r="C199" s="278" t="s">
        <v>625</v>
      </c>
      <c r="D199" s="278" t="s">
        <v>364</v>
      </c>
      <c r="E199" s="279" t="s">
        <v>2193</v>
      </c>
      <c r="F199" s="280" t="s">
        <v>2191</v>
      </c>
      <c r="G199" s="281" t="s">
        <v>1162</v>
      </c>
      <c r="H199" s="282">
        <v>7</v>
      </c>
      <c r="I199" s="283"/>
      <c r="J199" s="284">
        <f>ROUND(I199*H199,2)</f>
        <v>0</v>
      </c>
      <c r="K199" s="285"/>
      <c r="L199" s="286"/>
      <c r="M199" s="287" t="s">
        <v>1</v>
      </c>
      <c r="N199" s="288" t="s">
        <v>43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207</v>
      </c>
      <c r="AT199" s="232" t="s">
        <v>364</v>
      </c>
      <c r="AU199" s="232" t="s">
        <v>86</v>
      </c>
      <c r="AY199" s="18" t="s">
        <v>153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86</v>
      </c>
      <c r="BK199" s="233">
        <f>ROUND(I199*H199,2)</f>
        <v>0</v>
      </c>
      <c r="BL199" s="18" t="s">
        <v>159</v>
      </c>
      <c r="BM199" s="232" t="s">
        <v>969</v>
      </c>
    </row>
    <row r="200" s="2" customFormat="1" ht="16.5" customHeight="1">
      <c r="A200" s="39"/>
      <c r="B200" s="40"/>
      <c r="C200" s="220" t="s">
        <v>630</v>
      </c>
      <c r="D200" s="220" t="s">
        <v>155</v>
      </c>
      <c r="E200" s="221" t="s">
        <v>2179</v>
      </c>
      <c r="F200" s="222" t="s">
        <v>2157</v>
      </c>
      <c r="G200" s="223" t="s">
        <v>1162</v>
      </c>
      <c r="H200" s="224">
        <v>13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43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159</v>
      </c>
      <c r="AT200" s="232" t="s">
        <v>155</v>
      </c>
      <c r="AU200" s="232" t="s">
        <v>86</v>
      </c>
      <c r="AY200" s="18" t="s">
        <v>153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8" t="s">
        <v>86</v>
      </c>
      <c r="BK200" s="233">
        <f>ROUND(I200*H200,2)</f>
        <v>0</v>
      </c>
      <c r="BL200" s="18" t="s">
        <v>159</v>
      </c>
      <c r="BM200" s="232" t="s">
        <v>979</v>
      </c>
    </row>
    <row r="201" s="2" customFormat="1" ht="16.5" customHeight="1">
      <c r="A201" s="39"/>
      <c r="B201" s="40"/>
      <c r="C201" s="278" t="s">
        <v>638</v>
      </c>
      <c r="D201" s="278" t="s">
        <v>364</v>
      </c>
      <c r="E201" s="279" t="s">
        <v>2182</v>
      </c>
      <c r="F201" s="280" t="s">
        <v>2157</v>
      </c>
      <c r="G201" s="281" t="s">
        <v>1162</v>
      </c>
      <c r="H201" s="282">
        <v>13</v>
      </c>
      <c r="I201" s="283"/>
      <c r="J201" s="284">
        <f>ROUND(I201*H201,2)</f>
        <v>0</v>
      </c>
      <c r="K201" s="285"/>
      <c r="L201" s="286"/>
      <c r="M201" s="287" t="s">
        <v>1</v>
      </c>
      <c r="N201" s="288" t="s">
        <v>43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207</v>
      </c>
      <c r="AT201" s="232" t="s">
        <v>364</v>
      </c>
      <c r="AU201" s="232" t="s">
        <v>86</v>
      </c>
      <c r="AY201" s="18" t="s">
        <v>153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86</v>
      </c>
      <c r="BK201" s="233">
        <f>ROUND(I201*H201,2)</f>
        <v>0</v>
      </c>
      <c r="BL201" s="18" t="s">
        <v>159</v>
      </c>
      <c r="BM201" s="232" t="s">
        <v>990</v>
      </c>
    </row>
    <row r="202" s="2" customFormat="1" ht="16.5" customHeight="1">
      <c r="A202" s="39"/>
      <c r="B202" s="40"/>
      <c r="C202" s="220" t="s">
        <v>643</v>
      </c>
      <c r="D202" s="220" t="s">
        <v>155</v>
      </c>
      <c r="E202" s="221" t="s">
        <v>2171</v>
      </c>
      <c r="F202" s="222" t="s">
        <v>2172</v>
      </c>
      <c r="G202" s="223" t="s">
        <v>1162</v>
      </c>
      <c r="H202" s="224">
        <v>14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43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159</v>
      </c>
      <c r="AT202" s="232" t="s">
        <v>155</v>
      </c>
      <c r="AU202" s="232" t="s">
        <v>86</v>
      </c>
      <c r="AY202" s="18" t="s">
        <v>153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86</v>
      </c>
      <c r="BK202" s="233">
        <f>ROUND(I202*H202,2)</f>
        <v>0</v>
      </c>
      <c r="BL202" s="18" t="s">
        <v>159</v>
      </c>
      <c r="BM202" s="232" t="s">
        <v>1004</v>
      </c>
    </row>
    <row r="203" s="2" customFormat="1" ht="16.5" customHeight="1">
      <c r="A203" s="39"/>
      <c r="B203" s="40"/>
      <c r="C203" s="278" t="s">
        <v>650</v>
      </c>
      <c r="D203" s="278" t="s">
        <v>364</v>
      </c>
      <c r="E203" s="279" t="s">
        <v>2175</v>
      </c>
      <c r="F203" s="280" t="s">
        <v>2172</v>
      </c>
      <c r="G203" s="281" t="s">
        <v>1162</v>
      </c>
      <c r="H203" s="282">
        <v>14</v>
      </c>
      <c r="I203" s="283"/>
      <c r="J203" s="284">
        <f>ROUND(I203*H203,2)</f>
        <v>0</v>
      </c>
      <c r="K203" s="285"/>
      <c r="L203" s="286"/>
      <c r="M203" s="287" t="s">
        <v>1</v>
      </c>
      <c r="N203" s="288" t="s">
        <v>43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207</v>
      </c>
      <c r="AT203" s="232" t="s">
        <v>364</v>
      </c>
      <c r="AU203" s="232" t="s">
        <v>86</v>
      </c>
      <c r="AY203" s="18" t="s">
        <v>153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86</v>
      </c>
      <c r="BK203" s="233">
        <f>ROUND(I203*H203,2)</f>
        <v>0</v>
      </c>
      <c r="BL203" s="18" t="s">
        <v>159</v>
      </c>
      <c r="BM203" s="232" t="s">
        <v>1015</v>
      </c>
    </row>
    <row r="204" s="2" customFormat="1" ht="16.5" customHeight="1">
      <c r="A204" s="39"/>
      <c r="B204" s="40"/>
      <c r="C204" s="220" t="s">
        <v>655</v>
      </c>
      <c r="D204" s="220" t="s">
        <v>155</v>
      </c>
      <c r="E204" s="221" t="s">
        <v>2196</v>
      </c>
      <c r="F204" s="222" t="s">
        <v>2197</v>
      </c>
      <c r="G204" s="223" t="s">
        <v>1162</v>
      </c>
      <c r="H204" s="224">
        <v>7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43</v>
      </c>
      <c r="O204" s="92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159</v>
      </c>
      <c r="AT204" s="232" t="s">
        <v>155</v>
      </c>
      <c r="AU204" s="232" t="s">
        <v>86</v>
      </c>
      <c r="AY204" s="18" t="s">
        <v>153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86</v>
      </c>
      <c r="BK204" s="233">
        <f>ROUND(I204*H204,2)</f>
        <v>0</v>
      </c>
      <c r="BL204" s="18" t="s">
        <v>159</v>
      </c>
      <c r="BM204" s="232" t="s">
        <v>1025</v>
      </c>
    </row>
    <row r="205" s="2" customFormat="1" ht="16.5" customHeight="1">
      <c r="A205" s="39"/>
      <c r="B205" s="40"/>
      <c r="C205" s="278" t="s">
        <v>661</v>
      </c>
      <c r="D205" s="278" t="s">
        <v>364</v>
      </c>
      <c r="E205" s="279" t="s">
        <v>2198</v>
      </c>
      <c r="F205" s="280" t="s">
        <v>2197</v>
      </c>
      <c r="G205" s="281" t="s">
        <v>1162</v>
      </c>
      <c r="H205" s="282">
        <v>7</v>
      </c>
      <c r="I205" s="283"/>
      <c r="J205" s="284">
        <f>ROUND(I205*H205,2)</f>
        <v>0</v>
      </c>
      <c r="K205" s="285"/>
      <c r="L205" s="286"/>
      <c r="M205" s="287" t="s">
        <v>1</v>
      </c>
      <c r="N205" s="288" t="s">
        <v>43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207</v>
      </c>
      <c r="AT205" s="232" t="s">
        <v>364</v>
      </c>
      <c r="AU205" s="232" t="s">
        <v>86</v>
      </c>
      <c r="AY205" s="18" t="s">
        <v>153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86</v>
      </c>
      <c r="BK205" s="233">
        <f>ROUND(I205*H205,2)</f>
        <v>0</v>
      </c>
      <c r="BL205" s="18" t="s">
        <v>159</v>
      </c>
      <c r="BM205" s="232" t="s">
        <v>1036</v>
      </c>
    </row>
    <row r="206" s="2" customFormat="1" ht="16.5" customHeight="1">
      <c r="A206" s="39"/>
      <c r="B206" s="40"/>
      <c r="C206" s="220" t="s">
        <v>668</v>
      </c>
      <c r="D206" s="220" t="s">
        <v>155</v>
      </c>
      <c r="E206" s="221" t="s">
        <v>2199</v>
      </c>
      <c r="F206" s="222" t="s">
        <v>2200</v>
      </c>
      <c r="G206" s="223" t="s">
        <v>1162</v>
      </c>
      <c r="H206" s="224">
        <v>2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43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159</v>
      </c>
      <c r="AT206" s="232" t="s">
        <v>155</v>
      </c>
      <c r="AU206" s="232" t="s">
        <v>86</v>
      </c>
      <c r="AY206" s="18" t="s">
        <v>153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86</v>
      </c>
      <c r="BK206" s="233">
        <f>ROUND(I206*H206,2)</f>
        <v>0</v>
      </c>
      <c r="BL206" s="18" t="s">
        <v>159</v>
      </c>
      <c r="BM206" s="232" t="s">
        <v>1049</v>
      </c>
    </row>
    <row r="207" s="2" customFormat="1" ht="16.5" customHeight="1">
      <c r="A207" s="39"/>
      <c r="B207" s="40"/>
      <c r="C207" s="278" t="s">
        <v>674</v>
      </c>
      <c r="D207" s="278" t="s">
        <v>364</v>
      </c>
      <c r="E207" s="279" t="s">
        <v>2201</v>
      </c>
      <c r="F207" s="280" t="s">
        <v>2200</v>
      </c>
      <c r="G207" s="281" t="s">
        <v>1162</v>
      </c>
      <c r="H207" s="282">
        <v>2</v>
      </c>
      <c r="I207" s="283"/>
      <c r="J207" s="284">
        <f>ROUND(I207*H207,2)</f>
        <v>0</v>
      </c>
      <c r="K207" s="285"/>
      <c r="L207" s="286"/>
      <c r="M207" s="287" t="s">
        <v>1</v>
      </c>
      <c r="N207" s="288" t="s">
        <v>43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207</v>
      </c>
      <c r="AT207" s="232" t="s">
        <v>364</v>
      </c>
      <c r="AU207" s="232" t="s">
        <v>86</v>
      </c>
      <c r="AY207" s="18" t="s">
        <v>153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8" t="s">
        <v>86</v>
      </c>
      <c r="BK207" s="233">
        <f>ROUND(I207*H207,2)</f>
        <v>0</v>
      </c>
      <c r="BL207" s="18" t="s">
        <v>159</v>
      </c>
      <c r="BM207" s="232" t="s">
        <v>1060</v>
      </c>
    </row>
    <row r="208" s="12" customFormat="1" ht="25.92" customHeight="1">
      <c r="A208" s="12"/>
      <c r="B208" s="204"/>
      <c r="C208" s="205"/>
      <c r="D208" s="206" t="s">
        <v>77</v>
      </c>
      <c r="E208" s="207" t="s">
        <v>2202</v>
      </c>
      <c r="F208" s="207" t="s">
        <v>2203</v>
      </c>
      <c r="G208" s="205"/>
      <c r="H208" s="205"/>
      <c r="I208" s="208"/>
      <c r="J208" s="209">
        <f>BK208</f>
        <v>0</v>
      </c>
      <c r="K208" s="205"/>
      <c r="L208" s="210"/>
      <c r="M208" s="211"/>
      <c r="N208" s="212"/>
      <c r="O208" s="212"/>
      <c r="P208" s="213">
        <f>SUM(P209:P246)</f>
        <v>0</v>
      </c>
      <c r="Q208" s="212"/>
      <c r="R208" s="213">
        <f>SUM(R209:R246)</f>
        <v>0</v>
      </c>
      <c r="S208" s="212"/>
      <c r="T208" s="214">
        <f>SUM(T209:T246)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165</v>
      </c>
      <c r="AT208" s="216" t="s">
        <v>77</v>
      </c>
      <c r="AU208" s="216" t="s">
        <v>78</v>
      </c>
      <c r="AY208" s="215" t="s">
        <v>153</v>
      </c>
      <c r="BK208" s="217">
        <f>SUM(BK209:BK246)</f>
        <v>0</v>
      </c>
    </row>
    <row r="209" s="2" customFormat="1" ht="16.5" customHeight="1">
      <c r="A209" s="39"/>
      <c r="B209" s="40"/>
      <c r="C209" s="220" t="s">
        <v>680</v>
      </c>
      <c r="D209" s="220" t="s">
        <v>155</v>
      </c>
      <c r="E209" s="221" t="s">
        <v>2204</v>
      </c>
      <c r="F209" s="222" t="s">
        <v>2205</v>
      </c>
      <c r="G209" s="223" t="s">
        <v>1162</v>
      </c>
      <c r="H209" s="224">
        <v>1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43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159</v>
      </c>
      <c r="AT209" s="232" t="s">
        <v>155</v>
      </c>
      <c r="AU209" s="232" t="s">
        <v>86</v>
      </c>
      <c r="AY209" s="18" t="s">
        <v>153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86</v>
      </c>
      <c r="BK209" s="233">
        <f>ROUND(I209*H209,2)</f>
        <v>0</v>
      </c>
      <c r="BL209" s="18" t="s">
        <v>159</v>
      </c>
      <c r="BM209" s="232" t="s">
        <v>1077</v>
      </c>
    </row>
    <row r="210" s="2" customFormat="1" ht="16.5" customHeight="1">
      <c r="A210" s="39"/>
      <c r="B210" s="40"/>
      <c r="C210" s="278" t="s">
        <v>686</v>
      </c>
      <c r="D210" s="278" t="s">
        <v>364</v>
      </c>
      <c r="E210" s="279" t="s">
        <v>2206</v>
      </c>
      <c r="F210" s="280" t="s">
        <v>2207</v>
      </c>
      <c r="G210" s="281" t="s">
        <v>1162</v>
      </c>
      <c r="H210" s="282">
        <v>1</v>
      </c>
      <c r="I210" s="283"/>
      <c r="J210" s="284">
        <f>ROUND(I210*H210,2)</f>
        <v>0</v>
      </c>
      <c r="K210" s="285"/>
      <c r="L210" s="286"/>
      <c r="M210" s="287" t="s">
        <v>1</v>
      </c>
      <c r="N210" s="288" t="s">
        <v>43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207</v>
      </c>
      <c r="AT210" s="232" t="s">
        <v>364</v>
      </c>
      <c r="AU210" s="232" t="s">
        <v>86</v>
      </c>
      <c r="AY210" s="18" t="s">
        <v>153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8" t="s">
        <v>86</v>
      </c>
      <c r="BK210" s="233">
        <f>ROUND(I210*H210,2)</f>
        <v>0</v>
      </c>
      <c r="BL210" s="18" t="s">
        <v>159</v>
      </c>
      <c r="BM210" s="232" t="s">
        <v>1087</v>
      </c>
    </row>
    <row r="211" s="2" customFormat="1" ht="16.5" customHeight="1">
      <c r="A211" s="39"/>
      <c r="B211" s="40"/>
      <c r="C211" s="220" t="s">
        <v>694</v>
      </c>
      <c r="D211" s="220" t="s">
        <v>155</v>
      </c>
      <c r="E211" s="221" t="s">
        <v>2208</v>
      </c>
      <c r="F211" s="222" t="s">
        <v>2209</v>
      </c>
      <c r="G211" s="223" t="s">
        <v>1162</v>
      </c>
      <c r="H211" s="224">
        <v>1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43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159</v>
      </c>
      <c r="AT211" s="232" t="s">
        <v>155</v>
      </c>
      <c r="AU211" s="232" t="s">
        <v>86</v>
      </c>
      <c r="AY211" s="18" t="s">
        <v>153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86</v>
      </c>
      <c r="BK211" s="233">
        <f>ROUND(I211*H211,2)</f>
        <v>0</v>
      </c>
      <c r="BL211" s="18" t="s">
        <v>159</v>
      </c>
      <c r="BM211" s="232" t="s">
        <v>1099</v>
      </c>
    </row>
    <row r="212" s="2" customFormat="1" ht="16.5" customHeight="1">
      <c r="A212" s="39"/>
      <c r="B212" s="40"/>
      <c r="C212" s="278" t="s">
        <v>700</v>
      </c>
      <c r="D212" s="278" t="s">
        <v>364</v>
      </c>
      <c r="E212" s="279" t="s">
        <v>2210</v>
      </c>
      <c r="F212" s="280" t="s">
        <v>2209</v>
      </c>
      <c r="G212" s="281" t="s">
        <v>1162</v>
      </c>
      <c r="H212" s="282">
        <v>1</v>
      </c>
      <c r="I212" s="283"/>
      <c r="J212" s="284">
        <f>ROUND(I212*H212,2)</f>
        <v>0</v>
      </c>
      <c r="K212" s="285"/>
      <c r="L212" s="286"/>
      <c r="M212" s="287" t="s">
        <v>1</v>
      </c>
      <c r="N212" s="288" t="s">
        <v>43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207</v>
      </c>
      <c r="AT212" s="232" t="s">
        <v>364</v>
      </c>
      <c r="AU212" s="232" t="s">
        <v>86</v>
      </c>
      <c r="AY212" s="18" t="s">
        <v>153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86</v>
      </c>
      <c r="BK212" s="233">
        <f>ROUND(I212*H212,2)</f>
        <v>0</v>
      </c>
      <c r="BL212" s="18" t="s">
        <v>159</v>
      </c>
      <c r="BM212" s="232" t="s">
        <v>1110</v>
      </c>
    </row>
    <row r="213" s="2" customFormat="1" ht="16.5" customHeight="1">
      <c r="A213" s="39"/>
      <c r="B213" s="40"/>
      <c r="C213" s="220" t="s">
        <v>704</v>
      </c>
      <c r="D213" s="220" t="s">
        <v>155</v>
      </c>
      <c r="E213" s="221" t="s">
        <v>2211</v>
      </c>
      <c r="F213" s="222" t="s">
        <v>2212</v>
      </c>
      <c r="G213" s="223" t="s">
        <v>1162</v>
      </c>
      <c r="H213" s="224">
        <v>1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43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159</v>
      </c>
      <c r="AT213" s="232" t="s">
        <v>155</v>
      </c>
      <c r="AU213" s="232" t="s">
        <v>86</v>
      </c>
      <c r="AY213" s="18" t="s">
        <v>153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86</v>
      </c>
      <c r="BK213" s="233">
        <f>ROUND(I213*H213,2)</f>
        <v>0</v>
      </c>
      <c r="BL213" s="18" t="s">
        <v>159</v>
      </c>
      <c r="BM213" s="232" t="s">
        <v>1122</v>
      </c>
    </row>
    <row r="214" s="2" customFormat="1" ht="16.5" customHeight="1">
      <c r="A214" s="39"/>
      <c r="B214" s="40"/>
      <c r="C214" s="278" t="s">
        <v>710</v>
      </c>
      <c r="D214" s="278" t="s">
        <v>364</v>
      </c>
      <c r="E214" s="279" t="s">
        <v>2213</v>
      </c>
      <c r="F214" s="280" t="s">
        <v>2212</v>
      </c>
      <c r="G214" s="281" t="s">
        <v>1162</v>
      </c>
      <c r="H214" s="282">
        <v>1</v>
      </c>
      <c r="I214" s="283"/>
      <c r="J214" s="284">
        <f>ROUND(I214*H214,2)</f>
        <v>0</v>
      </c>
      <c r="K214" s="285"/>
      <c r="L214" s="286"/>
      <c r="M214" s="287" t="s">
        <v>1</v>
      </c>
      <c r="N214" s="288" t="s">
        <v>43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207</v>
      </c>
      <c r="AT214" s="232" t="s">
        <v>364</v>
      </c>
      <c r="AU214" s="232" t="s">
        <v>86</v>
      </c>
      <c r="AY214" s="18" t="s">
        <v>153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86</v>
      </c>
      <c r="BK214" s="233">
        <f>ROUND(I214*H214,2)</f>
        <v>0</v>
      </c>
      <c r="BL214" s="18" t="s">
        <v>159</v>
      </c>
      <c r="BM214" s="232" t="s">
        <v>1132</v>
      </c>
    </row>
    <row r="215" s="2" customFormat="1" ht="16.5" customHeight="1">
      <c r="A215" s="39"/>
      <c r="B215" s="40"/>
      <c r="C215" s="220" t="s">
        <v>715</v>
      </c>
      <c r="D215" s="220" t="s">
        <v>155</v>
      </c>
      <c r="E215" s="221" t="s">
        <v>2214</v>
      </c>
      <c r="F215" s="222" t="s">
        <v>2215</v>
      </c>
      <c r="G215" s="223" t="s">
        <v>1162</v>
      </c>
      <c r="H215" s="224">
        <v>4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43</v>
      </c>
      <c r="O215" s="92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159</v>
      </c>
      <c r="AT215" s="232" t="s">
        <v>155</v>
      </c>
      <c r="AU215" s="232" t="s">
        <v>86</v>
      </c>
      <c r="AY215" s="18" t="s">
        <v>153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8" t="s">
        <v>86</v>
      </c>
      <c r="BK215" s="233">
        <f>ROUND(I215*H215,2)</f>
        <v>0</v>
      </c>
      <c r="BL215" s="18" t="s">
        <v>159</v>
      </c>
      <c r="BM215" s="232" t="s">
        <v>1144</v>
      </c>
    </row>
    <row r="216" s="2" customFormat="1" ht="16.5" customHeight="1">
      <c r="A216" s="39"/>
      <c r="B216" s="40"/>
      <c r="C216" s="278" t="s">
        <v>719</v>
      </c>
      <c r="D216" s="278" t="s">
        <v>364</v>
      </c>
      <c r="E216" s="279" t="s">
        <v>2216</v>
      </c>
      <c r="F216" s="280" t="s">
        <v>2215</v>
      </c>
      <c r="G216" s="281" t="s">
        <v>1162</v>
      </c>
      <c r="H216" s="282">
        <v>4</v>
      </c>
      <c r="I216" s="283"/>
      <c r="J216" s="284">
        <f>ROUND(I216*H216,2)</f>
        <v>0</v>
      </c>
      <c r="K216" s="285"/>
      <c r="L216" s="286"/>
      <c r="M216" s="287" t="s">
        <v>1</v>
      </c>
      <c r="N216" s="288" t="s">
        <v>43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207</v>
      </c>
      <c r="AT216" s="232" t="s">
        <v>364</v>
      </c>
      <c r="AU216" s="232" t="s">
        <v>86</v>
      </c>
      <c r="AY216" s="18" t="s">
        <v>153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86</v>
      </c>
      <c r="BK216" s="233">
        <f>ROUND(I216*H216,2)</f>
        <v>0</v>
      </c>
      <c r="BL216" s="18" t="s">
        <v>159</v>
      </c>
      <c r="BM216" s="232" t="s">
        <v>1155</v>
      </c>
    </row>
    <row r="217" s="2" customFormat="1" ht="16.5" customHeight="1">
      <c r="A217" s="39"/>
      <c r="B217" s="40"/>
      <c r="C217" s="220" t="s">
        <v>723</v>
      </c>
      <c r="D217" s="220" t="s">
        <v>155</v>
      </c>
      <c r="E217" s="221" t="s">
        <v>2217</v>
      </c>
      <c r="F217" s="222" t="s">
        <v>2218</v>
      </c>
      <c r="G217" s="223" t="s">
        <v>1162</v>
      </c>
      <c r="H217" s="224">
        <v>7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43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159</v>
      </c>
      <c r="AT217" s="232" t="s">
        <v>155</v>
      </c>
      <c r="AU217" s="232" t="s">
        <v>86</v>
      </c>
      <c r="AY217" s="18" t="s">
        <v>153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86</v>
      </c>
      <c r="BK217" s="233">
        <f>ROUND(I217*H217,2)</f>
        <v>0</v>
      </c>
      <c r="BL217" s="18" t="s">
        <v>159</v>
      </c>
      <c r="BM217" s="232" t="s">
        <v>1166</v>
      </c>
    </row>
    <row r="218" s="2" customFormat="1" ht="16.5" customHeight="1">
      <c r="A218" s="39"/>
      <c r="B218" s="40"/>
      <c r="C218" s="278" t="s">
        <v>727</v>
      </c>
      <c r="D218" s="278" t="s">
        <v>364</v>
      </c>
      <c r="E218" s="279" t="s">
        <v>2219</v>
      </c>
      <c r="F218" s="280" t="s">
        <v>2218</v>
      </c>
      <c r="G218" s="281" t="s">
        <v>1162</v>
      </c>
      <c r="H218" s="282">
        <v>7</v>
      </c>
      <c r="I218" s="283"/>
      <c r="J218" s="284">
        <f>ROUND(I218*H218,2)</f>
        <v>0</v>
      </c>
      <c r="K218" s="285"/>
      <c r="L218" s="286"/>
      <c r="M218" s="287" t="s">
        <v>1</v>
      </c>
      <c r="N218" s="288" t="s">
        <v>43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207</v>
      </c>
      <c r="AT218" s="232" t="s">
        <v>364</v>
      </c>
      <c r="AU218" s="232" t="s">
        <v>86</v>
      </c>
      <c r="AY218" s="18" t="s">
        <v>153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86</v>
      </c>
      <c r="BK218" s="233">
        <f>ROUND(I218*H218,2)</f>
        <v>0</v>
      </c>
      <c r="BL218" s="18" t="s">
        <v>159</v>
      </c>
      <c r="BM218" s="232" t="s">
        <v>1179</v>
      </c>
    </row>
    <row r="219" s="2" customFormat="1" ht="16.5" customHeight="1">
      <c r="A219" s="39"/>
      <c r="B219" s="40"/>
      <c r="C219" s="220" t="s">
        <v>731</v>
      </c>
      <c r="D219" s="220" t="s">
        <v>155</v>
      </c>
      <c r="E219" s="221" t="s">
        <v>2220</v>
      </c>
      <c r="F219" s="222" t="s">
        <v>2221</v>
      </c>
      <c r="G219" s="223" t="s">
        <v>1162</v>
      </c>
      <c r="H219" s="224">
        <v>4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43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159</v>
      </c>
      <c r="AT219" s="232" t="s">
        <v>155</v>
      </c>
      <c r="AU219" s="232" t="s">
        <v>86</v>
      </c>
      <c r="AY219" s="18" t="s">
        <v>153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86</v>
      </c>
      <c r="BK219" s="233">
        <f>ROUND(I219*H219,2)</f>
        <v>0</v>
      </c>
      <c r="BL219" s="18" t="s">
        <v>159</v>
      </c>
      <c r="BM219" s="232" t="s">
        <v>1187</v>
      </c>
    </row>
    <row r="220" s="2" customFormat="1" ht="16.5" customHeight="1">
      <c r="A220" s="39"/>
      <c r="B220" s="40"/>
      <c r="C220" s="278" t="s">
        <v>737</v>
      </c>
      <c r="D220" s="278" t="s">
        <v>364</v>
      </c>
      <c r="E220" s="279" t="s">
        <v>2222</v>
      </c>
      <c r="F220" s="280" t="s">
        <v>2221</v>
      </c>
      <c r="G220" s="281" t="s">
        <v>1162</v>
      </c>
      <c r="H220" s="282">
        <v>4</v>
      </c>
      <c r="I220" s="283"/>
      <c r="J220" s="284">
        <f>ROUND(I220*H220,2)</f>
        <v>0</v>
      </c>
      <c r="K220" s="285"/>
      <c r="L220" s="286"/>
      <c r="M220" s="287" t="s">
        <v>1</v>
      </c>
      <c r="N220" s="288" t="s">
        <v>43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207</v>
      </c>
      <c r="AT220" s="232" t="s">
        <v>364</v>
      </c>
      <c r="AU220" s="232" t="s">
        <v>86</v>
      </c>
      <c r="AY220" s="18" t="s">
        <v>153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86</v>
      </c>
      <c r="BK220" s="233">
        <f>ROUND(I220*H220,2)</f>
        <v>0</v>
      </c>
      <c r="BL220" s="18" t="s">
        <v>159</v>
      </c>
      <c r="BM220" s="232" t="s">
        <v>1195</v>
      </c>
    </row>
    <row r="221" s="2" customFormat="1" ht="16.5" customHeight="1">
      <c r="A221" s="39"/>
      <c r="B221" s="40"/>
      <c r="C221" s="220" t="s">
        <v>743</v>
      </c>
      <c r="D221" s="220" t="s">
        <v>155</v>
      </c>
      <c r="E221" s="221" t="s">
        <v>2223</v>
      </c>
      <c r="F221" s="222" t="s">
        <v>2224</v>
      </c>
      <c r="G221" s="223" t="s">
        <v>1162</v>
      </c>
      <c r="H221" s="224">
        <v>1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43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159</v>
      </c>
      <c r="AT221" s="232" t="s">
        <v>155</v>
      </c>
      <c r="AU221" s="232" t="s">
        <v>86</v>
      </c>
      <c r="AY221" s="18" t="s">
        <v>153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8" t="s">
        <v>86</v>
      </c>
      <c r="BK221" s="233">
        <f>ROUND(I221*H221,2)</f>
        <v>0</v>
      </c>
      <c r="BL221" s="18" t="s">
        <v>159</v>
      </c>
      <c r="BM221" s="232" t="s">
        <v>1203</v>
      </c>
    </row>
    <row r="222" s="2" customFormat="1" ht="16.5" customHeight="1">
      <c r="A222" s="39"/>
      <c r="B222" s="40"/>
      <c r="C222" s="278" t="s">
        <v>755</v>
      </c>
      <c r="D222" s="278" t="s">
        <v>364</v>
      </c>
      <c r="E222" s="279" t="s">
        <v>2225</v>
      </c>
      <c r="F222" s="280" t="s">
        <v>2224</v>
      </c>
      <c r="G222" s="281" t="s">
        <v>1162</v>
      </c>
      <c r="H222" s="282">
        <v>1</v>
      </c>
      <c r="I222" s="283"/>
      <c r="J222" s="284">
        <f>ROUND(I222*H222,2)</f>
        <v>0</v>
      </c>
      <c r="K222" s="285"/>
      <c r="L222" s="286"/>
      <c r="M222" s="287" t="s">
        <v>1</v>
      </c>
      <c r="N222" s="288" t="s">
        <v>43</v>
      </c>
      <c r="O222" s="92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207</v>
      </c>
      <c r="AT222" s="232" t="s">
        <v>364</v>
      </c>
      <c r="AU222" s="232" t="s">
        <v>86</v>
      </c>
      <c r="AY222" s="18" t="s">
        <v>153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86</v>
      </c>
      <c r="BK222" s="233">
        <f>ROUND(I222*H222,2)</f>
        <v>0</v>
      </c>
      <c r="BL222" s="18" t="s">
        <v>159</v>
      </c>
      <c r="BM222" s="232" t="s">
        <v>1211</v>
      </c>
    </row>
    <row r="223" s="2" customFormat="1" ht="16.5" customHeight="1">
      <c r="A223" s="39"/>
      <c r="B223" s="40"/>
      <c r="C223" s="220" t="s">
        <v>763</v>
      </c>
      <c r="D223" s="220" t="s">
        <v>155</v>
      </c>
      <c r="E223" s="221" t="s">
        <v>2226</v>
      </c>
      <c r="F223" s="222" t="s">
        <v>2227</v>
      </c>
      <c r="G223" s="223" t="s">
        <v>1162</v>
      </c>
      <c r="H223" s="224">
        <v>1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43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159</v>
      </c>
      <c r="AT223" s="232" t="s">
        <v>155</v>
      </c>
      <c r="AU223" s="232" t="s">
        <v>86</v>
      </c>
      <c r="AY223" s="18" t="s">
        <v>153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8" t="s">
        <v>86</v>
      </c>
      <c r="BK223" s="233">
        <f>ROUND(I223*H223,2)</f>
        <v>0</v>
      </c>
      <c r="BL223" s="18" t="s">
        <v>159</v>
      </c>
      <c r="BM223" s="232" t="s">
        <v>1219</v>
      </c>
    </row>
    <row r="224" s="2" customFormat="1" ht="16.5" customHeight="1">
      <c r="A224" s="39"/>
      <c r="B224" s="40"/>
      <c r="C224" s="278" t="s">
        <v>769</v>
      </c>
      <c r="D224" s="278" t="s">
        <v>364</v>
      </c>
      <c r="E224" s="279" t="s">
        <v>2228</v>
      </c>
      <c r="F224" s="280" t="s">
        <v>2227</v>
      </c>
      <c r="G224" s="281" t="s">
        <v>1162</v>
      </c>
      <c r="H224" s="282">
        <v>1</v>
      </c>
      <c r="I224" s="283"/>
      <c r="J224" s="284">
        <f>ROUND(I224*H224,2)</f>
        <v>0</v>
      </c>
      <c r="K224" s="285"/>
      <c r="L224" s="286"/>
      <c r="M224" s="287" t="s">
        <v>1</v>
      </c>
      <c r="N224" s="288" t="s">
        <v>43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207</v>
      </c>
      <c r="AT224" s="232" t="s">
        <v>364</v>
      </c>
      <c r="AU224" s="232" t="s">
        <v>86</v>
      </c>
      <c r="AY224" s="18" t="s">
        <v>153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86</v>
      </c>
      <c r="BK224" s="233">
        <f>ROUND(I224*H224,2)</f>
        <v>0</v>
      </c>
      <c r="BL224" s="18" t="s">
        <v>159</v>
      </c>
      <c r="BM224" s="232" t="s">
        <v>1229</v>
      </c>
    </row>
    <row r="225" s="2" customFormat="1" ht="16.5" customHeight="1">
      <c r="A225" s="39"/>
      <c r="B225" s="40"/>
      <c r="C225" s="220" t="s">
        <v>777</v>
      </c>
      <c r="D225" s="220" t="s">
        <v>155</v>
      </c>
      <c r="E225" s="221" t="s">
        <v>2229</v>
      </c>
      <c r="F225" s="222" t="s">
        <v>2230</v>
      </c>
      <c r="G225" s="223" t="s">
        <v>1162</v>
      </c>
      <c r="H225" s="224">
        <v>1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43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159</v>
      </c>
      <c r="AT225" s="232" t="s">
        <v>155</v>
      </c>
      <c r="AU225" s="232" t="s">
        <v>86</v>
      </c>
      <c r="AY225" s="18" t="s">
        <v>153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86</v>
      </c>
      <c r="BK225" s="233">
        <f>ROUND(I225*H225,2)</f>
        <v>0</v>
      </c>
      <c r="BL225" s="18" t="s">
        <v>159</v>
      </c>
      <c r="BM225" s="232" t="s">
        <v>1241</v>
      </c>
    </row>
    <row r="226" s="2" customFormat="1" ht="16.5" customHeight="1">
      <c r="A226" s="39"/>
      <c r="B226" s="40"/>
      <c r="C226" s="278" t="s">
        <v>784</v>
      </c>
      <c r="D226" s="278" t="s">
        <v>364</v>
      </c>
      <c r="E226" s="279" t="s">
        <v>2231</v>
      </c>
      <c r="F226" s="280" t="s">
        <v>2230</v>
      </c>
      <c r="G226" s="281" t="s">
        <v>1162</v>
      </c>
      <c r="H226" s="282">
        <v>1</v>
      </c>
      <c r="I226" s="283"/>
      <c r="J226" s="284">
        <f>ROUND(I226*H226,2)</f>
        <v>0</v>
      </c>
      <c r="K226" s="285"/>
      <c r="L226" s="286"/>
      <c r="M226" s="287" t="s">
        <v>1</v>
      </c>
      <c r="N226" s="288" t="s">
        <v>43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207</v>
      </c>
      <c r="AT226" s="232" t="s">
        <v>364</v>
      </c>
      <c r="AU226" s="232" t="s">
        <v>86</v>
      </c>
      <c r="AY226" s="18" t="s">
        <v>153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86</v>
      </c>
      <c r="BK226" s="233">
        <f>ROUND(I226*H226,2)</f>
        <v>0</v>
      </c>
      <c r="BL226" s="18" t="s">
        <v>159</v>
      </c>
      <c r="BM226" s="232" t="s">
        <v>1249</v>
      </c>
    </row>
    <row r="227" s="2" customFormat="1" ht="16.5" customHeight="1">
      <c r="A227" s="39"/>
      <c r="B227" s="40"/>
      <c r="C227" s="220" t="s">
        <v>790</v>
      </c>
      <c r="D227" s="220" t="s">
        <v>155</v>
      </c>
      <c r="E227" s="221" t="s">
        <v>2232</v>
      </c>
      <c r="F227" s="222" t="s">
        <v>2233</v>
      </c>
      <c r="G227" s="223" t="s">
        <v>1162</v>
      </c>
      <c r="H227" s="224">
        <v>4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43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159</v>
      </c>
      <c r="AT227" s="232" t="s">
        <v>155</v>
      </c>
      <c r="AU227" s="232" t="s">
        <v>86</v>
      </c>
      <c r="AY227" s="18" t="s">
        <v>153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86</v>
      </c>
      <c r="BK227" s="233">
        <f>ROUND(I227*H227,2)</f>
        <v>0</v>
      </c>
      <c r="BL227" s="18" t="s">
        <v>159</v>
      </c>
      <c r="BM227" s="232" t="s">
        <v>1257</v>
      </c>
    </row>
    <row r="228" s="2" customFormat="1" ht="16.5" customHeight="1">
      <c r="A228" s="39"/>
      <c r="B228" s="40"/>
      <c r="C228" s="278" t="s">
        <v>795</v>
      </c>
      <c r="D228" s="278" t="s">
        <v>364</v>
      </c>
      <c r="E228" s="279" t="s">
        <v>2234</v>
      </c>
      <c r="F228" s="280" t="s">
        <v>2233</v>
      </c>
      <c r="G228" s="281" t="s">
        <v>1162</v>
      </c>
      <c r="H228" s="282">
        <v>4</v>
      </c>
      <c r="I228" s="283"/>
      <c r="J228" s="284">
        <f>ROUND(I228*H228,2)</f>
        <v>0</v>
      </c>
      <c r="K228" s="285"/>
      <c r="L228" s="286"/>
      <c r="M228" s="287" t="s">
        <v>1</v>
      </c>
      <c r="N228" s="288" t="s">
        <v>43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207</v>
      </c>
      <c r="AT228" s="232" t="s">
        <v>364</v>
      </c>
      <c r="AU228" s="232" t="s">
        <v>86</v>
      </c>
      <c r="AY228" s="18" t="s">
        <v>153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86</v>
      </c>
      <c r="BK228" s="233">
        <f>ROUND(I228*H228,2)</f>
        <v>0</v>
      </c>
      <c r="BL228" s="18" t="s">
        <v>159</v>
      </c>
      <c r="BM228" s="232" t="s">
        <v>1268</v>
      </c>
    </row>
    <row r="229" s="2" customFormat="1" ht="16.5" customHeight="1">
      <c r="A229" s="39"/>
      <c r="B229" s="40"/>
      <c r="C229" s="220" t="s">
        <v>800</v>
      </c>
      <c r="D229" s="220" t="s">
        <v>155</v>
      </c>
      <c r="E229" s="221" t="s">
        <v>2235</v>
      </c>
      <c r="F229" s="222" t="s">
        <v>2236</v>
      </c>
      <c r="G229" s="223" t="s">
        <v>1162</v>
      </c>
      <c r="H229" s="224">
        <v>1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43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159</v>
      </c>
      <c r="AT229" s="232" t="s">
        <v>155</v>
      </c>
      <c r="AU229" s="232" t="s">
        <v>86</v>
      </c>
      <c r="AY229" s="18" t="s">
        <v>153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86</v>
      </c>
      <c r="BK229" s="233">
        <f>ROUND(I229*H229,2)</f>
        <v>0</v>
      </c>
      <c r="BL229" s="18" t="s">
        <v>159</v>
      </c>
      <c r="BM229" s="232" t="s">
        <v>1276</v>
      </c>
    </row>
    <row r="230" s="2" customFormat="1" ht="16.5" customHeight="1">
      <c r="A230" s="39"/>
      <c r="B230" s="40"/>
      <c r="C230" s="278" t="s">
        <v>807</v>
      </c>
      <c r="D230" s="278" t="s">
        <v>364</v>
      </c>
      <c r="E230" s="279" t="s">
        <v>2237</v>
      </c>
      <c r="F230" s="280" t="s">
        <v>2236</v>
      </c>
      <c r="G230" s="281" t="s">
        <v>1162</v>
      </c>
      <c r="H230" s="282">
        <v>1</v>
      </c>
      <c r="I230" s="283"/>
      <c r="J230" s="284">
        <f>ROUND(I230*H230,2)</f>
        <v>0</v>
      </c>
      <c r="K230" s="285"/>
      <c r="L230" s="286"/>
      <c r="M230" s="287" t="s">
        <v>1</v>
      </c>
      <c r="N230" s="288" t="s">
        <v>43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207</v>
      </c>
      <c r="AT230" s="232" t="s">
        <v>364</v>
      </c>
      <c r="AU230" s="232" t="s">
        <v>86</v>
      </c>
      <c r="AY230" s="18" t="s">
        <v>153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86</v>
      </c>
      <c r="BK230" s="233">
        <f>ROUND(I230*H230,2)</f>
        <v>0</v>
      </c>
      <c r="BL230" s="18" t="s">
        <v>159</v>
      </c>
      <c r="BM230" s="232" t="s">
        <v>1286</v>
      </c>
    </row>
    <row r="231" s="2" customFormat="1" ht="16.5" customHeight="1">
      <c r="A231" s="39"/>
      <c r="B231" s="40"/>
      <c r="C231" s="220" t="s">
        <v>815</v>
      </c>
      <c r="D231" s="220" t="s">
        <v>155</v>
      </c>
      <c r="E231" s="221" t="s">
        <v>2204</v>
      </c>
      <c r="F231" s="222" t="s">
        <v>2205</v>
      </c>
      <c r="G231" s="223" t="s">
        <v>1162</v>
      </c>
      <c r="H231" s="224">
        <v>1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43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159</v>
      </c>
      <c r="AT231" s="232" t="s">
        <v>155</v>
      </c>
      <c r="AU231" s="232" t="s">
        <v>86</v>
      </c>
      <c r="AY231" s="18" t="s">
        <v>153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86</v>
      </c>
      <c r="BK231" s="233">
        <f>ROUND(I231*H231,2)</f>
        <v>0</v>
      </c>
      <c r="BL231" s="18" t="s">
        <v>159</v>
      </c>
      <c r="BM231" s="232" t="s">
        <v>1298</v>
      </c>
    </row>
    <row r="232" s="2" customFormat="1" ht="16.5" customHeight="1">
      <c r="A232" s="39"/>
      <c r="B232" s="40"/>
      <c r="C232" s="278" t="s">
        <v>819</v>
      </c>
      <c r="D232" s="278" t="s">
        <v>364</v>
      </c>
      <c r="E232" s="279" t="s">
        <v>2206</v>
      </c>
      <c r="F232" s="280" t="s">
        <v>2207</v>
      </c>
      <c r="G232" s="281" t="s">
        <v>1162</v>
      </c>
      <c r="H232" s="282">
        <v>1</v>
      </c>
      <c r="I232" s="283"/>
      <c r="J232" s="284">
        <f>ROUND(I232*H232,2)</f>
        <v>0</v>
      </c>
      <c r="K232" s="285"/>
      <c r="L232" s="286"/>
      <c r="M232" s="287" t="s">
        <v>1</v>
      </c>
      <c r="N232" s="288" t="s">
        <v>43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207</v>
      </c>
      <c r="AT232" s="232" t="s">
        <v>364</v>
      </c>
      <c r="AU232" s="232" t="s">
        <v>86</v>
      </c>
      <c r="AY232" s="18" t="s">
        <v>153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86</v>
      </c>
      <c r="BK232" s="233">
        <f>ROUND(I232*H232,2)</f>
        <v>0</v>
      </c>
      <c r="BL232" s="18" t="s">
        <v>159</v>
      </c>
      <c r="BM232" s="232" t="s">
        <v>1313</v>
      </c>
    </row>
    <row r="233" s="2" customFormat="1" ht="16.5" customHeight="1">
      <c r="A233" s="39"/>
      <c r="B233" s="40"/>
      <c r="C233" s="220" t="s">
        <v>823</v>
      </c>
      <c r="D233" s="220" t="s">
        <v>155</v>
      </c>
      <c r="E233" s="221" t="s">
        <v>2208</v>
      </c>
      <c r="F233" s="222" t="s">
        <v>2209</v>
      </c>
      <c r="G233" s="223" t="s">
        <v>1162</v>
      </c>
      <c r="H233" s="224">
        <v>1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43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159</v>
      </c>
      <c r="AT233" s="232" t="s">
        <v>155</v>
      </c>
      <c r="AU233" s="232" t="s">
        <v>86</v>
      </c>
      <c r="AY233" s="18" t="s">
        <v>153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86</v>
      </c>
      <c r="BK233" s="233">
        <f>ROUND(I233*H233,2)</f>
        <v>0</v>
      </c>
      <c r="BL233" s="18" t="s">
        <v>159</v>
      </c>
      <c r="BM233" s="232" t="s">
        <v>1323</v>
      </c>
    </row>
    <row r="234" s="2" customFormat="1" ht="16.5" customHeight="1">
      <c r="A234" s="39"/>
      <c r="B234" s="40"/>
      <c r="C234" s="278" t="s">
        <v>827</v>
      </c>
      <c r="D234" s="278" t="s">
        <v>364</v>
      </c>
      <c r="E234" s="279" t="s">
        <v>2210</v>
      </c>
      <c r="F234" s="280" t="s">
        <v>2209</v>
      </c>
      <c r="G234" s="281" t="s">
        <v>1162</v>
      </c>
      <c r="H234" s="282">
        <v>1</v>
      </c>
      <c r="I234" s="283"/>
      <c r="J234" s="284">
        <f>ROUND(I234*H234,2)</f>
        <v>0</v>
      </c>
      <c r="K234" s="285"/>
      <c r="L234" s="286"/>
      <c r="M234" s="287" t="s">
        <v>1</v>
      </c>
      <c r="N234" s="288" t="s">
        <v>43</v>
      </c>
      <c r="O234" s="92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207</v>
      </c>
      <c r="AT234" s="232" t="s">
        <v>364</v>
      </c>
      <c r="AU234" s="232" t="s">
        <v>86</v>
      </c>
      <c r="AY234" s="18" t="s">
        <v>153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86</v>
      </c>
      <c r="BK234" s="233">
        <f>ROUND(I234*H234,2)</f>
        <v>0</v>
      </c>
      <c r="BL234" s="18" t="s">
        <v>159</v>
      </c>
      <c r="BM234" s="232" t="s">
        <v>1333</v>
      </c>
    </row>
    <row r="235" s="2" customFormat="1" ht="16.5" customHeight="1">
      <c r="A235" s="39"/>
      <c r="B235" s="40"/>
      <c r="C235" s="220" t="s">
        <v>832</v>
      </c>
      <c r="D235" s="220" t="s">
        <v>155</v>
      </c>
      <c r="E235" s="221" t="s">
        <v>2238</v>
      </c>
      <c r="F235" s="222" t="s">
        <v>2239</v>
      </c>
      <c r="G235" s="223" t="s">
        <v>1162</v>
      </c>
      <c r="H235" s="224">
        <v>1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43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159</v>
      </c>
      <c r="AT235" s="232" t="s">
        <v>155</v>
      </c>
      <c r="AU235" s="232" t="s">
        <v>86</v>
      </c>
      <c r="AY235" s="18" t="s">
        <v>153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86</v>
      </c>
      <c r="BK235" s="233">
        <f>ROUND(I235*H235,2)</f>
        <v>0</v>
      </c>
      <c r="BL235" s="18" t="s">
        <v>159</v>
      </c>
      <c r="BM235" s="232" t="s">
        <v>1343</v>
      </c>
    </row>
    <row r="236" s="2" customFormat="1" ht="16.5" customHeight="1">
      <c r="A236" s="39"/>
      <c r="B236" s="40"/>
      <c r="C236" s="278" t="s">
        <v>836</v>
      </c>
      <c r="D236" s="278" t="s">
        <v>364</v>
      </c>
      <c r="E236" s="279" t="s">
        <v>2240</v>
      </c>
      <c r="F236" s="280" t="s">
        <v>2239</v>
      </c>
      <c r="G236" s="281" t="s">
        <v>1162</v>
      </c>
      <c r="H236" s="282">
        <v>1</v>
      </c>
      <c r="I236" s="283"/>
      <c r="J236" s="284">
        <f>ROUND(I236*H236,2)</f>
        <v>0</v>
      </c>
      <c r="K236" s="285"/>
      <c r="L236" s="286"/>
      <c r="M236" s="287" t="s">
        <v>1</v>
      </c>
      <c r="N236" s="288" t="s">
        <v>43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207</v>
      </c>
      <c r="AT236" s="232" t="s">
        <v>364</v>
      </c>
      <c r="AU236" s="232" t="s">
        <v>86</v>
      </c>
      <c r="AY236" s="18" t="s">
        <v>153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86</v>
      </c>
      <c r="BK236" s="233">
        <f>ROUND(I236*H236,2)</f>
        <v>0</v>
      </c>
      <c r="BL236" s="18" t="s">
        <v>159</v>
      </c>
      <c r="BM236" s="232" t="s">
        <v>1352</v>
      </c>
    </row>
    <row r="237" s="2" customFormat="1" ht="16.5" customHeight="1">
      <c r="A237" s="39"/>
      <c r="B237" s="40"/>
      <c r="C237" s="220" t="s">
        <v>840</v>
      </c>
      <c r="D237" s="220" t="s">
        <v>155</v>
      </c>
      <c r="E237" s="221" t="s">
        <v>2214</v>
      </c>
      <c r="F237" s="222" t="s">
        <v>2215</v>
      </c>
      <c r="G237" s="223" t="s">
        <v>1162</v>
      </c>
      <c r="H237" s="224">
        <v>6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43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159</v>
      </c>
      <c r="AT237" s="232" t="s">
        <v>155</v>
      </c>
      <c r="AU237" s="232" t="s">
        <v>86</v>
      </c>
      <c r="AY237" s="18" t="s">
        <v>153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86</v>
      </c>
      <c r="BK237" s="233">
        <f>ROUND(I237*H237,2)</f>
        <v>0</v>
      </c>
      <c r="BL237" s="18" t="s">
        <v>159</v>
      </c>
      <c r="BM237" s="232" t="s">
        <v>1367</v>
      </c>
    </row>
    <row r="238" s="2" customFormat="1" ht="16.5" customHeight="1">
      <c r="A238" s="39"/>
      <c r="B238" s="40"/>
      <c r="C238" s="278" t="s">
        <v>846</v>
      </c>
      <c r="D238" s="278" t="s">
        <v>364</v>
      </c>
      <c r="E238" s="279" t="s">
        <v>2216</v>
      </c>
      <c r="F238" s="280" t="s">
        <v>2215</v>
      </c>
      <c r="G238" s="281" t="s">
        <v>1162</v>
      </c>
      <c r="H238" s="282">
        <v>6</v>
      </c>
      <c r="I238" s="283"/>
      <c r="J238" s="284">
        <f>ROUND(I238*H238,2)</f>
        <v>0</v>
      </c>
      <c r="K238" s="285"/>
      <c r="L238" s="286"/>
      <c r="M238" s="287" t="s">
        <v>1</v>
      </c>
      <c r="N238" s="288" t="s">
        <v>43</v>
      </c>
      <c r="O238" s="92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207</v>
      </c>
      <c r="AT238" s="232" t="s">
        <v>364</v>
      </c>
      <c r="AU238" s="232" t="s">
        <v>86</v>
      </c>
      <c r="AY238" s="18" t="s">
        <v>153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8" t="s">
        <v>86</v>
      </c>
      <c r="BK238" s="233">
        <f>ROUND(I238*H238,2)</f>
        <v>0</v>
      </c>
      <c r="BL238" s="18" t="s">
        <v>159</v>
      </c>
      <c r="BM238" s="232" t="s">
        <v>1379</v>
      </c>
    </row>
    <row r="239" s="2" customFormat="1" ht="16.5" customHeight="1">
      <c r="A239" s="39"/>
      <c r="B239" s="40"/>
      <c r="C239" s="220" t="s">
        <v>854</v>
      </c>
      <c r="D239" s="220" t="s">
        <v>155</v>
      </c>
      <c r="E239" s="221" t="s">
        <v>2217</v>
      </c>
      <c r="F239" s="222" t="s">
        <v>2218</v>
      </c>
      <c r="G239" s="223" t="s">
        <v>1162</v>
      </c>
      <c r="H239" s="224">
        <v>5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43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159</v>
      </c>
      <c r="AT239" s="232" t="s">
        <v>155</v>
      </c>
      <c r="AU239" s="232" t="s">
        <v>86</v>
      </c>
      <c r="AY239" s="18" t="s">
        <v>153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8" t="s">
        <v>86</v>
      </c>
      <c r="BK239" s="233">
        <f>ROUND(I239*H239,2)</f>
        <v>0</v>
      </c>
      <c r="BL239" s="18" t="s">
        <v>159</v>
      </c>
      <c r="BM239" s="232" t="s">
        <v>1395</v>
      </c>
    </row>
    <row r="240" s="2" customFormat="1" ht="16.5" customHeight="1">
      <c r="A240" s="39"/>
      <c r="B240" s="40"/>
      <c r="C240" s="278" t="s">
        <v>860</v>
      </c>
      <c r="D240" s="278" t="s">
        <v>364</v>
      </c>
      <c r="E240" s="279" t="s">
        <v>2219</v>
      </c>
      <c r="F240" s="280" t="s">
        <v>2218</v>
      </c>
      <c r="G240" s="281" t="s">
        <v>1162</v>
      </c>
      <c r="H240" s="282">
        <v>5</v>
      </c>
      <c r="I240" s="283"/>
      <c r="J240" s="284">
        <f>ROUND(I240*H240,2)</f>
        <v>0</v>
      </c>
      <c r="K240" s="285"/>
      <c r="L240" s="286"/>
      <c r="M240" s="287" t="s">
        <v>1</v>
      </c>
      <c r="N240" s="288" t="s">
        <v>43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207</v>
      </c>
      <c r="AT240" s="232" t="s">
        <v>364</v>
      </c>
      <c r="AU240" s="232" t="s">
        <v>86</v>
      </c>
      <c r="AY240" s="18" t="s">
        <v>153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86</v>
      </c>
      <c r="BK240" s="233">
        <f>ROUND(I240*H240,2)</f>
        <v>0</v>
      </c>
      <c r="BL240" s="18" t="s">
        <v>159</v>
      </c>
      <c r="BM240" s="232" t="s">
        <v>1403</v>
      </c>
    </row>
    <row r="241" s="2" customFormat="1" ht="16.5" customHeight="1">
      <c r="A241" s="39"/>
      <c r="B241" s="40"/>
      <c r="C241" s="220" t="s">
        <v>865</v>
      </c>
      <c r="D241" s="220" t="s">
        <v>155</v>
      </c>
      <c r="E241" s="221" t="s">
        <v>2223</v>
      </c>
      <c r="F241" s="222" t="s">
        <v>2224</v>
      </c>
      <c r="G241" s="223" t="s">
        <v>1162</v>
      </c>
      <c r="H241" s="224">
        <v>1</v>
      </c>
      <c r="I241" s="225"/>
      <c r="J241" s="226">
        <f>ROUND(I241*H241,2)</f>
        <v>0</v>
      </c>
      <c r="K241" s="227"/>
      <c r="L241" s="45"/>
      <c r="M241" s="228" t="s">
        <v>1</v>
      </c>
      <c r="N241" s="229" t="s">
        <v>43</v>
      </c>
      <c r="O241" s="92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159</v>
      </c>
      <c r="AT241" s="232" t="s">
        <v>155</v>
      </c>
      <c r="AU241" s="232" t="s">
        <v>86</v>
      </c>
      <c r="AY241" s="18" t="s">
        <v>153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8" t="s">
        <v>86</v>
      </c>
      <c r="BK241" s="233">
        <f>ROUND(I241*H241,2)</f>
        <v>0</v>
      </c>
      <c r="BL241" s="18" t="s">
        <v>159</v>
      </c>
      <c r="BM241" s="232" t="s">
        <v>1411</v>
      </c>
    </row>
    <row r="242" s="2" customFormat="1" ht="16.5" customHeight="1">
      <c r="A242" s="39"/>
      <c r="B242" s="40"/>
      <c r="C242" s="278" t="s">
        <v>870</v>
      </c>
      <c r="D242" s="278" t="s">
        <v>364</v>
      </c>
      <c r="E242" s="279" t="s">
        <v>2225</v>
      </c>
      <c r="F242" s="280" t="s">
        <v>2224</v>
      </c>
      <c r="G242" s="281" t="s">
        <v>1162</v>
      </c>
      <c r="H242" s="282">
        <v>1</v>
      </c>
      <c r="I242" s="283"/>
      <c r="J242" s="284">
        <f>ROUND(I242*H242,2)</f>
        <v>0</v>
      </c>
      <c r="K242" s="285"/>
      <c r="L242" s="286"/>
      <c r="M242" s="287" t="s">
        <v>1</v>
      </c>
      <c r="N242" s="288" t="s">
        <v>43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207</v>
      </c>
      <c r="AT242" s="232" t="s">
        <v>364</v>
      </c>
      <c r="AU242" s="232" t="s">
        <v>86</v>
      </c>
      <c r="AY242" s="18" t="s">
        <v>153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8" t="s">
        <v>86</v>
      </c>
      <c r="BK242" s="233">
        <f>ROUND(I242*H242,2)</f>
        <v>0</v>
      </c>
      <c r="BL242" s="18" t="s">
        <v>159</v>
      </c>
      <c r="BM242" s="232" t="s">
        <v>1422</v>
      </c>
    </row>
    <row r="243" s="2" customFormat="1" ht="16.5" customHeight="1">
      <c r="A243" s="39"/>
      <c r="B243" s="40"/>
      <c r="C243" s="220" t="s">
        <v>875</v>
      </c>
      <c r="D243" s="220" t="s">
        <v>155</v>
      </c>
      <c r="E243" s="221" t="s">
        <v>2232</v>
      </c>
      <c r="F243" s="222" t="s">
        <v>2233</v>
      </c>
      <c r="G243" s="223" t="s">
        <v>1162</v>
      </c>
      <c r="H243" s="224">
        <v>3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43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159</v>
      </c>
      <c r="AT243" s="232" t="s">
        <v>155</v>
      </c>
      <c r="AU243" s="232" t="s">
        <v>86</v>
      </c>
      <c r="AY243" s="18" t="s">
        <v>153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86</v>
      </c>
      <c r="BK243" s="233">
        <f>ROUND(I243*H243,2)</f>
        <v>0</v>
      </c>
      <c r="BL243" s="18" t="s">
        <v>159</v>
      </c>
      <c r="BM243" s="232" t="s">
        <v>1432</v>
      </c>
    </row>
    <row r="244" s="2" customFormat="1" ht="16.5" customHeight="1">
      <c r="A244" s="39"/>
      <c r="B244" s="40"/>
      <c r="C244" s="278" t="s">
        <v>882</v>
      </c>
      <c r="D244" s="278" t="s">
        <v>364</v>
      </c>
      <c r="E244" s="279" t="s">
        <v>2234</v>
      </c>
      <c r="F244" s="280" t="s">
        <v>2233</v>
      </c>
      <c r="G244" s="281" t="s">
        <v>1162</v>
      </c>
      <c r="H244" s="282">
        <v>3</v>
      </c>
      <c r="I244" s="283"/>
      <c r="J244" s="284">
        <f>ROUND(I244*H244,2)</f>
        <v>0</v>
      </c>
      <c r="K244" s="285"/>
      <c r="L244" s="286"/>
      <c r="M244" s="287" t="s">
        <v>1</v>
      </c>
      <c r="N244" s="288" t="s">
        <v>43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207</v>
      </c>
      <c r="AT244" s="232" t="s">
        <v>364</v>
      </c>
      <c r="AU244" s="232" t="s">
        <v>86</v>
      </c>
      <c r="AY244" s="18" t="s">
        <v>153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86</v>
      </c>
      <c r="BK244" s="233">
        <f>ROUND(I244*H244,2)</f>
        <v>0</v>
      </c>
      <c r="BL244" s="18" t="s">
        <v>159</v>
      </c>
      <c r="BM244" s="232" t="s">
        <v>1440</v>
      </c>
    </row>
    <row r="245" s="2" customFormat="1" ht="16.5" customHeight="1">
      <c r="A245" s="39"/>
      <c r="B245" s="40"/>
      <c r="C245" s="220" t="s">
        <v>888</v>
      </c>
      <c r="D245" s="220" t="s">
        <v>155</v>
      </c>
      <c r="E245" s="221" t="s">
        <v>2235</v>
      </c>
      <c r="F245" s="222" t="s">
        <v>2236</v>
      </c>
      <c r="G245" s="223" t="s">
        <v>1162</v>
      </c>
      <c r="H245" s="224">
        <v>1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43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159</v>
      </c>
      <c r="AT245" s="232" t="s">
        <v>155</v>
      </c>
      <c r="AU245" s="232" t="s">
        <v>86</v>
      </c>
      <c r="AY245" s="18" t="s">
        <v>153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86</v>
      </c>
      <c r="BK245" s="233">
        <f>ROUND(I245*H245,2)</f>
        <v>0</v>
      </c>
      <c r="BL245" s="18" t="s">
        <v>159</v>
      </c>
      <c r="BM245" s="232" t="s">
        <v>1448</v>
      </c>
    </row>
    <row r="246" s="2" customFormat="1" ht="16.5" customHeight="1">
      <c r="A246" s="39"/>
      <c r="B246" s="40"/>
      <c r="C246" s="278" t="s">
        <v>891</v>
      </c>
      <c r="D246" s="278" t="s">
        <v>364</v>
      </c>
      <c r="E246" s="279" t="s">
        <v>2237</v>
      </c>
      <c r="F246" s="280" t="s">
        <v>2236</v>
      </c>
      <c r="G246" s="281" t="s">
        <v>1162</v>
      </c>
      <c r="H246" s="282">
        <v>1</v>
      </c>
      <c r="I246" s="283"/>
      <c r="J246" s="284">
        <f>ROUND(I246*H246,2)</f>
        <v>0</v>
      </c>
      <c r="K246" s="285"/>
      <c r="L246" s="286"/>
      <c r="M246" s="287" t="s">
        <v>1</v>
      </c>
      <c r="N246" s="288" t="s">
        <v>43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207</v>
      </c>
      <c r="AT246" s="232" t="s">
        <v>364</v>
      </c>
      <c r="AU246" s="232" t="s">
        <v>86</v>
      </c>
      <c r="AY246" s="18" t="s">
        <v>153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86</v>
      </c>
      <c r="BK246" s="233">
        <f>ROUND(I246*H246,2)</f>
        <v>0</v>
      </c>
      <c r="BL246" s="18" t="s">
        <v>159</v>
      </c>
      <c r="BM246" s="232" t="s">
        <v>1468</v>
      </c>
    </row>
    <row r="247" s="12" customFormat="1" ht="25.92" customHeight="1">
      <c r="A247" s="12"/>
      <c r="B247" s="204"/>
      <c r="C247" s="205"/>
      <c r="D247" s="206" t="s">
        <v>77</v>
      </c>
      <c r="E247" s="207" t="s">
        <v>2241</v>
      </c>
      <c r="F247" s="207" t="s">
        <v>2242</v>
      </c>
      <c r="G247" s="205"/>
      <c r="H247" s="205"/>
      <c r="I247" s="208"/>
      <c r="J247" s="209">
        <f>BK247</f>
        <v>0</v>
      </c>
      <c r="K247" s="205"/>
      <c r="L247" s="210"/>
      <c r="M247" s="211"/>
      <c r="N247" s="212"/>
      <c r="O247" s="212"/>
      <c r="P247" s="213">
        <f>SUM(P248:P259)</f>
        <v>0</v>
      </c>
      <c r="Q247" s="212"/>
      <c r="R247" s="213">
        <f>SUM(R248:R259)</f>
        <v>0</v>
      </c>
      <c r="S247" s="212"/>
      <c r="T247" s="214">
        <f>SUM(T248:T259)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5" t="s">
        <v>165</v>
      </c>
      <c r="AT247" s="216" t="s">
        <v>77</v>
      </c>
      <c r="AU247" s="216" t="s">
        <v>78</v>
      </c>
      <c r="AY247" s="215" t="s">
        <v>153</v>
      </c>
      <c r="BK247" s="217">
        <f>SUM(BK248:BK259)</f>
        <v>0</v>
      </c>
    </row>
    <row r="248" s="2" customFormat="1" ht="16.5" customHeight="1">
      <c r="A248" s="39"/>
      <c r="B248" s="40"/>
      <c r="C248" s="220" t="s">
        <v>897</v>
      </c>
      <c r="D248" s="220" t="s">
        <v>155</v>
      </c>
      <c r="E248" s="221" t="s">
        <v>2243</v>
      </c>
      <c r="F248" s="222" t="s">
        <v>2244</v>
      </c>
      <c r="G248" s="223" t="s">
        <v>1162</v>
      </c>
      <c r="H248" s="224">
        <v>38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43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159</v>
      </c>
      <c r="AT248" s="232" t="s">
        <v>155</v>
      </c>
      <c r="AU248" s="232" t="s">
        <v>86</v>
      </c>
      <c r="AY248" s="18" t="s">
        <v>153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86</v>
      </c>
      <c r="BK248" s="233">
        <f>ROUND(I248*H248,2)</f>
        <v>0</v>
      </c>
      <c r="BL248" s="18" t="s">
        <v>159</v>
      </c>
      <c r="BM248" s="232" t="s">
        <v>1476</v>
      </c>
    </row>
    <row r="249" s="2" customFormat="1" ht="16.5" customHeight="1">
      <c r="A249" s="39"/>
      <c r="B249" s="40"/>
      <c r="C249" s="278" t="s">
        <v>903</v>
      </c>
      <c r="D249" s="278" t="s">
        <v>364</v>
      </c>
      <c r="E249" s="279" t="s">
        <v>2245</v>
      </c>
      <c r="F249" s="280" t="s">
        <v>2244</v>
      </c>
      <c r="G249" s="281" t="s">
        <v>1162</v>
      </c>
      <c r="H249" s="282">
        <v>38</v>
      </c>
      <c r="I249" s="283"/>
      <c r="J249" s="284">
        <f>ROUND(I249*H249,2)</f>
        <v>0</v>
      </c>
      <c r="K249" s="285"/>
      <c r="L249" s="286"/>
      <c r="M249" s="287" t="s">
        <v>1</v>
      </c>
      <c r="N249" s="288" t="s">
        <v>43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207</v>
      </c>
      <c r="AT249" s="232" t="s">
        <v>364</v>
      </c>
      <c r="AU249" s="232" t="s">
        <v>86</v>
      </c>
      <c r="AY249" s="18" t="s">
        <v>153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86</v>
      </c>
      <c r="BK249" s="233">
        <f>ROUND(I249*H249,2)</f>
        <v>0</v>
      </c>
      <c r="BL249" s="18" t="s">
        <v>159</v>
      </c>
      <c r="BM249" s="232" t="s">
        <v>1486</v>
      </c>
    </row>
    <row r="250" s="2" customFormat="1" ht="16.5" customHeight="1">
      <c r="A250" s="39"/>
      <c r="B250" s="40"/>
      <c r="C250" s="220" t="s">
        <v>908</v>
      </c>
      <c r="D250" s="220" t="s">
        <v>155</v>
      </c>
      <c r="E250" s="221" t="s">
        <v>2246</v>
      </c>
      <c r="F250" s="222" t="s">
        <v>2247</v>
      </c>
      <c r="G250" s="223" t="s">
        <v>1162</v>
      </c>
      <c r="H250" s="224">
        <v>30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43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159</v>
      </c>
      <c r="AT250" s="232" t="s">
        <v>155</v>
      </c>
      <c r="AU250" s="232" t="s">
        <v>86</v>
      </c>
      <c r="AY250" s="18" t="s">
        <v>153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86</v>
      </c>
      <c r="BK250" s="233">
        <f>ROUND(I250*H250,2)</f>
        <v>0</v>
      </c>
      <c r="BL250" s="18" t="s">
        <v>159</v>
      </c>
      <c r="BM250" s="232" t="s">
        <v>1494</v>
      </c>
    </row>
    <row r="251" s="2" customFormat="1" ht="16.5" customHeight="1">
      <c r="A251" s="39"/>
      <c r="B251" s="40"/>
      <c r="C251" s="278" t="s">
        <v>912</v>
      </c>
      <c r="D251" s="278" t="s">
        <v>364</v>
      </c>
      <c r="E251" s="279" t="s">
        <v>2248</v>
      </c>
      <c r="F251" s="280" t="s">
        <v>2247</v>
      </c>
      <c r="G251" s="281" t="s">
        <v>1162</v>
      </c>
      <c r="H251" s="282">
        <v>30</v>
      </c>
      <c r="I251" s="283"/>
      <c r="J251" s="284">
        <f>ROUND(I251*H251,2)</f>
        <v>0</v>
      </c>
      <c r="K251" s="285"/>
      <c r="L251" s="286"/>
      <c r="M251" s="287" t="s">
        <v>1</v>
      </c>
      <c r="N251" s="288" t="s">
        <v>43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207</v>
      </c>
      <c r="AT251" s="232" t="s">
        <v>364</v>
      </c>
      <c r="AU251" s="232" t="s">
        <v>86</v>
      </c>
      <c r="AY251" s="18" t="s">
        <v>153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86</v>
      </c>
      <c r="BK251" s="233">
        <f>ROUND(I251*H251,2)</f>
        <v>0</v>
      </c>
      <c r="BL251" s="18" t="s">
        <v>159</v>
      </c>
      <c r="BM251" s="232" t="s">
        <v>1517</v>
      </c>
    </row>
    <row r="252" s="2" customFormat="1" ht="16.5" customHeight="1">
      <c r="A252" s="39"/>
      <c r="B252" s="40"/>
      <c r="C252" s="220" t="s">
        <v>916</v>
      </c>
      <c r="D252" s="220" t="s">
        <v>155</v>
      </c>
      <c r="E252" s="221" t="s">
        <v>2249</v>
      </c>
      <c r="F252" s="222" t="s">
        <v>2250</v>
      </c>
      <c r="G252" s="223" t="s">
        <v>1162</v>
      </c>
      <c r="H252" s="224">
        <v>3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43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159</v>
      </c>
      <c r="AT252" s="232" t="s">
        <v>155</v>
      </c>
      <c r="AU252" s="232" t="s">
        <v>86</v>
      </c>
      <c r="AY252" s="18" t="s">
        <v>153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86</v>
      </c>
      <c r="BK252" s="233">
        <f>ROUND(I252*H252,2)</f>
        <v>0</v>
      </c>
      <c r="BL252" s="18" t="s">
        <v>159</v>
      </c>
      <c r="BM252" s="232" t="s">
        <v>1533</v>
      </c>
    </row>
    <row r="253" s="2" customFormat="1" ht="16.5" customHeight="1">
      <c r="A253" s="39"/>
      <c r="B253" s="40"/>
      <c r="C253" s="278" t="s">
        <v>921</v>
      </c>
      <c r="D253" s="278" t="s">
        <v>364</v>
      </c>
      <c r="E253" s="279" t="s">
        <v>2251</v>
      </c>
      <c r="F253" s="280" t="s">
        <v>2250</v>
      </c>
      <c r="G253" s="281" t="s">
        <v>1162</v>
      </c>
      <c r="H253" s="282">
        <v>3</v>
      </c>
      <c r="I253" s="283"/>
      <c r="J253" s="284">
        <f>ROUND(I253*H253,2)</f>
        <v>0</v>
      </c>
      <c r="K253" s="285"/>
      <c r="L253" s="286"/>
      <c r="M253" s="287" t="s">
        <v>1</v>
      </c>
      <c r="N253" s="288" t="s">
        <v>43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207</v>
      </c>
      <c r="AT253" s="232" t="s">
        <v>364</v>
      </c>
      <c r="AU253" s="232" t="s">
        <v>86</v>
      </c>
      <c r="AY253" s="18" t="s">
        <v>153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86</v>
      </c>
      <c r="BK253" s="233">
        <f>ROUND(I253*H253,2)</f>
        <v>0</v>
      </c>
      <c r="BL253" s="18" t="s">
        <v>159</v>
      </c>
      <c r="BM253" s="232" t="s">
        <v>1541</v>
      </c>
    </row>
    <row r="254" s="2" customFormat="1" ht="24.15" customHeight="1">
      <c r="A254" s="39"/>
      <c r="B254" s="40"/>
      <c r="C254" s="220" t="s">
        <v>926</v>
      </c>
      <c r="D254" s="220" t="s">
        <v>155</v>
      </c>
      <c r="E254" s="221" t="s">
        <v>2252</v>
      </c>
      <c r="F254" s="222" t="s">
        <v>2253</v>
      </c>
      <c r="G254" s="223" t="s">
        <v>1162</v>
      </c>
      <c r="H254" s="224">
        <v>17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43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159</v>
      </c>
      <c r="AT254" s="232" t="s">
        <v>155</v>
      </c>
      <c r="AU254" s="232" t="s">
        <v>86</v>
      </c>
      <c r="AY254" s="18" t="s">
        <v>153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86</v>
      </c>
      <c r="BK254" s="233">
        <f>ROUND(I254*H254,2)</f>
        <v>0</v>
      </c>
      <c r="BL254" s="18" t="s">
        <v>159</v>
      </c>
      <c r="BM254" s="232" t="s">
        <v>1550</v>
      </c>
    </row>
    <row r="255" s="2" customFormat="1" ht="24.15" customHeight="1">
      <c r="A255" s="39"/>
      <c r="B255" s="40"/>
      <c r="C255" s="278" t="s">
        <v>931</v>
      </c>
      <c r="D255" s="278" t="s">
        <v>364</v>
      </c>
      <c r="E255" s="279" t="s">
        <v>2254</v>
      </c>
      <c r="F255" s="280" t="s">
        <v>2253</v>
      </c>
      <c r="G255" s="281" t="s">
        <v>1162</v>
      </c>
      <c r="H255" s="282">
        <v>17</v>
      </c>
      <c r="I255" s="283"/>
      <c r="J255" s="284">
        <f>ROUND(I255*H255,2)</f>
        <v>0</v>
      </c>
      <c r="K255" s="285"/>
      <c r="L255" s="286"/>
      <c r="M255" s="287" t="s">
        <v>1</v>
      </c>
      <c r="N255" s="288" t="s">
        <v>43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207</v>
      </c>
      <c r="AT255" s="232" t="s">
        <v>364</v>
      </c>
      <c r="AU255" s="232" t="s">
        <v>86</v>
      </c>
      <c r="AY255" s="18" t="s">
        <v>153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86</v>
      </c>
      <c r="BK255" s="233">
        <f>ROUND(I255*H255,2)</f>
        <v>0</v>
      </c>
      <c r="BL255" s="18" t="s">
        <v>159</v>
      </c>
      <c r="BM255" s="232" t="s">
        <v>1560</v>
      </c>
    </row>
    <row r="256" s="2" customFormat="1" ht="21.75" customHeight="1">
      <c r="A256" s="39"/>
      <c r="B256" s="40"/>
      <c r="C256" s="220" t="s">
        <v>933</v>
      </c>
      <c r="D256" s="220" t="s">
        <v>155</v>
      </c>
      <c r="E256" s="221" t="s">
        <v>2255</v>
      </c>
      <c r="F256" s="222" t="s">
        <v>2256</v>
      </c>
      <c r="G256" s="223" t="s">
        <v>1162</v>
      </c>
      <c r="H256" s="224">
        <v>16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43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159</v>
      </c>
      <c r="AT256" s="232" t="s">
        <v>155</v>
      </c>
      <c r="AU256" s="232" t="s">
        <v>86</v>
      </c>
      <c r="AY256" s="18" t="s">
        <v>153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86</v>
      </c>
      <c r="BK256" s="233">
        <f>ROUND(I256*H256,2)</f>
        <v>0</v>
      </c>
      <c r="BL256" s="18" t="s">
        <v>159</v>
      </c>
      <c r="BM256" s="232" t="s">
        <v>1569</v>
      </c>
    </row>
    <row r="257" s="2" customFormat="1" ht="21.75" customHeight="1">
      <c r="A257" s="39"/>
      <c r="B257" s="40"/>
      <c r="C257" s="278" t="s">
        <v>937</v>
      </c>
      <c r="D257" s="278" t="s">
        <v>364</v>
      </c>
      <c r="E257" s="279" t="s">
        <v>2257</v>
      </c>
      <c r="F257" s="280" t="s">
        <v>2256</v>
      </c>
      <c r="G257" s="281" t="s">
        <v>1162</v>
      </c>
      <c r="H257" s="282">
        <v>16</v>
      </c>
      <c r="I257" s="283"/>
      <c r="J257" s="284">
        <f>ROUND(I257*H257,2)</f>
        <v>0</v>
      </c>
      <c r="K257" s="285"/>
      <c r="L257" s="286"/>
      <c r="M257" s="287" t="s">
        <v>1</v>
      </c>
      <c r="N257" s="288" t="s">
        <v>43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207</v>
      </c>
      <c r="AT257" s="232" t="s">
        <v>364</v>
      </c>
      <c r="AU257" s="232" t="s">
        <v>86</v>
      </c>
      <c r="AY257" s="18" t="s">
        <v>153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86</v>
      </c>
      <c r="BK257" s="233">
        <f>ROUND(I257*H257,2)</f>
        <v>0</v>
      </c>
      <c r="BL257" s="18" t="s">
        <v>159</v>
      </c>
      <c r="BM257" s="232" t="s">
        <v>1581</v>
      </c>
    </row>
    <row r="258" s="2" customFormat="1" ht="24.15" customHeight="1">
      <c r="A258" s="39"/>
      <c r="B258" s="40"/>
      <c r="C258" s="220" t="s">
        <v>943</v>
      </c>
      <c r="D258" s="220" t="s">
        <v>155</v>
      </c>
      <c r="E258" s="221" t="s">
        <v>2258</v>
      </c>
      <c r="F258" s="222" t="s">
        <v>2259</v>
      </c>
      <c r="G258" s="223" t="s">
        <v>1162</v>
      </c>
      <c r="H258" s="224">
        <v>2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43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159</v>
      </c>
      <c r="AT258" s="232" t="s">
        <v>155</v>
      </c>
      <c r="AU258" s="232" t="s">
        <v>86</v>
      </c>
      <c r="AY258" s="18" t="s">
        <v>153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86</v>
      </c>
      <c r="BK258" s="233">
        <f>ROUND(I258*H258,2)</f>
        <v>0</v>
      </c>
      <c r="BL258" s="18" t="s">
        <v>159</v>
      </c>
      <c r="BM258" s="232" t="s">
        <v>1589</v>
      </c>
    </row>
    <row r="259" s="2" customFormat="1" ht="24.15" customHeight="1">
      <c r="A259" s="39"/>
      <c r="B259" s="40"/>
      <c r="C259" s="278" t="s">
        <v>949</v>
      </c>
      <c r="D259" s="278" t="s">
        <v>364</v>
      </c>
      <c r="E259" s="279" t="s">
        <v>2260</v>
      </c>
      <c r="F259" s="280" t="s">
        <v>2259</v>
      </c>
      <c r="G259" s="281" t="s">
        <v>1162</v>
      </c>
      <c r="H259" s="282">
        <v>2</v>
      </c>
      <c r="I259" s="283"/>
      <c r="J259" s="284">
        <f>ROUND(I259*H259,2)</f>
        <v>0</v>
      </c>
      <c r="K259" s="285"/>
      <c r="L259" s="286"/>
      <c r="M259" s="287" t="s">
        <v>1</v>
      </c>
      <c r="N259" s="288" t="s">
        <v>43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207</v>
      </c>
      <c r="AT259" s="232" t="s">
        <v>364</v>
      </c>
      <c r="AU259" s="232" t="s">
        <v>86</v>
      </c>
      <c r="AY259" s="18" t="s">
        <v>153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86</v>
      </c>
      <c r="BK259" s="233">
        <f>ROUND(I259*H259,2)</f>
        <v>0</v>
      </c>
      <c r="BL259" s="18" t="s">
        <v>159</v>
      </c>
      <c r="BM259" s="232" t="s">
        <v>1599</v>
      </c>
    </row>
    <row r="260" s="12" customFormat="1" ht="25.92" customHeight="1">
      <c r="A260" s="12"/>
      <c r="B260" s="204"/>
      <c r="C260" s="205"/>
      <c r="D260" s="206" t="s">
        <v>77</v>
      </c>
      <c r="E260" s="207" t="s">
        <v>2261</v>
      </c>
      <c r="F260" s="207" t="s">
        <v>2262</v>
      </c>
      <c r="G260" s="205"/>
      <c r="H260" s="205"/>
      <c r="I260" s="208"/>
      <c r="J260" s="209">
        <f>BK260</f>
        <v>0</v>
      </c>
      <c r="K260" s="205"/>
      <c r="L260" s="210"/>
      <c r="M260" s="211"/>
      <c r="N260" s="212"/>
      <c r="O260" s="212"/>
      <c r="P260" s="213">
        <f>SUM(P261:P276)</f>
        <v>0</v>
      </c>
      <c r="Q260" s="212"/>
      <c r="R260" s="213">
        <f>SUM(R261:R276)</f>
        <v>0</v>
      </c>
      <c r="S260" s="212"/>
      <c r="T260" s="214">
        <f>SUM(T261:T276)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86</v>
      </c>
      <c r="AT260" s="216" t="s">
        <v>77</v>
      </c>
      <c r="AU260" s="216" t="s">
        <v>78</v>
      </c>
      <c r="AY260" s="215" t="s">
        <v>153</v>
      </c>
      <c r="BK260" s="217">
        <f>SUM(BK261:BK276)</f>
        <v>0</v>
      </c>
    </row>
    <row r="261" s="2" customFormat="1" ht="33" customHeight="1">
      <c r="A261" s="39"/>
      <c r="B261" s="40"/>
      <c r="C261" s="220" t="s">
        <v>954</v>
      </c>
      <c r="D261" s="220" t="s">
        <v>155</v>
      </c>
      <c r="E261" s="221" t="s">
        <v>2263</v>
      </c>
      <c r="F261" s="222" t="s">
        <v>2264</v>
      </c>
      <c r="G261" s="223" t="s">
        <v>335</v>
      </c>
      <c r="H261" s="224">
        <v>1800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43</v>
      </c>
      <c r="O261" s="92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159</v>
      </c>
      <c r="AT261" s="232" t="s">
        <v>155</v>
      </c>
      <c r="AU261" s="232" t="s">
        <v>86</v>
      </c>
      <c r="AY261" s="18" t="s">
        <v>153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86</v>
      </c>
      <c r="BK261" s="233">
        <f>ROUND(I261*H261,2)</f>
        <v>0</v>
      </c>
      <c r="BL261" s="18" t="s">
        <v>159</v>
      </c>
      <c r="BM261" s="232" t="s">
        <v>1609</v>
      </c>
    </row>
    <row r="262" s="2" customFormat="1" ht="33" customHeight="1">
      <c r="A262" s="39"/>
      <c r="B262" s="40"/>
      <c r="C262" s="278" t="s">
        <v>960</v>
      </c>
      <c r="D262" s="278" t="s">
        <v>364</v>
      </c>
      <c r="E262" s="279" t="s">
        <v>2265</v>
      </c>
      <c r="F262" s="280" t="s">
        <v>2264</v>
      </c>
      <c r="G262" s="281" t="s">
        <v>335</v>
      </c>
      <c r="H262" s="282">
        <v>1800</v>
      </c>
      <c r="I262" s="283"/>
      <c r="J262" s="284">
        <f>ROUND(I262*H262,2)</f>
        <v>0</v>
      </c>
      <c r="K262" s="285"/>
      <c r="L262" s="286"/>
      <c r="M262" s="287" t="s">
        <v>1</v>
      </c>
      <c r="N262" s="288" t="s">
        <v>43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207</v>
      </c>
      <c r="AT262" s="232" t="s">
        <v>364</v>
      </c>
      <c r="AU262" s="232" t="s">
        <v>86</v>
      </c>
      <c r="AY262" s="18" t="s">
        <v>153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86</v>
      </c>
      <c r="BK262" s="233">
        <f>ROUND(I262*H262,2)</f>
        <v>0</v>
      </c>
      <c r="BL262" s="18" t="s">
        <v>159</v>
      </c>
      <c r="BM262" s="232" t="s">
        <v>1650</v>
      </c>
    </row>
    <row r="263" s="2" customFormat="1" ht="16.5" customHeight="1">
      <c r="A263" s="39"/>
      <c r="B263" s="40"/>
      <c r="C263" s="220" t="s">
        <v>965</v>
      </c>
      <c r="D263" s="220" t="s">
        <v>155</v>
      </c>
      <c r="E263" s="221" t="s">
        <v>2266</v>
      </c>
      <c r="F263" s="222" t="s">
        <v>2267</v>
      </c>
      <c r="G263" s="223" t="s">
        <v>1162</v>
      </c>
      <c r="H263" s="224">
        <v>18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43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159</v>
      </c>
      <c r="AT263" s="232" t="s">
        <v>155</v>
      </c>
      <c r="AU263" s="232" t="s">
        <v>86</v>
      </c>
      <c r="AY263" s="18" t="s">
        <v>153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86</v>
      </c>
      <c r="BK263" s="233">
        <f>ROUND(I263*H263,2)</f>
        <v>0</v>
      </c>
      <c r="BL263" s="18" t="s">
        <v>159</v>
      </c>
      <c r="BM263" s="232" t="s">
        <v>1664</v>
      </c>
    </row>
    <row r="264" s="2" customFormat="1" ht="24.15" customHeight="1">
      <c r="A264" s="39"/>
      <c r="B264" s="40"/>
      <c r="C264" s="220" t="s">
        <v>969</v>
      </c>
      <c r="D264" s="220" t="s">
        <v>155</v>
      </c>
      <c r="E264" s="221" t="s">
        <v>2268</v>
      </c>
      <c r="F264" s="222" t="s">
        <v>2269</v>
      </c>
      <c r="G264" s="223" t="s">
        <v>1162</v>
      </c>
      <c r="H264" s="224">
        <v>9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43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159</v>
      </c>
      <c r="AT264" s="232" t="s">
        <v>155</v>
      </c>
      <c r="AU264" s="232" t="s">
        <v>86</v>
      </c>
      <c r="AY264" s="18" t="s">
        <v>153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86</v>
      </c>
      <c r="BK264" s="233">
        <f>ROUND(I264*H264,2)</f>
        <v>0</v>
      </c>
      <c r="BL264" s="18" t="s">
        <v>159</v>
      </c>
      <c r="BM264" s="232" t="s">
        <v>1673</v>
      </c>
    </row>
    <row r="265" s="2" customFormat="1" ht="24.15" customHeight="1">
      <c r="A265" s="39"/>
      <c r="B265" s="40"/>
      <c r="C265" s="278" t="s">
        <v>973</v>
      </c>
      <c r="D265" s="278" t="s">
        <v>364</v>
      </c>
      <c r="E265" s="279" t="s">
        <v>2270</v>
      </c>
      <c r="F265" s="280" t="s">
        <v>2269</v>
      </c>
      <c r="G265" s="281" t="s">
        <v>1162</v>
      </c>
      <c r="H265" s="282">
        <v>9</v>
      </c>
      <c r="I265" s="283"/>
      <c r="J265" s="284">
        <f>ROUND(I265*H265,2)</f>
        <v>0</v>
      </c>
      <c r="K265" s="285"/>
      <c r="L265" s="286"/>
      <c r="M265" s="287" t="s">
        <v>1</v>
      </c>
      <c r="N265" s="288" t="s">
        <v>43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207</v>
      </c>
      <c r="AT265" s="232" t="s">
        <v>364</v>
      </c>
      <c r="AU265" s="232" t="s">
        <v>86</v>
      </c>
      <c r="AY265" s="18" t="s">
        <v>153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86</v>
      </c>
      <c r="BK265" s="233">
        <f>ROUND(I265*H265,2)</f>
        <v>0</v>
      </c>
      <c r="BL265" s="18" t="s">
        <v>159</v>
      </c>
      <c r="BM265" s="232" t="s">
        <v>1681</v>
      </c>
    </row>
    <row r="266" s="2" customFormat="1" ht="16.5" customHeight="1">
      <c r="A266" s="39"/>
      <c r="B266" s="40"/>
      <c r="C266" s="220" t="s">
        <v>979</v>
      </c>
      <c r="D266" s="220" t="s">
        <v>155</v>
      </c>
      <c r="E266" s="221" t="s">
        <v>2101</v>
      </c>
      <c r="F266" s="222" t="s">
        <v>2102</v>
      </c>
      <c r="G266" s="223" t="s">
        <v>1162</v>
      </c>
      <c r="H266" s="224">
        <v>9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43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159</v>
      </c>
      <c r="AT266" s="232" t="s">
        <v>155</v>
      </c>
      <c r="AU266" s="232" t="s">
        <v>86</v>
      </c>
      <c r="AY266" s="18" t="s">
        <v>153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86</v>
      </c>
      <c r="BK266" s="233">
        <f>ROUND(I266*H266,2)</f>
        <v>0</v>
      </c>
      <c r="BL266" s="18" t="s">
        <v>159</v>
      </c>
      <c r="BM266" s="232" t="s">
        <v>1690</v>
      </c>
    </row>
    <row r="267" s="2" customFormat="1" ht="16.5" customHeight="1">
      <c r="A267" s="39"/>
      <c r="B267" s="40"/>
      <c r="C267" s="278" t="s">
        <v>985</v>
      </c>
      <c r="D267" s="278" t="s">
        <v>364</v>
      </c>
      <c r="E267" s="279" t="s">
        <v>2103</v>
      </c>
      <c r="F267" s="280" t="s">
        <v>2102</v>
      </c>
      <c r="G267" s="281" t="s">
        <v>1162</v>
      </c>
      <c r="H267" s="282">
        <v>9</v>
      </c>
      <c r="I267" s="283"/>
      <c r="J267" s="284">
        <f>ROUND(I267*H267,2)</f>
        <v>0</v>
      </c>
      <c r="K267" s="285"/>
      <c r="L267" s="286"/>
      <c r="M267" s="287" t="s">
        <v>1</v>
      </c>
      <c r="N267" s="288" t="s">
        <v>43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207</v>
      </c>
      <c r="AT267" s="232" t="s">
        <v>364</v>
      </c>
      <c r="AU267" s="232" t="s">
        <v>86</v>
      </c>
      <c r="AY267" s="18" t="s">
        <v>153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86</v>
      </c>
      <c r="BK267" s="233">
        <f>ROUND(I267*H267,2)</f>
        <v>0</v>
      </c>
      <c r="BL267" s="18" t="s">
        <v>159</v>
      </c>
      <c r="BM267" s="232" t="s">
        <v>2271</v>
      </c>
    </row>
    <row r="268" s="2" customFormat="1" ht="16.5" customHeight="1">
      <c r="A268" s="39"/>
      <c r="B268" s="40"/>
      <c r="C268" s="220" t="s">
        <v>990</v>
      </c>
      <c r="D268" s="220" t="s">
        <v>155</v>
      </c>
      <c r="E268" s="221" t="s">
        <v>2272</v>
      </c>
      <c r="F268" s="222" t="s">
        <v>2273</v>
      </c>
      <c r="G268" s="223" t="s">
        <v>1162</v>
      </c>
      <c r="H268" s="224">
        <v>9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43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159</v>
      </c>
      <c r="AT268" s="232" t="s">
        <v>155</v>
      </c>
      <c r="AU268" s="232" t="s">
        <v>86</v>
      </c>
      <c r="AY268" s="18" t="s">
        <v>153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86</v>
      </c>
      <c r="BK268" s="233">
        <f>ROUND(I268*H268,2)</f>
        <v>0</v>
      </c>
      <c r="BL268" s="18" t="s">
        <v>159</v>
      </c>
      <c r="BM268" s="232" t="s">
        <v>2274</v>
      </c>
    </row>
    <row r="269" s="2" customFormat="1" ht="16.5" customHeight="1">
      <c r="A269" s="39"/>
      <c r="B269" s="40"/>
      <c r="C269" s="220" t="s">
        <v>998</v>
      </c>
      <c r="D269" s="220" t="s">
        <v>155</v>
      </c>
      <c r="E269" s="221" t="s">
        <v>2275</v>
      </c>
      <c r="F269" s="222" t="s">
        <v>2276</v>
      </c>
      <c r="G269" s="223" t="s">
        <v>1162</v>
      </c>
      <c r="H269" s="224">
        <v>9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43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159</v>
      </c>
      <c r="AT269" s="232" t="s">
        <v>155</v>
      </c>
      <c r="AU269" s="232" t="s">
        <v>86</v>
      </c>
      <c r="AY269" s="18" t="s">
        <v>153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86</v>
      </c>
      <c r="BK269" s="233">
        <f>ROUND(I269*H269,2)</f>
        <v>0</v>
      </c>
      <c r="BL269" s="18" t="s">
        <v>159</v>
      </c>
      <c r="BM269" s="232" t="s">
        <v>2149</v>
      </c>
    </row>
    <row r="270" s="2" customFormat="1" ht="16.5" customHeight="1">
      <c r="A270" s="39"/>
      <c r="B270" s="40"/>
      <c r="C270" s="220" t="s">
        <v>1004</v>
      </c>
      <c r="D270" s="220" t="s">
        <v>155</v>
      </c>
      <c r="E270" s="221" t="s">
        <v>2277</v>
      </c>
      <c r="F270" s="222" t="s">
        <v>2278</v>
      </c>
      <c r="G270" s="223" t="s">
        <v>335</v>
      </c>
      <c r="H270" s="224">
        <v>1700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43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159</v>
      </c>
      <c r="AT270" s="232" t="s">
        <v>155</v>
      </c>
      <c r="AU270" s="232" t="s">
        <v>86</v>
      </c>
      <c r="AY270" s="18" t="s">
        <v>153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86</v>
      </c>
      <c r="BK270" s="233">
        <f>ROUND(I270*H270,2)</f>
        <v>0</v>
      </c>
      <c r="BL270" s="18" t="s">
        <v>159</v>
      </c>
      <c r="BM270" s="232" t="s">
        <v>2279</v>
      </c>
    </row>
    <row r="271" s="2" customFormat="1" ht="16.5" customHeight="1">
      <c r="A271" s="39"/>
      <c r="B271" s="40"/>
      <c r="C271" s="278" t="s">
        <v>1009</v>
      </c>
      <c r="D271" s="278" t="s">
        <v>364</v>
      </c>
      <c r="E271" s="279" t="s">
        <v>2280</v>
      </c>
      <c r="F271" s="280" t="s">
        <v>2278</v>
      </c>
      <c r="G271" s="281" t="s">
        <v>335</v>
      </c>
      <c r="H271" s="282">
        <v>1700</v>
      </c>
      <c r="I271" s="283"/>
      <c r="J271" s="284">
        <f>ROUND(I271*H271,2)</f>
        <v>0</v>
      </c>
      <c r="K271" s="285"/>
      <c r="L271" s="286"/>
      <c r="M271" s="287" t="s">
        <v>1</v>
      </c>
      <c r="N271" s="288" t="s">
        <v>43</v>
      </c>
      <c r="O271" s="92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207</v>
      </c>
      <c r="AT271" s="232" t="s">
        <v>364</v>
      </c>
      <c r="AU271" s="232" t="s">
        <v>86</v>
      </c>
      <c r="AY271" s="18" t="s">
        <v>153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86</v>
      </c>
      <c r="BK271" s="233">
        <f>ROUND(I271*H271,2)</f>
        <v>0</v>
      </c>
      <c r="BL271" s="18" t="s">
        <v>159</v>
      </c>
      <c r="BM271" s="232" t="s">
        <v>2281</v>
      </c>
    </row>
    <row r="272" s="2" customFormat="1" ht="16.5" customHeight="1">
      <c r="A272" s="39"/>
      <c r="B272" s="40"/>
      <c r="C272" s="220" t="s">
        <v>1015</v>
      </c>
      <c r="D272" s="220" t="s">
        <v>155</v>
      </c>
      <c r="E272" s="221" t="s">
        <v>2282</v>
      </c>
      <c r="F272" s="222" t="s">
        <v>2283</v>
      </c>
      <c r="G272" s="223" t="s">
        <v>1162</v>
      </c>
      <c r="H272" s="224">
        <v>2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43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159</v>
      </c>
      <c r="AT272" s="232" t="s">
        <v>155</v>
      </c>
      <c r="AU272" s="232" t="s">
        <v>86</v>
      </c>
      <c r="AY272" s="18" t="s">
        <v>153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86</v>
      </c>
      <c r="BK272" s="233">
        <f>ROUND(I272*H272,2)</f>
        <v>0</v>
      </c>
      <c r="BL272" s="18" t="s">
        <v>159</v>
      </c>
      <c r="BM272" s="232" t="s">
        <v>2284</v>
      </c>
    </row>
    <row r="273" s="2" customFormat="1" ht="16.5" customHeight="1">
      <c r="A273" s="39"/>
      <c r="B273" s="40"/>
      <c r="C273" s="278" t="s">
        <v>1020</v>
      </c>
      <c r="D273" s="278" t="s">
        <v>364</v>
      </c>
      <c r="E273" s="279" t="s">
        <v>2285</v>
      </c>
      <c r="F273" s="280" t="s">
        <v>2283</v>
      </c>
      <c r="G273" s="281" t="s">
        <v>1162</v>
      </c>
      <c r="H273" s="282">
        <v>2</v>
      </c>
      <c r="I273" s="283"/>
      <c r="J273" s="284">
        <f>ROUND(I273*H273,2)</f>
        <v>0</v>
      </c>
      <c r="K273" s="285"/>
      <c r="L273" s="286"/>
      <c r="M273" s="287" t="s">
        <v>1</v>
      </c>
      <c r="N273" s="288" t="s">
        <v>43</v>
      </c>
      <c r="O273" s="92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2" t="s">
        <v>207</v>
      </c>
      <c r="AT273" s="232" t="s">
        <v>364</v>
      </c>
      <c r="AU273" s="232" t="s">
        <v>86</v>
      </c>
      <c r="AY273" s="18" t="s">
        <v>153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8" t="s">
        <v>86</v>
      </c>
      <c r="BK273" s="233">
        <f>ROUND(I273*H273,2)</f>
        <v>0</v>
      </c>
      <c r="BL273" s="18" t="s">
        <v>159</v>
      </c>
      <c r="BM273" s="232" t="s">
        <v>2286</v>
      </c>
    </row>
    <row r="274" s="2" customFormat="1" ht="16.5" customHeight="1">
      <c r="A274" s="39"/>
      <c r="B274" s="40"/>
      <c r="C274" s="220" t="s">
        <v>1025</v>
      </c>
      <c r="D274" s="220" t="s">
        <v>155</v>
      </c>
      <c r="E274" s="221" t="s">
        <v>2287</v>
      </c>
      <c r="F274" s="222" t="s">
        <v>2288</v>
      </c>
      <c r="G274" s="223" t="s">
        <v>1162</v>
      </c>
      <c r="H274" s="224">
        <v>18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43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159</v>
      </c>
      <c r="AT274" s="232" t="s">
        <v>155</v>
      </c>
      <c r="AU274" s="232" t="s">
        <v>86</v>
      </c>
      <c r="AY274" s="18" t="s">
        <v>153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86</v>
      </c>
      <c r="BK274" s="233">
        <f>ROUND(I274*H274,2)</f>
        <v>0</v>
      </c>
      <c r="BL274" s="18" t="s">
        <v>159</v>
      </c>
      <c r="BM274" s="232" t="s">
        <v>2289</v>
      </c>
    </row>
    <row r="275" s="2" customFormat="1" ht="16.5" customHeight="1">
      <c r="A275" s="39"/>
      <c r="B275" s="40"/>
      <c r="C275" s="220" t="s">
        <v>1030</v>
      </c>
      <c r="D275" s="220" t="s">
        <v>155</v>
      </c>
      <c r="E275" s="221" t="s">
        <v>2290</v>
      </c>
      <c r="F275" s="222" t="s">
        <v>2291</v>
      </c>
      <c r="G275" s="223" t="s">
        <v>335</v>
      </c>
      <c r="H275" s="224">
        <v>1700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43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159</v>
      </c>
      <c r="AT275" s="232" t="s">
        <v>155</v>
      </c>
      <c r="AU275" s="232" t="s">
        <v>86</v>
      </c>
      <c r="AY275" s="18" t="s">
        <v>153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86</v>
      </c>
      <c r="BK275" s="233">
        <f>ROUND(I275*H275,2)</f>
        <v>0</v>
      </c>
      <c r="BL275" s="18" t="s">
        <v>159</v>
      </c>
      <c r="BM275" s="232" t="s">
        <v>2292</v>
      </c>
    </row>
    <row r="276" s="2" customFormat="1" ht="16.5" customHeight="1">
      <c r="A276" s="39"/>
      <c r="B276" s="40"/>
      <c r="C276" s="220" t="s">
        <v>1036</v>
      </c>
      <c r="D276" s="220" t="s">
        <v>155</v>
      </c>
      <c r="E276" s="221" t="s">
        <v>2293</v>
      </c>
      <c r="F276" s="222" t="s">
        <v>2294</v>
      </c>
      <c r="G276" s="223" t="s">
        <v>1162</v>
      </c>
      <c r="H276" s="224">
        <v>9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43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159</v>
      </c>
      <c r="AT276" s="232" t="s">
        <v>155</v>
      </c>
      <c r="AU276" s="232" t="s">
        <v>86</v>
      </c>
      <c r="AY276" s="18" t="s">
        <v>153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86</v>
      </c>
      <c r="BK276" s="233">
        <f>ROUND(I276*H276,2)</f>
        <v>0</v>
      </c>
      <c r="BL276" s="18" t="s">
        <v>159</v>
      </c>
      <c r="BM276" s="232" t="s">
        <v>2295</v>
      </c>
    </row>
    <row r="277" s="12" customFormat="1" ht="25.92" customHeight="1">
      <c r="A277" s="12"/>
      <c r="B277" s="204"/>
      <c r="C277" s="205"/>
      <c r="D277" s="206" t="s">
        <v>77</v>
      </c>
      <c r="E277" s="207" t="s">
        <v>2296</v>
      </c>
      <c r="F277" s="207" t="s">
        <v>2297</v>
      </c>
      <c r="G277" s="205"/>
      <c r="H277" s="205"/>
      <c r="I277" s="208"/>
      <c r="J277" s="209">
        <f>BK277</f>
        <v>0</v>
      </c>
      <c r="K277" s="205"/>
      <c r="L277" s="210"/>
      <c r="M277" s="211"/>
      <c r="N277" s="212"/>
      <c r="O277" s="212"/>
      <c r="P277" s="213">
        <f>SUM(P278:P313)</f>
        <v>0</v>
      </c>
      <c r="Q277" s="212"/>
      <c r="R277" s="213">
        <f>SUM(R278:R313)</f>
        <v>0</v>
      </c>
      <c r="S277" s="212"/>
      <c r="T277" s="214">
        <f>SUM(T278:T313)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86</v>
      </c>
      <c r="AT277" s="216" t="s">
        <v>77</v>
      </c>
      <c r="AU277" s="216" t="s">
        <v>78</v>
      </c>
      <c r="AY277" s="215" t="s">
        <v>153</v>
      </c>
      <c r="BK277" s="217">
        <f>SUM(BK278:BK313)</f>
        <v>0</v>
      </c>
    </row>
    <row r="278" s="2" customFormat="1" ht="16.5" customHeight="1">
      <c r="A278" s="39"/>
      <c r="B278" s="40"/>
      <c r="C278" s="220" t="s">
        <v>1043</v>
      </c>
      <c r="D278" s="220" t="s">
        <v>155</v>
      </c>
      <c r="E278" s="221" t="s">
        <v>2298</v>
      </c>
      <c r="F278" s="222" t="s">
        <v>2299</v>
      </c>
      <c r="G278" s="223" t="s">
        <v>335</v>
      </c>
      <c r="H278" s="224">
        <v>450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43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159</v>
      </c>
      <c r="AT278" s="232" t="s">
        <v>155</v>
      </c>
      <c r="AU278" s="232" t="s">
        <v>86</v>
      </c>
      <c r="AY278" s="18" t="s">
        <v>153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86</v>
      </c>
      <c r="BK278" s="233">
        <f>ROUND(I278*H278,2)</f>
        <v>0</v>
      </c>
      <c r="BL278" s="18" t="s">
        <v>159</v>
      </c>
      <c r="BM278" s="232" t="s">
        <v>2300</v>
      </c>
    </row>
    <row r="279" s="2" customFormat="1" ht="16.5" customHeight="1">
      <c r="A279" s="39"/>
      <c r="B279" s="40"/>
      <c r="C279" s="278" t="s">
        <v>1049</v>
      </c>
      <c r="D279" s="278" t="s">
        <v>364</v>
      </c>
      <c r="E279" s="279" t="s">
        <v>2301</v>
      </c>
      <c r="F279" s="280" t="s">
        <v>2302</v>
      </c>
      <c r="G279" s="281" t="s">
        <v>335</v>
      </c>
      <c r="H279" s="282">
        <v>450</v>
      </c>
      <c r="I279" s="283"/>
      <c r="J279" s="284">
        <f>ROUND(I279*H279,2)</f>
        <v>0</v>
      </c>
      <c r="K279" s="285"/>
      <c r="L279" s="286"/>
      <c r="M279" s="287" t="s">
        <v>1</v>
      </c>
      <c r="N279" s="288" t="s">
        <v>43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207</v>
      </c>
      <c r="AT279" s="232" t="s">
        <v>364</v>
      </c>
      <c r="AU279" s="232" t="s">
        <v>86</v>
      </c>
      <c r="AY279" s="18" t="s">
        <v>153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8" t="s">
        <v>86</v>
      </c>
      <c r="BK279" s="233">
        <f>ROUND(I279*H279,2)</f>
        <v>0</v>
      </c>
      <c r="BL279" s="18" t="s">
        <v>159</v>
      </c>
      <c r="BM279" s="232" t="s">
        <v>2303</v>
      </c>
    </row>
    <row r="280" s="2" customFormat="1" ht="16.5" customHeight="1">
      <c r="A280" s="39"/>
      <c r="B280" s="40"/>
      <c r="C280" s="220" t="s">
        <v>1054</v>
      </c>
      <c r="D280" s="220" t="s">
        <v>155</v>
      </c>
      <c r="E280" s="221" t="s">
        <v>2266</v>
      </c>
      <c r="F280" s="222" t="s">
        <v>2267</v>
      </c>
      <c r="G280" s="223" t="s">
        <v>1162</v>
      </c>
      <c r="H280" s="224">
        <v>6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43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159</v>
      </c>
      <c r="AT280" s="232" t="s">
        <v>155</v>
      </c>
      <c r="AU280" s="232" t="s">
        <v>86</v>
      </c>
      <c r="AY280" s="18" t="s">
        <v>153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86</v>
      </c>
      <c r="BK280" s="233">
        <f>ROUND(I280*H280,2)</f>
        <v>0</v>
      </c>
      <c r="BL280" s="18" t="s">
        <v>159</v>
      </c>
      <c r="BM280" s="232" t="s">
        <v>2304</v>
      </c>
    </row>
    <row r="281" s="2" customFormat="1" ht="16.5" customHeight="1">
      <c r="A281" s="39"/>
      <c r="B281" s="40"/>
      <c r="C281" s="220" t="s">
        <v>1060</v>
      </c>
      <c r="D281" s="220" t="s">
        <v>155</v>
      </c>
      <c r="E281" s="221" t="s">
        <v>2305</v>
      </c>
      <c r="F281" s="222" t="s">
        <v>2306</v>
      </c>
      <c r="G281" s="223" t="s">
        <v>335</v>
      </c>
      <c r="H281" s="224">
        <v>450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43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159</v>
      </c>
      <c r="AT281" s="232" t="s">
        <v>155</v>
      </c>
      <c r="AU281" s="232" t="s">
        <v>86</v>
      </c>
      <c r="AY281" s="18" t="s">
        <v>153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86</v>
      </c>
      <c r="BK281" s="233">
        <f>ROUND(I281*H281,2)</f>
        <v>0</v>
      </c>
      <c r="BL281" s="18" t="s">
        <v>159</v>
      </c>
      <c r="BM281" s="232" t="s">
        <v>2307</v>
      </c>
    </row>
    <row r="282" s="2" customFormat="1" ht="16.5" customHeight="1">
      <c r="A282" s="39"/>
      <c r="B282" s="40"/>
      <c r="C282" s="278" t="s">
        <v>1069</v>
      </c>
      <c r="D282" s="278" t="s">
        <v>364</v>
      </c>
      <c r="E282" s="279" t="s">
        <v>2308</v>
      </c>
      <c r="F282" s="280" t="s">
        <v>2306</v>
      </c>
      <c r="G282" s="281" t="s">
        <v>335</v>
      </c>
      <c r="H282" s="282">
        <v>450</v>
      </c>
      <c r="I282" s="283"/>
      <c r="J282" s="284">
        <f>ROUND(I282*H282,2)</f>
        <v>0</v>
      </c>
      <c r="K282" s="285"/>
      <c r="L282" s="286"/>
      <c r="M282" s="287" t="s">
        <v>1</v>
      </c>
      <c r="N282" s="288" t="s">
        <v>43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207</v>
      </c>
      <c r="AT282" s="232" t="s">
        <v>364</v>
      </c>
      <c r="AU282" s="232" t="s">
        <v>86</v>
      </c>
      <c r="AY282" s="18" t="s">
        <v>153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86</v>
      </c>
      <c r="BK282" s="233">
        <f>ROUND(I282*H282,2)</f>
        <v>0</v>
      </c>
      <c r="BL282" s="18" t="s">
        <v>159</v>
      </c>
      <c r="BM282" s="232" t="s">
        <v>2309</v>
      </c>
    </row>
    <row r="283" s="2" customFormat="1" ht="21.75" customHeight="1">
      <c r="A283" s="39"/>
      <c r="B283" s="40"/>
      <c r="C283" s="220" t="s">
        <v>1077</v>
      </c>
      <c r="D283" s="220" t="s">
        <v>155</v>
      </c>
      <c r="E283" s="221" t="s">
        <v>2310</v>
      </c>
      <c r="F283" s="222" t="s">
        <v>2311</v>
      </c>
      <c r="G283" s="223" t="s">
        <v>1162</v>
      </c>
      <c r="H283" s="224">
        <v>1</v>
      </c>
      <c r="I283" s="225"/>
      <c r="J283" s="226">
        <f>ROUND(I283*H283,2)</f>
        <v>0</v>
      </c>
      <c r="K283" s="227"/>
      <c r="L283" s="45"/>
      <c r="M283" s="228" t="s">
        <v>1</v>
      </c>
      <c r="N283" s="229" t="s">
        <v>43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159</v>
      </c>
      <c r="AT283" s="232" t="s">
        <v>155</v>
      </c>
      <c r="AU283" s="232" t="s">
        <v>86</v>
      </c>
      <c r="AY283" s="18" t="s">
        <v>153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86</v>
      </c>
      <c r="BK283" s="233">
        <f>ROUND(I283*H283,2)</f>
        <v>0</v>
      </c>
      <c r="BL283" s="18" t="s">
        <v>159</v>
      </c>
      <c r="BM283" s="232" t="s">
        <v>2312</v>
      </c>
    </row>
    <row r="284" s="2" customFormat="1" ht="21.75" customHeight="1">
      <c r="A284" s="39"/>
      <c r="B284" s="40"/>
      <c r="C284" s="278" t="s">
        <v>1082</v>
      </c>
      <c r="D284" s="278" t="s">
        <v>364</v>
      </c>
      <c r="E284" s="279" t="s">
        <v>2313</v>
      </c>
      <c r="F284" s="280" t="s">
        <v>2311</v>
      </c>
      <c r="G284" s="281" t="s">
        <v>1162</v>
      </c>
      <c r="H284" s="282">
        <v>1</v>
      </c>
      <c r="I284" s="283"/>
      <c r="J284" s="284">
        <f>ROUND(I284*H284,2)</f>
        <v>0</v>
      </c>
      <c r="K284" s="285"/>
      <c r="L284" s="286"/>
      <c r="M284" s="287" t="s">
        <v>1</v>
      </c>
      <c r="N284" s="288" t="s">
        <v>43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207</v>
      </c>
      <c r="AT284" s="232" t="s">
        <v>364</v>
      </c>
      <c r="AU284" s="232" t="s">
        <v>86</v>
      </c>
      <c r="AY284" s="18" t="s">
        <v>153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86</v>
      </c>
      <c r="BK284" s="233">
        <f>ROUND(I284*H284,2)</f>
        <v>0</v>
      </c>
      <c r="BL284" s="18" t="s">
        <v>159</v>
      </c>
      <c r="BM284" s="232" t="s">
        <v>2314</v>
      </c>
    </row>
    <row r="285" s="2" customFormat="1" ht="21.75" customHeight="1">
      <c r="A285" s="39"/>
      <c r="B285" s="40"/>
      <c r="C285" s="220" t="s">
        <v>1087</v>
      </c>
      <c r="D285" s="220" t="s">
        <v>155</v>
      </c>
      <c r="E285" s="221" t="s">
        <v>2315</v>
      </c>
      <c r="F285" s="222" t="s">
        <v>2316</v>
      </c>
      <c r="G285" s="223" t="s">
        <v>1162</v>
      </c>
      <c r="H285" s="224">
        <v>1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43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159</v>
      </c>
      <c r="AT285" s="232" t="s">
        <v>155</v>
      </c>
      <c r="AU285" s="232" t="s">
        <v>86</v>
      </c>
      <c r="AY285" s="18" t="s">
        <v>153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86</v>
      </c>
      <c r="BK285" s="233">
        <f>ROUND(I285*H285,2)</f>
        <v>0</v>
      </c>
      <c r="BL285" s="18" t="s">
        <v>159</v>
      </c>
      <c r="BM285" s="232" t="s">
        <v>2317</v>
      </c>
    </row>
    <row r="286" s="2" customFormat="1" ht="21.75" customHeight="1">
      <c r="A286" s="39"/>
      <c r="B286" s="40"/>
      <c r="C286" s="278" t="s">
        <v>1093</v>
      </c>
      <c r="D286" s="278" t="s">
        <v>364</v>
      </c>
      <c r="E286" s="279" t="s">
        <v>2318</v>
      </c>
      <c r="F286" s="280" t="s">
        <v>2316</v>
      </c>
      <c r="G286" s="281" t="s">
        <v>1162</v>
      </c>
      <c r="H286" s="282">
        <v>1</v>
      </c>
      <c r="I286" s="283"/>
      <c r="J286" s="284">
        <f>ROUND(I286*H286,2)</f>
        <v>0</v>
      </c>
      <c r="K286" s="285"/>
      <c r="L286" s="286"/>
      <c r="M286" s="287" t="s">
        <v>1</v>
      </c>
      <c r="N286" s="288" t="s">
        <v>43</v>
      </c>
      <c r="O286" s="92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207</v>
      </c>
      <c r="AT286" s="232" t="s">
        <v>364</v>
      </c>
      <c r="AU286" s="232" t="s">
        <v>86</v>
      </c>
      <c r="AY286" s="18" t="s">
        <v>153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86</v>
      </c>
      <c r="BK286" s="233">
        <f>ROUND(I286*H286,2)</f>
        <v>0</v>
      </c>
      <c r="BL286" s="18" t="s">
        <v>159</v>
      </c>
      <c r="BM286" s="232" t="s">
        <v>2319</v>
      </c>
    </row>
    <row r="287" s="2" customFormat="1" ht="16.5" customHeight="1">
      <c r="A287" s="39"/>
      <c r="B287" s="40"/>
      <c r="C287" s="220" t="s">
        <v>1099</v>
      </c>
      <c r="D287" s="220" t="s">
        <v>155</v>
      </c>
      <c r="E287" s="221" t="s">
        <v>2320</v>
      </c>
      <c r="F287" s="222" t="s">
        <v>2321</v>
      </c>
      <c r="G287" s="223" t="s">
        <v>1162</v>
      </c>
      <c r="H287" s="224">
        <v>1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43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159</v>
      </c>
      <c r="AT287" s="232" t="s">
        <v>155</v>
      </c>
      <c r="AU287" s="232" t="s">
        <v>86</v>
      </c>
      <c r="AY287" s="18" t="s">
        <v>153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86</v>
      </c>
      <c r="BK287" s="233">
        <f>ROUND(I287*H287,2)</f>
        <v>0</v>
      </c>
      <c r="BL287" s="18" t="s">
        <v>159</v>
      </c>
      <c r="BM287" s="232" t="s">
        <v>2322</v>
      </c>
    </row>
    <row r="288" s="2" customFormat="1" ht="16.5" customHeight="1">
      <c r="A288" s="39"/>
      <c r="B288" s="40"/>
      <c r="C288" s="278" t="s">
        <v>1104</v>
      </c>
      <c r="D288" s="278" t="s">
        <v>364</v>
      </c>
      <c r="E288" s="279" t="s">
        <v>2323</v>
      </c>
      <c r="F288" s="280" t="s">
        <v>2321</v>
      </c>
      <c r="G288" s="281" t="s">
        <v>1162</v>
      </c>
      <c r="H288" s="282">
        <v>1</v>
      </c>
      <c r="I288" s="283"/>
      <c r="J288" s="284">
        <f>ROUND(I288*H288,2)</f>
        <v>0</v>
      </c>
      <c r="K288" s="285"/>
      <c r="L288" s="286"/>
      <c r="M288" s="287" t="s">
        <v>1</v>
      </c>
      <c r="N288" s="288" t="s">
        <v>43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207</v>
      </c>
      <c r="AT288" s="232" t="s">
        <v>364</v>
      </c>
      <c r="AU288" s="232" t="s">
        <v>86</v>
      </c>
      <c r="AY288" s="18" t="s">
        <v>153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86</v>
      </c>
      <c r="BK288" s="233">
        <f>ROUND(I288*H288,2)</f>
        <v>0</v>
      </c>
      <c r="BL288" s="18" t="s">
        <v>159</v>
      </c>
      <c r="BM288" s="232" t="s">
        <v>2324</v>
      </c>
    </row>
    <row r="289" s="2" customFormat="1" ht="16.5" customHeight="1">
      <c r="A289" s="39"/>
      <c r="B289" s="40"/>
      <c r="C289" s="220" t="s">
        <v>1110</v>
      </c>
      <c r="D289" s="220" t="s">
        <v>155</v>
      </c>
      <c r="E289" s="221" t="s">
        <v>2325</v>
      </c>
      <c r="F289" s="222" t="s">
        <v>2326</v>
      </c>
      <c r="G289" s="223" t="s">
        <v>1162</v>
      </c>
      <c r="H289" s="224">
        <v>1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43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159</v>
      </c>
      <c r="AT289" s="232" t="s">
        <v>155</v>
      </c>
      <c r="AU289" s="232" t="s">
        <v>86</v>
      </c>
      <c r="AY289" s="18" t="s">
        <v>153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86</v>
      </c>
      <c r="BK289" s="233">
        <f>ROUND(I289*H289,2)</f>
        <v>0</v>
      </c>
      <c r="BL289" s="18" t="s">
        <v>159</v>
      </c>
      <c r="BM289" s="232" t="s">
        <v>2327</v>
      </c>
    </row>
    <row r="290" s="2" customFormat="1" ht="16.5" customHeight="1">
      <c r="A290" s="39"/>
      <c r="B290" s="40"/>
      <c r="C290" s="278" t="s">
        <v>1116</v>
      </c>
      <c r="D290" s="278" t="s">
        <v>364</v>
      </c>
      <c r="E290" s="279" t="s">
        <v>2328</v>
      </c>
      <c r="F290" s="280" t="s">
        <v>2326</v>
      </c>
      <c r="G290" s="281" t="s">
        <v>1162</v>
      </c>
      <c r="H290" s="282">
        <v>1</v>
      </c>
      <c r="I290" s="283"/>
      <c r="J290" s="284">
        <f>ROUND(I290*H290,2)</f>
        <v>0</v>
      </c>
      <c r="K290" s="285"/>
      <c r="L290" s="286"/>
      <c r="M290" s="287" t="s">
        <v>1</v>
      </c>
      <c r="N290" s="288" t="s">
        <v>43</v>
      </c>
      <c r="O290" s="92"/>
      <c r="P290" s="230">
        <f>O290*H290</f>
        <v>0</v>
      </c>
      <c r="Q290" s="230">
        <v>0</v>
      </c>
      <c r="R290" s="230">
        <f>Q290*H290</f>
        <v>0</v>
      </c>
      <c r="S290" s="230">
        <v>0</v>
      </c>
      <c r="T290" s="23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2" t="s">
        <v>207</v>
      </c>
      <c r="AT290" s="232" t="s">
        <v>364</v>
      </c>
      <c r="AU290" s="232" t="s">
        <v>86</v>
      </c>
      <c r="AY290" s="18" t="s">
        <v>153</v>
      </c>
      <c r="BE290" s="233">
        <f>IF(N290="základní",J290,0)</f>
        <v>0</v>
      </c>
      <c r="BF290" s="233">
        <f>IF(N290="snížená",J290,0)</f>
        <v>0</v>
      </c>
      <c r="BG290" s="233">
        <f>IF(N290="zákl. přenesená",J290,0)</f>
        <v>0</v>
      </c>
      <c r="BH290" s="233">
        <f>IF(N290="sníž. přenesená",J290,0)</f>
        <v>0</v>
      </c>
      <c r="BI290" s="233">
        <f>IF(N290="nulová",J290,0)</f>
        <v>0</v>
      </c>
      <c r="BJ290" s="18" t="s">
        <v>86</v>
      </c>
      <c r="BK290" s="233">
        <f>ROUND(I290*H290,2)</f>
        <v>0</v>
      </c>
      <c r="BL290" s="18" t="s">
        <v>159</v>
      </c>
      <c r="BM290" s="232" t="s">
        <v>2329</v>
      </c>
    </row>
    <row r="291" s="2" customFormat="1" ht="16.5" customHeight="1">
      <c r="A291" s="39"/>
      <c r="B291" s="40"/>
      <c r="C291" s="220" t="s">
        <v>1122</v>
      </c>
      <c r="D291" s="220" t="s">
        <v>155</v>
      </c>
      <c r="E291" s="221" t="s">
        <v>2330</v>
      </c>
      <c r="F291" s="222" t="s">
        <v>2331</v>
      </c>
      <c r="G291" s="223" t="s">
        <v>1162</v>
      </c>
      <c r="H291" s="224">
        <v>1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43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159</v>
      </c>
      <c r="AT291" s="232" t="s">
        <v>155</v>
      </c>
      <c r="AU291" s="232" t="s">
        <v>86</v>
      </c>
      <c r="AY291" s="18" t="s">
        <v>153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86</v>
      </c>
      <c r="BK291" s="233">
        <f>ROUND(I291*H291,2)</f>
        <v>0</v>
      </c>
      <c r="BL291" s="18" t="s">
        <v>159</v>
      </c>
      <c r="BM291" s="232" t="s">
        <v>2332</v>
      </c>
    </row>
    <row r="292" s="2" customFormat="1" ht="16.5" customHeight="1">
      <c r="A292" s="39"/>
      <c r="B292" s="40"/>
      <c r="C292" s="278" t="s">
        <v>1128</v>
      </c>
      <c r="D292" s="278" t="s">
        <v>364</v>
      </c>
      <c r="E292" s="279" t="s">
        <v>2333</v>
      </c>
      <c r="F292" s="280" t="s">
        <v>2331</v>
      </c>
      <c r="G292" s="281" t="s">
        <v>1162</v>
      </c>
      <c r="H292" s="282">
        <v>1</v>
      </c>
      <c r="I292" s="283"/>
      <c r="J292" s="284">
        <f>ROUND(I292*H292,2)</f>
        <v>0</v>
      </c>
      <c r="K292" s="285"/>
      <c r="L292" s="286"/>
      <c r="M292" s="287" t="s">
        <v>1</v>
      </c>
      <c r="N292" s="288" t="s">
        <v>43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207</v>
      </c>
      <c r="AT292" s="232" t="s">
        <v>364</v>
      </c>
      <c r="AU292" s="232" t="s">
        <v>86</v>
      </c>
      <c r="AY292" s="18" t="s">
        <v>153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86</v>
      </c>
      <c r="BK292" s="233">
        <f>ROUND(I292*H292,2)</f>
        <v>0</v>
      </c>
      <c r="BL292" s="18" t="s">
        <v>159</v>
      </c>
      <c r="BM292" s="232" t="s">
        <v>2334</v>
      </c>
    </row>
    <row r="293" s="2" customFormat="1" ht="24.15" customHeight="1">
      <c r="A293" s="39"/>
      <c r="B293" s="40"/>
      <c r="C293" s="220" t="s">
        <v>1132</v>
      </c>
      <c r="D293" s="220" t="s">
        <v>155</v>
      </c>
      <c r="E293" s="221" t="s">
        <v>2335</v>
      </c>
      <c r="F293" s="222" t="s">
        <v>2336</v>
      </c>
      <c r="G293" s="223" t="s">
        <v>1162</v>
      </c>
      <c r="H293" s="224">
        <v>1</v>
      </c>
      <c r="I293" s="225"/>
      <c r="J293" s="226">
        <f>ROUND(I293*H293,2)</f>
        <v>0</v>
      </c>
      <c r="K293" s="227"/>
      <c r="L293" s="45"/>
      <c r="M293" s="228" t="s">
        <v>1</v>
      </c>
      <c r="N293" s="229" t="s">
        <v>43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159</v>
      </c>
      <c r="AT293" s="232" t="s">
        <v>155</v>
      </c>
      <c r="AU293" s="232" t="s">
        <v>86</v>
      </c>
      <c r="AY293" s="18" t="s">
        <v>153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8" t="s">
        <v>86</v>
      </c>
      <c r="BK293" s="233">
        <f>ROUND(I293*H293,2)</f>
        <v>0</v>
      </c>
      <c r="BL293" s="18" t="s">
        <v>159</v>
      </c>
      <c r="BM293" s="232" t="s">
        <v>2337</v>
      </c>
    </row>
    <row r="294" s="2" customFormat="1" ht="24.15" customHeight="1">
      <c r="A294" s="39"/>
      <c r="B294" s="40"/>
      <c r="C294" s="278" t="s">
        <v>1138</v>
      </c>
      <c r="D294" s="278" t="s">
        <v>364</v>
      </c>
      <c r="E294" s="279" t="s">
        <v>2338</v>
      </c>
      <c r="F294" s="280" t="s">
        <v>2336</v>
      </c>
      <c r="G294" s="281" t="s">
        <v>1162</v>
      </c>
      <c r="H294" s="282">
        <v>1</v>
      </c>
      <c r="I294" s="283"/>
      <c r="J294" s="284">
        <f>ROUND(I294*H294,2)</f>
        <v>0</v>
      </c>
      <c r="K294" s="285"/>
      <c r="L294" s="286"/>
      <c r="M294" s="287" t="s">
        <v>1</v>
      </c>
      <c r="N294" s="288" t="s">
        <v>43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207</v>
      </c>
      <c r="AT294" s="232" t="s">
        <v>364</v>
      </c>
      <c r="AU294" s="232" t="s">
        <v>86</v>
      </c>
      <c r="AY294" s="18" t="s">
        <v>153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86</v>
      </c>
      <c r="BK294" s="233">
        <f>ROUND(I294*H294,2)</f>
        <v>0</v>
      </c>
      <c r="BL294" s="18" t="s">
        <v>159</v>
      </c>
      <c r="BM294" s="232" t="s">
        <v>2339</v>
      </c>
    </row>
    <row r="295" s="2" customFormat="1" ht="21.75" customHeight="1">
      <c r="A295" s="39"/>
      <c r="B295" s="40"/>
      <c r="C295" s="220" t="s">
        <v>1144</v>
      </c>
      <c r="D295" s="220" t="s">
        <v>155</v>
      </c>
      <c r="E295" s="221" t="s">
        <v>2340</v>
      </c>
      <c r="F295" s="222" t="s">
        <v>2341</v>
      </c>
      <c r="G295" s="223" t="s">
        <v>1162</v>
      </c>
      <c r="H295" s="224">
        <v>1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43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159</v>
      </c>
      <c r="AT295" s="232" t="s">
        <v>155</v>
      </c>
      <c r="AU295" s="232" t="s">
        <v>86</v>
      </c>
      <c r="AY295" s="18" t="s">
        <v>153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86</v>
      </c>
      <c r="BK295" s="233">
        <f>ROUND(I295*H295,2)</f>
        <v>0</v>
      </c>
      <c r="BL295" s="18" t="s">
        <v>159</v>
      </c>
      <c r="BM295" s="232" t="s">
        <v>2342</v>
      </c>
    </row>
    <row r="296" s="2" customFormat="1" ht="21.75" customHeight="1">
      <c r="A296" s="39"/>
      <c r="B296" s="40"/>
      <c r="C296" s="278" t="s">
        <v>1150</v>
      </c>
      <c r="D296" s="278" t="s">
        <v>364</v>
      </c>
      <c r="E296" s="279" t="s">
        <v>2343</v>
      </c>
      <c r="F296" s="280" t="s">
        <v>2341</v>
      </c>
      <c r="G296" s="281" t="s">
        <v>1162</v>
      </c>
      <c r="H296" s="282">
        <v>1</v>
      </c>
      <c r="I296" s="283"/>
      <c r="J296" s="284">
        <f>ROUND(I296*H296,2)</f>
        <v>0</v>
      </c>
      <c r="K296" s="285"/>
      <c r="L296" s="286"/>
      <c r="M296" s="287" t="s">
        <v>1</v>
      </c>
      <c r="N296" s="288" t="s">
        <v>43</v>
      </c>
      <c r="O296" s="92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207</v>
      </c>
      <c r="AT296" s="232" t="s">
        <v>364</v>
      </c>
      <c r="AU296" s="232" t="s">
        <v>86</v>
      </c>
      <c r="AY296" s="18" t="s">
        <v>153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86</v>
      </c>
      <c r="BK296" s="233">
        <f>ROUND(I296*H296,2)</f>
        <v>0</v>
      </c>
      <c r="BL296" s="18" t="s">
        <v>159</v>
      </c>
      <c r="BM296" s="232" t="s">
        <v>2344</v>
      </c>
    </row>
    <row r="297" s="2" customFormat="1" ht="21.75" customHeight="1">
      <c r="A297" s="39"/>
      <c r="B297" s="40"/>
      <c r="C297" s="220" t="s">
        <v>1155</v>
      </c>
      <c r="D297" s="220" t="s">
        <v>155</v>
      </c>
      <c r="E297" s="221" t="s">
        <v>2345</v>
      </c>
      <c r="F297" s="222" t="s">
        <v>2346</v>
      </c>
      <c r="G297" s="223" t="s">
        <v>1162</v>
      </c>
      <c r="H297" s="224">
        <v>1</v>
      </c>
      <c r="I297" s="225"/>
      <c r="J297" s="226">
        <f>ROUND(I297*H297,2)</f>
        <v>0</v>
      </c>
      <c r="K297" s="227"/>
      <c r="L297" s="45"/>
      <c r="M297" s="228" t="s">
        <v>1</v>
      </c>
      <c r="N297" s="229" t="s">
        <v>43</v>
      </c>
      <c r="O297" s="92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159</v>
      </c>
      <c r="AT297" s="232" t="s">
        <v>155</v>
      </c>
      <c r="AU297" s="232" t="s">
        <v>86</v>
      </c>
      <c r="AY297" s="18" t="s">
        <v>153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8" t="s">
        <v>86</v>
      </c>
      <c r="BK297" s="233">
        <f>ROUND(I297*H297,2)</f>
        <v>0</v>
      </c>
      <c r="BL297" s="18" t="s">
        <v>159</v>
      </c>
      <c r="BM297" s="232" t="s">
        <v>2347</v>
      </c>
    </row>
    <row r="298" s="2" customFormat="1" ht="21.75" customHeight="1">
      <c r="A298" s="39"/>
      <c r="B298" s="40"/>
      <c r="C298" s="278" t="s">
        <v>1159</v>
      </c>
      <c r="D298" s="278" t="s">
        <v>364</v>
      </c>
      <c r="E298" s="279" t="s">
        <v>2348</v>
      </c>
      <c r="F298" s="280" t="s">
        <v>2346</v>
      </c>
      <c r="G298" s="281" t="s">
        <v>1162</v>
      </c>
      <c r="H298" s="282">
        <v>1</v>
      </c>
      <c r="I298" s="283"/>
      <c r="J298" s="284">
        <f>ROUND(I298*H298,2)</f>
        <v>0</v>
      </c>
      <c r="K298" s="285"/>
      <c r="L298" s="286"/>
      <c r="M298" s="287" t="s">
        <v>1</v>
      </c>
      <c r="N298" s="288" t="s">
        <v>43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207</v>
      </c>
      <c r="AT298" s="232" t="s">
        <v>364</v>
      </c>
      <c r="AU298" s="232" t="s">
        <v>86</v>
      </c>
      <c r="AY298" s="18" t="s">
        <v>153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86</v>
      </c>
      <c r="BK298" s="233">
        <f>ROUND(I298*H298,2)</f>
        <v>0</v>
      </c>
      <c r="BL298" s="18" t="s">
        <v>159</v>
      </c>
      <c r="BM298" s="232" t="s">
        <v>2349</v>
      </c>
    </row>
    <row r="299" s="2" customFormat="1" ht="16.5" customHeight="1">
      <c r="A299" s="39"/>
      <c r="B299" s="40"/>
      <c r="C299" s="220" t="s">
        <v>1166</v>
      </c>
      <c r="D299" s="220" t="s">
        <v>155</v>
      </c>
      <c r="E299" s="221" t="s">
        <v>2350</v>
      </c>
      <c r="F299" s="222" t="s">
        <v>2351</v>
      </c>
      <c r="G299" s="223" t="s">
        <v>1162</v>
      </c>
      <c r="H299" s="224">
        <v>1</v>
      </c>
      <c r="I299" s="225"/>
      <c r="J299" s="226">
        <f>ROUND(I299*H299,2)</f>
        <v>0</v>
      </c>
      <c r="K299" s="227"/>
      <c r="L299" s="45"/>
      <c r="M299" s="228" t="s">
        <v>1</v>
      </c>
      <c r="N299" s="229" t="s">
        <v>43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159</v>
      </c>
      <c r="AT299" s="232" t="s">
        <v>155</v>
      </c>
      <c r="AU299" s="232" t="s">
        <v>86</v>
      </c>
      <c r="AY299" s="18" t="s">
        <v>153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86</v>
      </c>
      <c r="BK299" s="233">
        <f>ROUND(I299*H299,2)</f>
        <v>0</v>
      </c>
      <c r="BL299" s="18" t="s">
        <v>159</v>
      </c>
      <c r="BM299" s="232" t="s">
        <v>2352</v>
      </c>
    </row>
    <row r="300" s="2" customFormat="1" ht="16.5" customHeight="1">
      <c r="A300" s="39"/>
      <c r="B300" s="40"/>
      <c r="C300" s="278" t="s">
        <v>1170</v>
      </c>
      <c r="D300" s="278" t="s">
        <v>364</v>
      </c>
      <c r="E300" s="279" t="s">
        <v>2353</v>
      </c>
      <c r="F300" s="280" t="s">
        <v>2351</v>
      </c>
      <c r="G300" s="281" t="s">
        <v>1162</v>
      </c>
      <c r="H300" s="282">
        <v>1</v>
      </c>
      <c r="I300" s="283"/>
      <c r="J300" s="284">
        <f>ROUND(I300*H300,2)</f>
        <v>0</v>
      </c>
      <c r="K300" s="285"/>
      <c r="L300" s="286"/>
      <c r="M300" s="287" t="s">
        <v>1</v>
      </c>
      <c r="N300" s="288" t="s">
        <v>43</v>
      </c>
      <c r="O300" s="92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2" t="s">
        <v>207</v>
      </c>
      <c r="AT300" s="232" t="s">
        <v>364</v>
      </c>
      <c r="AU300" s="232" t="s">
        <v>86</v>
      </c>
      <c r="AY300" s="18" t="s">
        <v>153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8" t="s">
        <v>86</v>
      </c>
      <c r="BK300" s="233">
        <f>ROUND(I300*H300,2)</f>
        <v>0</v>
      </c>
      <c r="BL300" s="18" t="s">
        <v>159</v>
      </c>
      <c r="BM300" s="232" t="s">
        <v>2354</v>
      </c>
    </row>
    <row r="301" s="2" customFormat="1" ht="24.15" customHeight="1">
      <c r="A301" s="39"/>
      <c r="B301" s="40"/>
      <c r="C301" s="220" t="s">
        <v>1179</v>
      </c>
      <c r="D301" s="220" t="s">
        <v>155</v>
      </c>
      <c r="E301" s="221" t="s">
        <v>2355</v>
      </c>
      <c r="F301" s="222" t="s">
        <v>2356</v>
      </c>
      <c r="G301" s="223" t="s">
        <v>1162</v>
      </c>
      <c r="H301" s="224">
        <v>4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43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159</v>
      </c>
      <c r="AT301" s="232" t="s">
        <v>155</v>
      </c>
      <c r="AU301" s="232" t="s">
        <v>86</v>
      </c>
      <c r="AY301" s="18" t="s">
        <v>153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8" t="s">
        <v>86</v>
      </c>
      <c r="BK301" s="233">
        <f>ROUND(I301*H301,2)</f>
        <v>0</v>
      </c>
      <c r="BL301" s="18" t="s">
        <v>159</v>
      </c>
      <c r="BM301" s="232" t="s">
        <v>2357</v>
      </c>
    </row>
    <row r="302" s="2" customFormat="1" ht="24.15" customHeight="1">
      <c r="A302" s="39"/>
      <c r="B302" s="40"/>
      <c r="C302" s="278" t="s">
        <v>1183</v>
      </c>
      <c r="D302" s="278" t="s">
        <v>364</v>
      </c>
      <c r="E302" s="279" t="s">
        <v>2358</v>
      </c>
      <c r="F302" s="280" t="s">
        <v>2356</v>
      </c>
      <c r="G302" s="281" t="s">
        <v>1162</v>
      </c>
      <c r="H302" s="282">
        <v>4</v>
      </c>
      <c r="I302" s="283"/>
      <c r="J302" s="284">
        <f>ROUND(I302*H302,2)</f>
        <v>0</v>
      </c>
      <c r="K302" s="285"/>
      <c r="L302" s="286"/>
      <c r="M302" s="287" t="s">
        <v>1</v>
      </c>
      <c r="N302" s="288" t="s">
        <v>43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207</v>
      </c>
      <c r="AT302" s="232" t="s">
        <v>364</v>
      </c>
      <c r="AU302" s="232" t="s">
        <v>86</v>
      </c>
      <c r="AY302" s="18" t="s">
        <v>153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86</v>
      </c>
      <c r="BK302" s="233">
        <f>ROUND(I302*H302,2)</f>
        <v>0</v>
      </c>
      <c r="BL302" s="18" t="s">
        <v>159</v>
      </c>
      <c r="BM302" s="232" t="s">
        <v>2359</v>
      </c>
    </row>
    <row r="303" s="2" customFormat="1" ht="16.5" customHeight="1">
      <c r="A303" s="39"/>
      <c r="B303" s="40"/>
      <c r="C303" s="220" t="s">
        <v>1187</v>
      </c>
      <c r="D303" s="220" t="s">
        <v>155</v>
      </c>
      <c r="E303" s="221" t="s">
        <v>2360</v>
      </c>
      <c r="F303" s="222" t="s">
        <v>2361</v>
      </c>
      <c r="G303" s="223" t="s">
        <v>1162</v>
      </c>
      <c r="H303" s="224">
        <v>1</v>
      </c>
      <c r="I303" s="225"/>
      <c r="J303" s="226">
        <f>ROUND(I303*H303,2)</f>
        <v>0</v>
      </c>
      <c r="K303" s="227"/>
      <c r="L303" s="45"/>
      <c r="M303" s="228" t="s">
        <v>1</v>
      </c>
      <c r="N303" s="229" t="s">
        <v>43</v>
      </c>
      <c r="O303" s="92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2" t="s">
        <v>159</v>
      </c>
      <c r="AT303" s="232" t="s">
        <v>155</v>
      </c>
      <c r="AU303" s="232" t="s">
        <v>86</v>
      </c>
      <c r="AY303" s="18" t="s">
        <v>153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8" t="s">
        <v>86</v>
      </c>
      <c r="BK303" s="233">
        <f>ROUND(I303*H303,2)</f>
        <v>0</v>
      </c>
      <c r="BL303" s="18" t="s">
        <v>159</v>
      </c>
      <c r="BM303" s="232" t="s">
        <v>2362</v>
      </c>
    </row>
    <row r="304" s="2" customFormat="1" ht="16.5" customHeight="1">
      <c r="A304" s="39"/>
      <c r="B304" s="40"/>
      <c r="C304" s="278" t="s">
        <v>1191</v>
      </c>
      <c r="D304" s="278" t="s">
        <v>364</v>
      </c>
      <c r="E304" s="279" t="s">
        <v>2363</v>
      </c>
      <c r="F304" s="280" t="s">
        <v>2364</v>
      </c>
      <c r="G304" s="281" t="s">
        <v>1162</v>
      </c>
      <c r="H304" s="282">
        <v>1</v>
      </c>
      <c r="I304" s="283"/>
      <c r="J304" s="284">
        <f>ROUND(I304*H304,2)</f>
        <v>0</v>
      </c>
      <c r="K304" s="285"/>
      <c r="L304" s="286"/>
      <c r="M304" s="287" t="s">
        <v>1</v>
      </c>
      <c r="N304" s="288" t="s">
        <v>43</v>
      </c>
      <c r="O304" s="92"/>
      <c r="P304" s="230">
        <f>O304*H304</f>
        <v>0</v>
      </c>
      <c r="Q304" s="230">
        <v>0</v>
      </c>
      <c r="R304" s="230">
        <f>Q304*H304</f>
        <v>0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207</v>
      </c>
      <c r="AT304" s="232" t="s">
        <v>364</v>
      </c>
      <c r="AU304" s="232" t="s">
        <v>86</v>
      </c>
      <c r="AY304" s="18" t="s">
        <v>153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86</v>
      </c>
      <c r="BK304" s="233">
        <f>ROUND(I304*H304,2)</f>
        <v>0</v>
      </c>
      <c r="BL304" s="18" t="s">
        <v>159</v>
      </c>
      <c r="BM304" s="232" t="s">
        <v>2365</v>
      </c>
    </row>
    <row r="305" s="2" customFormat="1" ht="16.5" customHeight="1">
      <c r="A305" s="39"/>
      <c r="B305" s="40"/>
      <c r="C305" s="220" t="s">
        <v>1195</v>
      </c>
      <c r="D305" s="220" t="s">
        <v>155</v>
      </c>
      <c r="E305" s="221" t="s">
        <v>2132</v>
      </c>
      <c r="F305" s="222" t="s">
        <v>2133</v>
      </c>
      <c r="G305" s="223" t="s">
        <v>335</v>
      </c>
      <c r="H305" s="224">
        <v>25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43</v>
      </c>
      <c r="O305" s="92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159</v>
      </c>
      <c r="AT305" s="232" t="s">
        <v>155</v>
      </c>
      <c r="AU305" s="232" t="s">
        <v>86</v>
      </c>
      <c r="AY305" s="18" t="s">
        <v>153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86</v>
      </c>
      <c r="BK305" s="233">
        <f>ROUND(I305*H305,2)</f>
        <v>0</v>
      </c>
      <c r="BL305" s="18" t="s">
        <v>159</v>
      </c>
      <c r="BM305" s="232" t="s">
        <v>2366</v>
      </c>
    </row>
    <row r="306" s="2" customFormat="1" ht="16.5" customHeight="1">
      <c r="A306" s="39"/>
      <c r="B306" s="40"/>
      <c r="C306" s="278" t="s">
        <v>1199</v>
      </c>
      <c r="D306" s="278" t="s">
        <v>364</v>
      </c>
      <c r="E306" s="279" t="s">
        <v>2134</v>
      </c>
      <c r="F306" s="280" t="s">
        <v>2133</v>
      </c>
      <c r="G306" s="281" t="s">
        <v>335</v>
      </c>
      <c r="H306" s="282">
        <v>25</v>
      </c>
      <c r="I306" s="283"/>
      <c r="J306" s="284">
        <f>ROUND(I306*H306,2)</f>
        <v>0</v>
      </c>
      <c r="K306" s="285"/>
      <c r="L306" s="286"/>
      <c r="M306" s="287" t="s">
        <v>1</v>
      </c>
      <c r="N306" s="288" t="s">
        <v>43</v>
      </c>
      <c r="O306" s="92"/>
      <c r="P306" s="230">
        <f>O306*H306</f>
        <v>0</v>
      </c>
      <c r="Q306" s="230">
        <v>0</v>
      </c>
      <c r="R306" s="230">
        <f>Q306*H306</f>
        <v>0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207</v>
      </c>
      <c r="AT306" s="232" t="s">
        <v>364</v>
      </c>
      <c r="AU306" s="232" t="s">
        <v>86</v>
      </c>
      <c r="AY306" s="18" t="s">
        <v>153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86</v>
      </c>
      <c r="BK306" s="233">
        <f>ROUND(I306*H306,2)</f>
        <v>0</v>
      </c>
      <c r="BL306" s="18" t="s">
        <v>159</v>
      </c>
      <c r="BM306" s="232" t="s">
        <v>2367</v>
      </c>
    </row>
    <row r="307" s="2" customFormat="1" ht="16.5" customHeight="1">
      <c r="A307" s="39"/>
      <c r="B307" s="40"/>
      <c r="C307" s="220" t="s">
        <v>1203</v>
      </c>
      <c r="D307" s="220" t="s">
        <v>155</v>
      </c>
      <c r="E307" s="221" t="s">
        <v>2135</v>
      </c>
      <c r="F307" s="222" t="s">
        <v>2136</v>
      </c>
      <c r="G307" s="223" t="s">
        <v>335</v>
      </c>
      <c r="H307" s="224">
        <v>15</v>
      </c>
      <c r="I307" s="225"/>
      <c r="J307" s="226">
        <f>ROUND(I307*H307,2)</f>
        <v>0</v>
      </c>
      <c r="K307" s="227"/>
      <c r="L307" s="45"/>
      <c r="M307" s="228" t="s">
        <v>1</v>
      </c>
      <c r="N307" s="229" t="s">
        <v>43</v>
      </c>
      <c r="O307" s="92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159</v>
      </c>
      <c r="AT307" s="232" t="s">
        <v>155</v>
      </c>
      <c r="AU307" s="232" t="s">
        <v>86</v>
      </c>
      <c r="AY307" s="18" t="s">
        <v>153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8" t="s">
        <v>86</v>
      </c>
      <c r="BK307" s="233">
        <f>ROUND(I307*H307,2)</f>
        <v>0</v>
      </c>
      <c r="BL307" s="18" t="s">
        <v>159</v>
      </c>
      <c r="BM307" s="232" t="s">
        <v>2368</v>
      </c>
    </row>
    <row r="308" s="2" customFormat="1" ht="16.5" customHeight="1">
      <c r="A308" s="39"/>
      <c r="B308" s="40"/>
      <c r="C308" s="278" t="s">
        <v>1207</v>
      </c>
      <c r="D308" s="278" t="s">
        <v>364</v>
      </c>
      <c r="E308" s="279" t="s">
        <v>2137</v>
      </c>
      <c r="F308" s="280" t="s">
        <v>2136</v>
      </c>
      <c r="G308" s="281" t="s">
        <v>335</v>
      </c>
      <c r="H308" s="282">
        <v>15</v>
      </c>
      <c r="I308" s="283"/>
      <c r="J308" s="284">
        <f>ROUND(I308*H308,2)</f>
        <v>0</v>
      </c>
      <c r="K308" s="285"/>
      <c r="L308" s="286"/>
      <c r="M308" s="287" t="s">
        <v>1</v>
      </c>
      <c r="N308" s="288" t="s">
        <v>43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207</v>
      </c>
      <c r="AT308" s="232" t="s">
        <v>364</v>
      </c>
      <c r="AU308" s="232" t="s">
        <v>86</v>
      </c>
      <c r="AY308" s="18" t="s">
        <v>153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86</v>
      </c>
      <c r="BK308" s="233">
        <f>ROUND(I308*H308,2)</f>
        <v>0</v>
      </c>
      <c r="BL308" s="18" t="s">
        <v>159</v>
      </c>
      <c r="BM308" s="232" t="s">
        <v>2369</v>
      </c>
    </row>
    <row r="309" s="2" customFormat="1" ht="16.5" customHeight="1">
      <c r="A309" s="39"/>
      <c r="B309" s="40"/>
      <c r="C309" s="220" t="s">
        <v>1211</v>
      </c>
      <c r="D309" s="220" t="s">
        <v>155</v>
      </c>
      <c r="E309" s="221" t="s">
        <v>2123</v>
      </c>
      <c r="F309" s="222" t="s">
        <v>2124</v>
      </c>
      <c r="G309" s="223" t="s">
        <v>335</v>
      </c>
      <c r="H309" s="224">
        <v>2100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43</v>
      </c>
      <c r="O309" s="92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159</v>
      </c>
      <c r="AT309" s="232" t="s">
        <v>155</v>
      </c>
      <c r="AU309" s="232" t="s">
        <v>86</v>
      </c>
      <c r="AY309" s="18" t="s">
        <v>153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86</v>
      </c>
      <c r="BK309" s="233">
        <f>ROUND(I309*H309,2)</f>
        <v>0</v>
      </c>
      <c r="BL309" s="18" t="s">
        <v>159</v>
      </c>
      <c r="BM309" s="232" t="s">
        <v>2370</v>
      </c>
    </row>
    <row r="310" s="2" customFormat="1" ht="16.5" customHeight="1">
      <c r="A310" s="39"/>
      <c r="B310" s="40"/>
      <c r="C310" s="278" t="s">
        <v>1215</v>
      </c>
      <c r="D310" s="278" t="s">
        <v>364</v>
      </c>
      <c r="E310" s="279" t="s">
        <v>2125</v>
      </c>
      <c r="F310" s="280" t="s">
        <v>2124</v>
      </c>
      <c r="G310" s="281" t="s">
        <v>335</v>
      </c>
      <c r="H310" s="282">
        <v>2100</v>
      </c>
      <c r="I310" s="283"/>
      <c r="J310" s="284">
        <f>ROUND(I310*H310,2)</f>
        <v>0</v>
      </c>
      <c r="K310" s="285"/>
      <c r="L310" s="286"/>
      <c r="M310" s="287" t="s">
        <v>1</v>
      </c>
      <c r="N310" s="288" t="s">
        <v>43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207</v>
      </c>
      <c r="AT310" s="232" t="s">
        <v>364</v>
      </c>
      <c r="AU310" s="232" t="s">
        <v>86</v>
      </c>
      <c r="AY310" s="18" t="s">
        <v>153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86</v>
      </c>
      <c r="BK310" s="233">
        <f>ROUND(I310*H310,2)</f>
        <v>0</v>
      </c>
      <c r="BL310" s="18" t="s">
        <v>159</v>
      </c>
      <c r="BM310" s="232" t="s">
        <v>2371</v>
      </c>
    </row>
    <row r="311" s="2" customFormat="1" ht="16.5" customHeight="1">
      <c r="A311" s="39"/>
      <c r="B311" s="40"/>
      <c r="C311" s="220" t="s">
        <v>1219</v>
      </c>
      <c r="D311" s="220" t="s">
        <v>155</v>
      </c>
      <c r="E311" s="221" t="s">
        <v>2372</v>
      </c>
      <c r="F311" s="222" t="s">
        <v>2373</v>
      </c>
      <c r="G311" s="223" t="s">
        <v>2374</v>
      </c>
      <c r="H311" s="224">
        <v>1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43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159</v>
      </c>
      <c r="AT311" s="232" t="s">
        <v>155</v>
      </c>
      <c r="AU311" s="232" t="s">
        <v>86</v>
      </c>
      <c r="AY311" s="18" t="s">
        <v>153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86</v>
      </c>
      <c r="BK311" s="233">
        <f>ROUND(I311*H311,2)</f>
        <v>0</v>
      </c>
      <c r="BL311" s="18" t="s">
        <v>159</v>
      </c>
      <c r="BM311" s="232" t="s">
        <v>2375</v>
      </c>
    </row>
    <row r="312" s="2" customFormat="1" ht="16.5" customHeight="1">
      <c r="A312" s="39"/>
      <c r="B312" s="40"/>
      <c r="C312" s="220" t="s">
        <v>1225</v>
      </c>
      <c r="D312" s="220" t="s">
        <v>155</v>
      </c>
      <c r="E312" s="221" t="s">
        <v>2290</v>
      </c>
      <c r="F312" s="222" t="s">
        <v>2291</v>
      </c>
      <c r="G312" s="223" t="s">
        <v>335</v>
      </c>
      <c r="H312" s="224">
        <v>150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43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159</v>
      </c>
      <c r="AT312" s="232" t="s">
        <v>155</v>
      </c>
      <c r="AU312" s="232" t="s">
        <v>86</v>
      </c>
      <c r="AY312" s="18" t="s">
        <v>153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86</v>
      </c>
      <c r="BK312" s="233">
        <f>ROUND(I312*H312,2)</f>
        <v>0</v>
      </c>
      <c r="BL312" s="18" t="s">
        <v>159</v>
      </c>
      <c r="BM312" s="232" t="s">
        <v>2376</v>
      </c>
    </row>
    <row r="313" s="2" customFormat="1" ht="16.5" customHeight="1">
      <c r="A313" s="39"/>
      <c r="B313" s="40"/>
      <c r="C313" s="220" t="s">
        <v>1229</v>
      </c>
      <c r="D313" s="220" t="s">
        <v>155</v>
      </c>
      <c r="E313" s="221" t="s">
        <v>2377</v>
      </c>
      <c r="F313" s="222" t="s">
        <v>2378</v>
      </c>
      <c r="G313" s="223" t="s">
        <v>1162</v>
      </c>
      <c r="H313" s="224">
        <v>4</v>
      </c>
      <c r="I313" s="225"/>
      <c r="J313" s="226">
        <f>ROUND(I313*H313,2)</f>
        <v>0</v>
      </c>
      <c r="K313" s="227"/>
      <c r="L313" s="45"/>
      <c r="M313" s="228" t="s">
        <v>1</v>
      </c>
      <c r="N313" s="229" t="s">
        <v>43</v>
      </c>
      <c r="O313" s="92"/>
      <c r="P313" s="230">
        <f>O313*H313</f>
        <v>0</v>
      </c>
      <c r="Q313" s="230">
        <v>0</v>
      </c>
      <c r="R313" s="230">
        <f>Q313*H313</f>
        <v>0</v>
      </c>
      <c r="S313" s="230">
        <v>0</v>
      </c>
      <c r="T313" s="23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2" t="s">
        <v>159</v>
      </c>
      <c r="AT313" s="232" t="s">
        <v>155</v>
      </c>
      <c r="AU313" s="232" t="s">
        <v>86</v>
      </c>
      <c r="AY313" s="18" t="s">
        <v>153</v>
      </c>
      <c r="BE313" s="233">
        <f>IF(N313="základní",J313,0)</f>
        <v>0</v>
      </c>
      <c r="BF313" s="233">
        <f>IF(N313="snížená",J313,0)</f>
        <v>0</v>
      </c>
      <c r="BG313" s="233">
        <f>IF(N313="zákl. přenesená",J313,0)</f>
        <v>0</v>
      </c>
      <c r="BH313" s="233">
        <f>IF(N313="sníž. přenesená",J313,0)</f>
        <v>0</v>
      </c>
      <c r="BI313" s="233">
        <f>IF(N313="nulová",J313,0)</f>
        <v>0</v>
      </c>
      <c r="BJ313" s="18" t="s">
        <v>86</v>
      </c>
      <c r="BK313" s="233">
        <f>ROUND(I313*H313,2)</f>
        <v>0</v>
      </c>
      <c r="BL313" s="18" t="s">
        <v>159</v>
      </c>
      <c r="BM313" s="232" t="s">
        <v>2379</v>
      </c>
    </row>
    <row r="314" s="12" customFormat="1" ht="25.92" customHeight="1">
      <c r="A314" s="12"/>
      <c r="B314" s="204"/>
      <c r="C314" s="205"/>
      <c r="D314" s="206" t="s">
        <v>77</v>
      </c>
      <c r="E314" s="207" t="s">
        <v>220</v>
      </c>
      <c r="F314" s="207" t="s">
        <v>2380</v>
      </c>
      <c r="G314" s="205"/>
      <c r="H314" s="205"/>
      <c r="I314" s="208"/>
      <c r="J314" s="209">
        <f>BK314</f>
        <v>0</v>
      </c>
      <c r="K314" s="205"/>
      <c r="L314" s="210"/>
      <c r="M314" s="211"/>
      <c r="N314" s="212"/>
      <c r="O314" s="212"/>
      <c r="P314" s="213">
        <f>SUM(P315:P319)</f>
        <v>0</v>
      </c>
      <c r="Q314" s="212"/>
      <c r="R314" s="213">
        <f>SUM(R315:R319)</f>
        <v>0</v>
      </c>
      <c r="S314" s="212"/>
      <c r="T314" s="214">
        <f>SUM(T315:T319)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5" t="s">
        <v>86</v>
      </c>
      <c r="AT314" s="216" t="s">
        <v>77</v>
      </c>
      <c r="AU314" s="216" t="s">
        <v>78</v>
      </c>
      <c r="AY314" s="215" t="s">
        <v>153</v>
      </c>
      <c r="BK314" s="217">
        <f>SUM(BK315:BK319)</f>
        <v>0</v>
      </c>
    </row>
    <row r="315" s="2" customFormat="1" ht="16.5" customHeight="1">
      <c r="A315" s="39"/>
      <c r="B315" s="40"/>
      <c r="C315" s="220" t="s">
        <v>1235</v>
      </c>
      <c r="D315" s="220" t="s">
        <v>155</v>
      </c>
      <c r="E315" s="221" t="s">
        <v>2381</v>
      </c>
      <c r="F315" s="222" t="s">
        <v>2382</v>
      </c>
      <c r="G315" s="223" t="s">
        <v>1162</v>
      </c>
      <c r="H315" s="224">
        <v>10</v>
      </c>
      <c r="I315" s="225"/>
      <c r="J315" s="226">
        <f>ROUND(I315*H315,2)</f>
        <v>0</v>
      </c>
      <c r="K315" s="227"/>
      <c r="L315" s="45"/>
      <c r="M315" s="228" t="s">
        <v>1</v>
      </c>
      <c r="N315" s="229" t="s">
        <v>43</v>
      </c>
      <c r="O315" s="92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159</v>
      </c>
      <c r="AT315" s="232" t="s">
        <v>155</v>
      </c>
      <c r="AU315" s="232" t="s">
        <v>86</v>
      </c>
      <c r="AY315" s="18" t="s">
        <v>153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86</v>
      </c>
      <c r="BK315" s="233">
        <f>ROUND(I315*H315,2)</f>
        <v>0</v>
      </c>
      <c r="BL315" s="18" t="s">
        <v>159</v>
      </c>
      <c r="BM315" s="232" t="s">
        <v>2383</v>
      </c>
    </row>
    <row r="316" s="2" customFormat="1" ht="16.5" customHeight="1">
      <c r="A316" s="39"/>
      <c r="B316" s="40"/>
      <c r="C316" s="220" t="s">
        <v>1241</v>
      </c>
      <c r="D316" s="220" t="s">
        <v>155</v>
      </c>
      <c r="E316" s="221" t="s">
        <v>2384</v>
      </c>
      <c r="F316" s="222" t="s">
        <v>2385</v>
      </c>
      <c r="G316" s="223" t="s">
        <v>335</v>
      </c>
      <c r="H316" s="224">
        <v>500</v>
      </c>
      <c r="I316" s="225"/>
      <c r="J316" s="226">
        <f>ROUND(I316*H316,2)</f>
        <v>0</v>
      </c>
      <c r="K316" s="227"/>
      <c r="L316" s="45"/>
      <c r="M316" s="228" t="s">
        <v>1</v>
      </c>
      <c r="N316" s="229" t="s">
        <v>43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159</v>
      </c>
      <c r="AT316" s="232" t="s">
        <v>155</v>
      </c>
      <c r="AU316" s="232" t="s">
        <v>86</v>
      </c>
      <c r="AY316" s="18" t="s">
        <v>153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86</v>
      </c>
      <c r="BK316" s="233">
        <f>ROUND(I316*H316,2)</f>
        <v>0</v>
      </c>
      <c r="BL316" s="18" t="s">
        <v>159</v>
      </c>
      <c r="BM316" s="232" t="s">
        <v>2386</v>
      </c>
    </row>
    <row r="317" s="2" customFormat="1" ht="16.5" customHeight="1">
      <c r="A317" s="39"/>
      <c r="B317" s="40"/>
      <c r="C317" s="220" t="s">
        <v>1245</v>
      </c>
      <c r="D317" s="220" t="s">
        <v>155</v>
      </c>
      <c r="E317" s="221" t="s">
        <v>2387</v>
      </c>
      <c r="F317" s="222" t="s">
        <v>2388</v>
      </c>
      <c r="G317" s="223" t="s">
        <v>1162</v>
      </c>
      <c r="H317" s="224">
        <v>10</v>
      </c>
      <c r="I317" s="225"/>
      <c r="J317" s="226">
        <f>ROUND(I317*H317,2)</f>
        <v>0</v>
      </c>
      <c r="K317" s="227"/>
      <c r="L317" s="45"/>
      <c r="M317" s="228" t="s">
        <v>1</v>
      </c>
      <c r="N317" s="229" t="s">
        <v>43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159</v>
      </c>
      <c r="AT317" s="232" t="s">
        <v>155</v>
      </c>
      <c r="AU317" s="232" t="s">
        <v>86</v>
      </c>
      <c r="AY317" s="18" t="s">
        <v>153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8" t="s">
        <v>86</v>
      </c>
      <c r="BK317" s="233">
        <f>ROUND(I317*H317,2)</f>
        <v>0</v>
      </c>
      <c r="BL317" s="18" t="s">
        <v>159</v>
      </c>
      <c r="BM317" s="232" t="s">
        <v>2389</v>
      </c>
    </row>
    <row r="318" s="2" customFormat="1" ht="16.5" customHeight="1">
      <c r="A318" s="39"/>
      <c r="B318" s="40"/>
      <c r="C318" s="220" t="s">
        <v>1249</v>
      </c>
      <c r="D318" s="220" t="s">
        <v>155</v>
      </c>
      <c r="E318" s="221" t="s">
        <v>2390</v>
      </c>
      <c r="F318" s="222" t="s">
        <v>2391</v>
      </c>
      <c r="G318" s="223" t="s">
        <v>2392</v>
      </c>
      <c r="H318" s="224">
        <v>15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43</v>
      </c>
      <c r="O318" s="92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159</v>
      </c>
      <c r="AT318" s="232" t="s">
        <v>155</v>
      </c>
      <c r="AU318" s="232" t="s">
        <v>86</v>
      </c>
      <c r="AY318" s="18" t="s">
        <v>153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86</v>
      </c>
      <c r="BK318" s="233">
        <f>ROUND(I318*H318,2)</f>
        <v>0</v>
      </c>
      <c r="BL318" s="18" t="s">
        <v>159</v>
      </c>
      <c r="BM318" s="232" t="s">
        <v>2393</v>
      </c>
    </row>
    <row r="319" s="2" customFormat="1" ht="16.5" customHeight="1">
      <c r="A319" s="39"/>
      <c r="B319" s="40"/>
      <c r="C319" s="220" t="s">
        <v>1253</v>
      </c>
      <c r="D319" s="220" t="s">
        <v>155</v>
      </c>
      <c r="E319" s="221" t="s">
        <v>2394</v>
      </c>
      <c r="F319" s="222" t="s">
        <v>2395</v>
      </c>
      <c r="G319" s="223" t="s">
        <v>2392</v>
      </c>
      <c r="H319" s="224">
        <v>1</v>
      </c>
      <c r="I319" s="225"/>
      <c r="J319" s="226">
        <f>ROUND(I319*H319,2)</f>
        <v>0</v>
      </c>
      <c r="K319" s="227"/>
      <c r="L319" s="45"/>
      <c r="M319" s="228" t="s">
        <v>1</v>
      </c>
      <c r="N319" s="229" t="s">
        <v>43</v>
      </c>
      <c r="O319" s="92"/>
      <c r="P319" s="230">
        <f>O319*H319</f>
        <v>0</v>
      </c>
      <c r="Q319" s="230">
        <v>0</v>
      </c>
      <c r="R319" s="230">
        <f>Q319*H319</f>
        <v>0</v>
      </c>
      <c r="S319" s="230">
        <v>0</v>
      </c>
      <c r="T319" s="23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2" t="s">
        <v>159</v>
      </c>
      <c r="AT319" s="232" t="s">
        <v>155</v>
      </c>
      <c r="AU319" s="232" t="s">
        <v>86</v>
      </c>
      <c r="AY319" s="18" t="s">
        <v>153</v>
      </c>
      <c r="BE319" s="233">
        <f>IF(N319="základní",J319,0)</f>
        <v>0</v>
      </c>
      <c r="BF319" s="233">
        <f>IF(N319="snížená",J319,0)</f>
        <v>0</v>
      </c>
      <c r="BG319" s="233">
        <f>IF(N319="zákl. přenesená",J319,0)</f>
        <v>0</v>
      </c>
      <c r="BH319" s="233">
        <f>IF(N319="sníž. přenesená",J319,0)</f>
        <v>0</v>
      </c>
      <c r="BI319" s="233">
        <f>IF(N319="nulová",J319,0)</f>
        <v>0</v>
      </c>
      <c r="BJ319" s="18" t="s">
        <v>86</v>
      </c>
      <c r="BK319" s="233">
        <f>ROUND(I319*H319,2)</f>
        <v>0</v>
      </c>
      <c r="BL319" s="18" t="s">
        <v>159</v>
      </c>
      <c r="BM319" s="232" t="s">
        <v>2396</v>
      </c>
    </row>
    <row r="320" s="12" customFormat="1" ht="25.92" customHeight="1">
      <c r="A320" s="12"/>
      <c r="B320" s="204"/>
      <c r="C320" s="205"/>
      <c r="D320" s="206" t="s">
        <v>77</v>
      </c>
      <c r="E320" s="207" t="s">
        <v>224</v>
      </c>
      <c r="F320" s="207" t="s">
        <v>2397</v>
      </c>
      <c r="G320" s="205"/>
      <c r="H320" s="205"/>
      <c r="I320" s="208"/>
      <c r="J320" s="209">
        <f>BK320</f>
        <v>0</v>
      </c>
      <c r="K320" s="205"/>
      <c r="L320" s="210"/>
      <c r="M320" s="211"/>
      <c r="N320" s="212"/>
      <c r="O320" s="212"/>
      <c r="P320" s="213">
        <f>P321</f>
        <v>0</v>
      </c>
      <c r="Q320" s="212"/>
      <c r="R320" s="213">
        <f>R321</f>
        <v>0</v>
      </c>
      <c r="S320" s="212"/>
      <c r="T320" s="214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5" t="s">
        <v>165</v>
      </c>
      <c r="AT320" s="216" t="s">
        <v>77</v>
      </c>
      <c r="AU320" s="216" t="s">
        <v>78</v>
      </c>
      <c r="AY320" s="215" t="s">
        <v>153</v>
      </c>
      <c r="BK320" s="217">
        <f>BK321</f>
        <v>0</v>
      </c>
    </row>
    <row r="321" s="2" customFormat="1" ht="16.5" customHeight="1">
      <c r="A321" s="39"/>
      <c r="B321" s="40"/>
      <c r="C321" s="220" t="s">
        <v>1257</v>
      </c>
      <c r="D321" s="220" t="s">
        <v>155</v>
      </c>
      <c r="E321" s="221" t="s">
        <v>2398</v>
      </c>
      <c r="F321" s="222" t="s">
        <v>2399</v>
      </c>
      <c r="G321" s="223" t="s">
        <v>1039</v>
      </c>
      <c r="H321" s="224">
        <v>1</v>
      </c>
      <c r="I321" s="225"/>
      <c r="J321" s="226">
        <f>ROUND(I321*H321,2)</f>
        <v>0</v>
      </c>
      <c r="K321" s="227"/>
      <c r="L321" s="45"/>
      <c r="M321" s="228" t="s">
        <v>1</v>
      </c>
      <c r="N321" s="229" t="s">
        <v>43</v>
      </c>
      <c r="O321" s="92"/>
      <c r="P321" s="230">
        <f>O321*H321</f>
        <v>0</v>
      </c>
      <c r="Q321" s="230">
        <v>0</v>
      </c>
      <c r="R321" s="230">
        <f>Q321*H321</f>
        <v>0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650</v>
      </c>
      <c r="AT321" s="232" t="s">
        <v>155</v>
      </c>
      <c r="AU321" s="232" t="s">
        <v>86</v>
      </c>
      <c r="AY321" s="18" t="s">
        <v>153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86</v>
      </c>
      <c r="BK321" s="233">
        <f>ROUND(I321*H321,2)</f>
        <v>0</v>
      </c>
      <c r="BL321" s="18" t="s">
        <v>650</v>
      </c>
      <c r="BM321" s="232" t="s">
        <v>2400</v>
      </c>
    </row>
    <row r="322" s="12" customFormat="1" ht="25.92" customHeight="1">
      <c r="A322" s="12"/>
      <c r="B322" s="204"/>
      <c r="C322" s="205"/>
      <c r="D322" s="206" t="s">
        <v>77</v>
      </c>
      <c r="E322" s="207" t="s">
        <v>234</v>
      </c>
      <c r="F322" s="207" t="s">
        <v>2401</v>
      </c>
      <c r="G322" s="205"/>
      <c r="H322" s="205"/>
      <c r="I322" s="208"/>
      <c r="J322" s="209">
        <f>BK322</f>
        <v>0</v>
      </c>
      <c r="K322" s="205"/>
      <c r="L322" s="210"/>
      <c r="M322" s="211"/>
      <c r="N322" s="212"/>
      <c r="O322" s="212"/>
      <c r="P322" s="213">
        <f>P323</f>
        <v>0</v>
      </c>
      <c r="Q322" s="212"/>
      <c r="R322" s="213">
        <f>R323</f>
        <v>0</v>
      </c>
      <c r="S322" s="212"/>
      <c r="T322" s="214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5" t="s">
        <v>165</v>
      </c>
      <c r="AT322" s="216" t="s">
        <v>77</v>
      </c>
      <c r="AU322" s="216" t="s">
        <v>78</v>
      </c>
      <c r="AY322" s="215" t="s">
        <v>153</v>
      </c>
      <c r="BK322" s="217">
        <f>BK323</f>
        <v>0</v>
      </c>
    </row>
    <row r="323" s="2" customFormat="1" ht="16.5" customHeight="1">
      <c r="A323" s="39"/>
      <c r="B323" s="40"/>
      <c r="C323" s="220" t="s">
        <v>1261</v>
      </c>
      <c r="D323" s="220" t="s">
        <v>155</v>
      </c>
      <c r="E323" s="221" t="s">
        <v>2402</v>
      </c>
      <c r="F323" s="222" t="s">
        <v>2403</v>
      </c>
      <c r="G323" s="223" t="s">
        <v>1039</v>
      </c>
      <c r="H323" s="224">
        <v>1</v>
      </c>
      <c r="I323" s="225"/>
      <c r="J323" s="226">
        <f>ROUND(I323*H323,2)</f>
        <v>0</v>
      </c>
      <c r="K323" s="227"/>
      <c r="L323" s="45"/>
      <c r="M323" s="228" t="s">
        <v>1</v>
      </c>
      <c r="N323" s="229" t="s">
        <v>43</v>
      </c>
      <c r="O323" s="92"/>
      <c r="P323" s="230">
        <f>O323*H323</f>
        <v>0</v>
      </c>
      <c r="Q323" s="230">
        <v>0</v>
      </c>
      <c r="R323" s="230">
        <f>Q323*H323</f>
        <v>0</v>
      </c>
      <c r="S323" s="230">
        <v>0</v>
      </c>
      <c r="T323" s="23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2" t="s">
        <v>650</v>
      </c>
      <c r="AT323" s="232" t="s">
        <v>155</v>
      </c>
      <c r="AU323" s="232" t="s">
        <v>86</v>
      </c>
      <c r="AY323" s="18" t="s">
        <v>153</v>
      </c>
      <c r="BE323" s="233">
        <f>IF(N323="základní",J323,0)</f>
        <v>0</v>
      </c>
      <c r="BF323" s="233">
        <f>IF(N323="snížená",J323,0)</f>
        <v>0</v>
      </c>
      <c r="BG323" s="233">
        <f>IF(N323="zákl. přenesená",J323,0)</f>
        <v>0</v>
      </c>
      <c r="BH323" s="233">
        <f>IF(N323="sníž. přenesená",J323,0)</f>
        <v>0</v>
      </c>
      <c r="BI323" s="233">
        <f>IF(N323="nulová",J323,0)</f>
        <v>0</v>
      </c>
      <c r="BJ323" s="18" t="s">
        <v>86</v>
      </c>
      <c r="BK323" s="233">
        <f>ROUND(I323*H323,2)</f>
        <v>0</v>
      </c>
      <c r="BL323" s="18" t="s">
        <v>650</v>
      </c>
      <c r="BM323" s="232" t="s">
        <v>2404</v>
      </c>
    </row>
    <row r="324" s="12" customFormat="1" ht="25.92" customHeight="1">
      <c r="A324" s="12"/>
      <c r="B324" s="204"/>
      <c r="C324" s="205"/>
      <c r="D324" s="206" t="s">
        <v>77</v>
      </c>
      <c r="E324" s="207" t="s">
        <v>243</v>
      </c>
      <c r="F324" s="207" t="s">
        <v>2399</v>
      </c>
      <c r="G324" s="205"/>
      <c r="H324" s="205"/>
      <c r="I324" s="208"/>
      <c r="J324" s="209">
        <f>BK324</f>
        <v>0</v>
      </c>
      <c r="K324" s="205"/>
      <c r="L324" s="210"/>
      <c r="M324" s="211"/>
      <c r="N324" s="212"/>
      <c r="O324" s="212"/>
      <c r="P324" s="213">
        <f>P325</f>
        <v>0</v>
      </c>
      <c r="Q324" s="212"/>
      <c r="R324" s="213">
        <f>R325</f>
        <v>0</v>
      </c>
      <c r="S324" s="212"/>
      <c r="T324" s="214">
        <f>T325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5" t="s">
        <v>165</v>
      </c>
      <c r="AT324" s="216" t="s">
        <v>77</v>
      </c>
      <c r="AU324" s="216" t="s">
        <v>78</v>
      </c>
      <c r="AY324" s="215" t="s">
        <v>153</v>
      </c>
      <c r="BK324" s="217">
        <f>BK325</f>
        <v>0</v>
      </c>
    </row>
    <row r="325" s="2" customFormat="1" ht="16.5" customHeight="1">
      <c r="A325" s="39"/>
      <c r="B325" s="40"/>
      <c r="C325" s="220" t="s">
        <v>1268</v>
      </c>
      <c r="D325" s="220" t="s">
        <v>155</v>
      </c>
      <c r="E325" s="221" t="s">
        <v>2405</v>
      </c>
      <c r="F325" s="222" t="s">
        <v>2399</v>
      </c>
      <c r="G325" s="223" t="s">
        <v>1039</v>
      </c>
      <c r="H325" s="224">
        <v>1</v>
      </c>
      <c r="I325" s="225"/>
      <c r="J325" s="226">
        <f>ROUND(I325*H325,2)</f>
        <v>0</v>
      </c>
      <c r="K325" s="227"/>
      <c r="L325" s="45"/>
      <c r="M325" s="228" t="s">
        <v>1</v>
      </c>
      <c r="N325" s="229" t="s">
        <v>43</v>
      </c>
      <c r="O325" s="92"/>
      <c r="P325" s="230">
        <f>O325*H325</f>
        <v>0</v>
      </c>
      <c r="Q325" s="230">
        <v>0</v>
      </c>
      <c r="R325" s="230">
        <f>Q325*H325</f>
        <v>0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650</v>
      </c>
      <c r="AT325" s="232" t="s">
        <v>155</v>
      </c>
      <c r="AU325" s="232" t="s">
        <v>86</v>
      </c>
      <c r="AY325" s="18" t="s">
        <v>153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8" t="s">
        <v>86</v>
      </c>
      <c r="BK325" s="233">
        <f>ROUND(I325*H325,2)</f>
        <v>0</v>
      </c>
      <c r="BL325" s="18" t="s">
        <v>650</v>
      </c>
      <c r="BM325" s="232" t="s">
        <v>2406</v>
      </c>
    </row>
    <row r="326" s="12" customFormat="1" ht="25.92" customHeight="1">
      <c r="A326" s="12"/>
      <c r="B326" s="204"/>
      <c r="C326" s="205"/>
      <c r="D326" s="206" t="s">
        <v>77</v>
      </c>
      <c r="E326" s="207" t="s">
        <v>250</v>
      </c>
      <c r="F326" s="207" t="s">
        <v>2407</v>
      </c>
      <c r="G326" s="205"/>
      <c r="H326" s="205"/>
      <c r="I326" s="208"/>
      <c r="J326" s="209">
        <f>BK326</f>
        <v>0</v>
      </c>
      <c r="K326" s="205"/>
      <c r="L326" s="210"/>
      <c r="M326" s="211"/>
      <c r="N326" s="212"/>
      <c r="O326" s="212"/>
      <c r="P326" s="213">
        <f>SUM(P327:P330)</f>
        <v>0</v>
      </c>
      <c r="Q326" s="212"/>
      <c r="R326" s="213">
        <f>SUM(R327:R330)</f>
        <v>0.0026900000000000001</v>
      </c>
      <c r="S326" s="212"/>
      <c r="T326" s="214">
        <f>SUM(T327:T330)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77</v>
      </c>
      <c r="AU326" s="216" t="s">
        <v>78</v>
      </c>
      <c r="AY326" s="215" t="s">
        <v>153</v>
      </c>
      <c r="BK326" s="217">
        <f>SUM(BK327:BK330)</f>
        <v>0</v>
      </c>
    </row>
    <row r="327" s="2" customFormat="1" ht="37.8" customHeight="1">
      <c r="A327" s="39"/>
      <c r="B327" s="40"/>
      <c r="C327" s="220" t="s">
        <v>1272</v>
      </c>
      <c r="D327" s="220" t="s">
        <v>155</v>
      </c>
      <c r="E327" s="221" t="s">
        <v>2408</v>
      </c>
      <c r="F327" s="222" t="s">
        <v>2409</v>
      </c>
      <c r="G327" s="223" t="s">
        <v>288</v>
      </c>
      <c r="H327" s="224">
        <v>7</v>
      </c>
      <c r="I327" s="225"/>
      <c r="J327" s="226">
        <f>ROUND(I327*H327,2)</f>
        <v>0</v>
      </c>
      <c r="K327" s="227"/>
      <c r="L327" s="45"/>
      <c r="M327" s="228" t="s">
        <v>1</v>
      </c>
      <c r="N327" s="229" t="s">
        <v>43</v>
      </c>
      <c r="O327" s="92"/>
      <c r="P327" s="230">
        <f>O327*H327</f>
        <v>0</v>
      </c>
      <c r="Q327" s="230">
        <v>3.0000000000000001E-05</v>
      </c>
      <c r="R327" s="230">
        <f>Q327*H327</f>
        <v>0.00021000000000000001</v>
      </c>
      <c r="S327" s="230">
        <v>0</v>
      </c>
      <c r="T327" s="23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2" t="s">
        <v>269</v>
      </c>
      <c r="AT327" s="232" t="s">
        <v>155</v>
      </c>
      <c r="AU327" s="232" t="s">
        <v>86</v>
      </c>
      <c r="AY327" s="18" t="s">
        <v>153</v>
      </c>
      <c r="BE327" s="233">
        <f>IF(N327="základní",J327,0)</f>
        <v>0</v>
      </c>
      <c r="BF327" s="233">
        <f>IF(N327="snížená",J327,0)</f>
        <v>0</v>
      </c>
      <c r="BG327" s="233">
        <f>IF(N327="zákl. přenesená",J327,0)</f>
        <v>0</v>
      </c>
      <c r="BH327" s="233">
        <f>IF(N327="sníž. přenesená",J327,0)</f>
        <v>0</v>
      </c>
      <c r="BI327" s="233">
        <f>IF(N327="nulová",J327,0)</f>
        <v>0</v>
      </c>
      <c r="BJ327" s="18" t="s">
        <v>86</v>
      </c>
      <c r="BK327" s="233">
        <f>ROUND(I327*H327,2)</f>
        <v>0</v>
      </c>
      <c r="BL327" s="18" t="s">
        <v>269</v>
      </c>
      <c r="BM327" s="232" t="s">
        <v>2410</v>
      </c>
    </row>
    <row r="328" s="2" customFormat="1" ht="37.8" customHeight="1">
      <c r="A328" s="39"/>
      <c r="B328" s="40"/>
      <c r="C328" s="220" t="s">
        <v>1276</v>
      </c>
      <c r="D328" s="220" t="s">
        <v>155</v>
      </c>
      <c r="E328" s="221" t="s">
        <v>2411</v>
      </c>
      <c r="F328" s="222" t="s">
        <v>2412</v>
      </c>
      <c r="G328" s="223" t="s">
        <v>288</v>
      </c>
      <c r="H328" s="224">
        <v>9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43</v>
      </c>
      <c r="O328" s="92"/>
      <c r="P328" s="230">
        <f>O328*H328</f>
        <v>0</v>
      </c>
      <c r="Q328" s="230">
        <v>2.0000000000000002E-05</v>
      </c>
      <c r="R328" s="230">
        <f>Q328*H328</f>
        <v>0.00018000000000000001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269</v>
      </c>
      <c r="AT328" s="232" t="s">
        <v>155</v>
      </c>
      <c r="AU328" s="232" t="s">
        <v>86</v>
      </c>
      <c r="AY328" s="18" t="s">
        <v>153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86</v>
      </c>
      <c r="BK328" s="233">
        <f>ROUND(I328*H328,2)</f>
        <v>0</v>
      </c>
      <c r="BL328" s="18" t="s">
        <v>269</v>
      </c>
      <c r="BM328" s="232" t="s">
        <v>2413</v>
      </c>
    </row>
    <row r="329" s="2" customFormat="1" ht="44.25" customHeight="1">
      <c r="A329" s="39"/>
      <c r="B329" s="40"/>
      <c r="C329" s="220" t="s">
        <v>1280</v>
      </c>
      <c r="D329" s="220" t="s">
        <v>155</v>
      </c>
      <c r="E329" s="221" t="s">
        <v>2414</v>
      </c>
      <c r="F329" s="222" t="s">
        <v>2415</v>
      </c>
      <c r="G329" s="223" t="s">
        <v>288</v>
      </c>
      <c r="H329" s="224">
        <v>3</v>
      </c>
      <c r="I329" s="225"/>
      <c r="J329" s="226">
        <f>ROUND(I329*H329,2)</f>
        <v>0</v>
      </c>
      <c r="K329" s="227"/>
      <c r="L329" s="45"/>
      <c r="M329" s="228" t="s">
        <v>1</v>
      </c>
      <c r="N329" s="229" t="s">
        <v>43</v>
      </c>
      <c r="O329" s="92"/>
      <c r="P329" s="230">
        <f>O329*H329</f>
        <v>0</v>
      </c>
      <c r="Q329" s="230">
        <v>0.00010000000000000001</v>
      </c>
      <c r="R329" s="230">
        <f>Q329*H329</f>
        <v>0.00030000000000000003</v>
      </c>
      <c r="S329" s="230">
        <v>0</v>
      </c>
      <c r="T329" s="23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2" t="s">
        <v>269</v>
      </c>
      <c r="AT329" s="232" t="s">
        <v>155</v>
      </c>
      <c r="AU329" s="232" t="s">
        <v>86</v>
      </c>
      <c r="AY329" s="18" t="s">
        <v>153</v>
      </c>
      <c r="BE329" s="233">
        <f>IF(N329="základní",J329,0)</f>
        <v>0</v>
      </c>
      <c r="BF329" s="233">
        <f>IF(N329="snížená",J329,0)</f>
        <v>0</v>
      </c>
      <c r="BG329" s="233">
        <f>IF(N329="zákl. přenesená",J329,0)</f>
        <v>0</v>
      </c>
      <c r="BH329" s="233">
        <f>IF(N329="sníž. přenesená",J329,0)</f>
        <v>0</v>
      </c>
      <c r="BI329" s="233">
        <f>IF(N329="nulová",J329,0)</f>
        <v>0</v>
      </c>
      <c r="BJ329" s="18" t="s">
        <v>86</v>
      </c>
      <c r="BK329" s="233">
        <f>ROUND(I329*H329,2)</f>
        <v>0</v>
      </c>
      <c r="BL329" s="18" t="s">
        <v>269</v>
      </c>
      <c r="BM329" s="232" t="s">
        <v>2416</v>
      </c>
    </row>
    <row r="330" s="2" customFormat="1" ht="44.25" customHeight="1">
      <c r="A330" s="39"/>
      <c r="B330" s="40"/>
      <c r="C330" s="220" t="s">
        <v>1286</v>
      </c>
      <c r="D330" s="220" t="s">
        <v>155</v>
      </c>
      <c r="E330" s="221" t="s">
        <v>2417</v>
      </c>
      <c r="F330" s="222" t="s">
        <v>2418</v>
      </c>
      <c r="G330" s="223" t="s">
        <v>288</v>
      </c>
      <c r="H330" s="224">
        <v>2</v>
      </c>
      <c r="I330" s="225"/>
      <c r="J330" s="226">
        <f>ROUND(I330*H330,2)</f>
        <v>0</v>
      </c>
      <c r="K330" s="227"/>
      <c r="L330" s="45"/>
      <c r="M330" s="290" t="s">
        <v>1</v>
      </c>
      <c r="N330" s="291" t="s">
        <v>43</v>
      </c>
      <c r="O330" s="292"/>
      <c r="P330" s="293">
        <f>O330*H330</f>
        <v>0</v>
      </c>
      <c r="Q330" s="293">
        <v>0.001</v>
      </c>
      <c r="R330" s="293">
        <f>Q330*H330</f>
        <v>0.002</v>
      </c>
      <c r="S330" s="293">
        <v>0</v>
      </c>
      <c r="T330" s="294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2" t="s">
        <v>269</v>
      </c>
      <c r="AT330" s="232" t="s">
        <v>155</v>
      </c>
      <c r="AU330" s="232" t="s">
        <v>86</v>
      </c>
      <c r="AY330" s="18" t="s">
        <v>153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8" t="s">
        <v>86</v>
      </c>
      <c r="BK330" s="233">
        <f>ROUND(I330*H330,2)</f>
        <v>0</v>
      </c>
      <c r="BL330" s="18" t="s">
        <v>269</v>
      </c>
      <c r="BM330" s="232" t="s">
        <v>2419</v>
      </c>
    </row>
    <row r="331" s="2" customFormat="1" ht="6.96" customHeight="1">
      <c r="A331" s="39"/>
      <c r="B331" s="67"/>
      <c r="C331" s="68"/>
      <c r="D331" s="68"/>
      <c r="E331" s="68"/>
      <c r="F331" s="68"/>
      <c r="G331" s="68"/>
      <c r="H331" s="68"/>
      <c r="I331" s="68"/>
      <c r="J331" s="68"/>
      <c r="K331" s="68"/>
      <c r="L331" s="45"/>
      <c r="M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</row>
  </sheetData>
  <sheetProtection sheet="1" autoFilter="0" formatColumns="0" formatRows="0" objects="1" scenarios="1" spinCount="100000" saltValue="e6TYzEKG9CHOiU1el3NdtmT0kYFaayWhCGuTRvUqxKHPzgUdu85p002vFoFPNVTszS4BFSA2M6lxT1IRYgx1/g==" hashValue="Z3TbO5Qlsp3gjgAIItr3kYUCbhdMAT2cC+NpZaMerrjVppDC770EvWtV940LyBKLMF/Mv6sA/UVqEl869QGIVQ==" algorithmName="SHA-512" password="CC35"/>
  <autoFilter ref="C131:K330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2420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2083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Obec Liběšice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PK Polerecký s.r.o.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>65060865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Roman Šácha</v>
      </c>
      <c r="F24" s="39"/>
      <c r="G24" s="39"/>
      <c r="H24" s="39"/>
      <c r="I24" s="141" t="s">
        <v>27</v>
      </c>
      <c r="J24" s="144" t="str">
        <f>IF('Rekapitulace stavby'!AN20="","",'Rekapitulace stavby'!AN20)</f>
        <v>CZ460128473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ROUND((SUM(BE118:BE184)),  2)</f>
        <v>0</v>
      </c>
      <c r="G33" s="39"/>
      <c r="H33" s="39"/>
      <c r="I33" s="156">
        <v>0.20999999999999999</v>
      </c>
      <c r="J33" s="155">
        <f>ROUND(((SUM(BE118:BE184))*I33),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ROUND((SUM(BF118:BF184)),  2)</f>
        <v>0</v>
      </c>
      <c r="G34" s="39"/>
      <c r="H34" s="39"/>
      <c r="I34" s="156">
        <v>0.14999999999999999</v>
      </c>
      <c r="J34" s="155">
        <f>ROUND(((SUM(BF118:BF184))*I34),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ROUND((SUM(BG118:BG184)),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ROUND((SUM(BH118:BH184)),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ROUND((SUM(BI118:BI184)),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2023/24-05 - Specifikace VZT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123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2421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138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Změna stavby ZŠ Liběšice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2023/24-05 - Specifikace VZT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28. 6. 2023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Obec Liběšice</v>
      </c>
      <c r="G114" s="41"/>
      <c r="H114" s="41"/>
      <c r="I114" s="33" t="s">
        <v>30</v>
      </c>
      <c r="J114" s="37" t="str">
        <f>E21</f>
        <v>PK Polerecký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>Roman Šácha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139</v>
      </c>
      <c r="D117" s="195" t="s">
        <v>63</v>
      </c>
      <c r="E117" s="195" t="s">
        <v>59</v>
      </c>
      <c r="F117" s="195" t="s">
        <v>60</v>
      </c>
      <c r="G117" s="195" t="s">
        <v>140</v>
      </c>
      <c r="H117" s="195" t="s">
        <v>141</v>
      </c>
      <c r="I117" s="195" t="s">
        <v>142</v>
      </c>
      <c r="J117" s="196" t="s">
        <v>109</v>
      </c>
      <c r="K117" s="197" t="s">
        <v>143</v>
      </c>
      <c r="L117" s="198"/>
      <c r="M117" s="101" t="s">
        <v>1</v>
      </c>
      <c r="N117" s="102" t="s">
        <v>42</v>
      </c>
      <c r="O117" s="102" t="s">
        <v>144</v>
      </c>
      <c r="P117" s="102" t="s">
        <v>145</v>
      </c>
      <c r="Q117" s="102" t="s">
        <v>146</v>
      </c>
      <c r="R117" s="102" t="s">
        <v>147</v>
      </c>
      <c r="S117" s="102" t="s">
        <v>148</v>
      </c>
      <c r="T117" s="103" t="s">
        <v>149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150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77</v>
      </c>
      <c r="AU118" s="18" t="s">
        <v>111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77</v>
      </c>
      <c r="E119" s="207" t="s">
        <v>850</v>
      </c>
      <c r="F119" s="207" t="s">
        <v>851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88</v>
      </c>
      <c r="AT119" s="216" t="s">
        <v>77</v>
      </c>
      <c r="AU119" s="216" t="s">
        <v>78</v>
      </c>
      <c r="AY119" s="215" t="s">
        <v>153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77</v>
      </c>
      <c r="E120" s="218" t="s">
        <v>2422</v>
      </c>
      <c r="F120" s="218" t="s">
        <v>2423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SUM(P121:P184)</f>
        <v>0</v>
      </c>
      <c r="Q120" s="212"/>
      <c r="R120" s="213">
        <f>SUM(R121:R184)</f>
        <v>0</v>
      </c>
      <c r="S120" s="212"/>
      <c r="T120" s="214">
        <f>SUM(T121:T184)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88</v>
      </c>
      <c r="AT120" s="216" t="s">
        <v>77</v>
      </c>
      <c r="AU120" s="216" t="s">
        <v>86</v>
      </c>
      <c r="AY120" s="215" t="s">
        <v>153</v>
      </c>
      <c r="BK120" s="217">
        <f>SUM(BK121:BK184)</f>
        <v>0</v>
      </c>
    </row>
    <row r="121" s="2" customFormat="1" ht="24.15" customHeight="1">
      <c r="A121" s="39"/>
      <c r="B121" s="40"/>
      <c r="C121" s="220" t="s">
        <v>86</v>
      </c>
      <c r="D121" s="220" t="s">
        <v>155</v>
      </c>
      <c r="E121" s="221" t="s">
        <v>2424</v>
      </c>
      <c r="F121" s="222" t="s">
        <v>2425</v>
      </c>
      <c r="G121" s="223" t="s">
        <v>335</v>
      </c>
      <c r="H121" s="224">
        <v>5</v>
      </c>
      <c r="I121" s="225"/>
      <c r="J121" s="226">
        <f>ROUND(I121*H121,2)</f>
        <v>0</v>
      </c>
      <c r="K121" s="227"/>
      <c r="L121" s="45"/>
      <c r="M121" s="228" t="s">
        <v>1</v>
      </c>
      <c r="N121" s="229" t="s">
        <v>43</v>
      </c>
      <c r="O121" s="92"/>
      <c r="P121" s="230">
        <f>O121*H121</f>
        <v>0</v>
      </c>
      <c r="Q121" s="230">
        <v>0</v>
      </c>
      <c r="R121" s="230">
        <f>Q121*H121</f>
        <v>0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269</v>
      </c>
      <c r="AT121" s="232" t="s">
        <v>155</v>
      </c>
      <c r="AU121" s="232" t="s">
        <v>88</v>
      </c>
      <c r="AY121" s="18" t="s">
        <v>153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86</v>
      </c>
      <c r="BK121" s="233">
        <f>ROUND(I121*H121,2)</f>
        <v>0</v>
      </c>
      <c r="BL121" s="18" t="s">
        <v>269</v>
      </c>
      <c r="BM121" s="232" t="s">
        <v>2426</v>
      </c>
    </row>
    <row r="122" s="2" customFormat="1" ht="21.75" customHeight="1">
      <c r="A122" s="39"/>
      <c r="B122" s="40"/>
      <c r="C122" s="220" t="s">
        <v>88</v>
      </c>
      <c r="D122" s="220" t="s">
        <v>155</v>
      </c>
      <c r="E122" s="221" t="s">
        <v>2427</v>
      </c>
      <c r="F122" s="222" t="s">
        <v>2428</v>
      </c>
      <c r="G122" s="223" t="s">
        <v>335</v>
      </c>
      <c r="H122" s="224">
        <v>24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43</v>
      </c>
      <c r="O122" s="92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269</v>
      </c>
      <c r="AT122" s="232" t="s">
        <v>155</v>
      </c>
      <c r="AU122" s="232" t="s">
        <v>88</v>
      </c>
      <c r="AY122" s="18" t="s">
        <v>153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8" t="s">
        <v>86</v>
      </c>
      <c r="BK122" s="233">
        <f>ROUND(I122*H122,2)</f>
        <v>0</v>
      </c>
      <c r="BL122" s="18" t="s">
        <v>269</v>
      </c>
      <c r="BM122" s="232" t="s">
        <v>2429</v>
      </c>
    </row>
    <row r="123" s="2" customFormat="1" ht="21.75" customHeight="1">
      <c r="A123" s="39"/>
      <c r="B123" s="40"/>
      <c r="C123" s="220" t="s">
        <v>165</v>
      </c>
      <c r="D123" s="220" t="s">
        <v>155</v>
      </c>
      <c r="E123" s="221" t="s">
        <v>2430</v>
      </c>
      <c r="F123" s="222" t="s">
        <v>2431</v>
      </c>
      <c r="G123" s="223" t="s">
        <v>335</v>
      </c>
      <c r="H123" s="224">
        <v>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43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269</v>
      </c>
      <c r="AT123" s="232" t="s">
        <v>155</v>
      </c>
      <c r="AU123" s="232" t="s">
        <v>88</v>
      </c>
      <c r="AY123" s="18" t="s">
        <v>153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86</v>
      </c>
      <c r="BK123" s="233">
        <f>ROUND(I123*H123,2)</f>
        <v>0</v>
      </c>
      <c r="BL123" s="18" t="s">
        <v>269</v>
      </c>
      <c r="BM123" s="232" t="s">
        <v>2432</v>
      </c>
    </row>
    <row r="124" s="2" customFormat="1" ht="24.15" customHeight="1">
      <c r="A124" s="39"/>
      <c r="B124" s="40"/>
      <c r="C124" s="220" t="s">
        <v>159</v>
      </c>
      <c r="D124" s="220" t="s">
        <v>155</v>
      </c>
      <c r="E124" s="221" t="s">
        <v>2433</v>
      </c>
      <c r="F124" s="222" t="s">
        <v>2434</v>
      </c>
      <c r="G124" s="223" t="s">
        <v>335</v>
      </c>
      <c r="H124" s="224">
        <v>5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43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269</v>
      </c>
      <c r="AT124" s="232" t="s">
        <v>155</v>
      </c>
      <c r="AU124" s="232" t="s">
        <v>88</v>
      </c>
      <c r="AY124" s="18" t="s">
        <v>153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86</v>
      </c>
      <c r="BK124" s="233">
        <f>ROUND(I124*H124,2)</f>
        <v>0</v>
      </c>
      <c r="BL124" s="18" t="s">
        <v>269</v>
      </c>
      <c r="BM124" s="232" t="s">
        <v>2435</v>
      </c>
    </row>
    <row r="125" s="2" customFormat="1" ht="21.75" customHeight="1">
      <c r="A125" s="39"/>
      <c r="B125" s="40"/>
      <c r="C125" s="220" t="s">
        <v>188</v>
      </c>
      <c r="D125" s="220" t="s">
        <v>155</v>
      </c>
      <c r="E125" s="221" t="s">
        <v>2436</v>
      </c>
      <c r="F125" s="222" t="s">
        <v>2437</v>
      </c>
      <c r="G125" s="223" t="s">
        <v>335</v>
      </c>
      <c r="H125" s="224">
        <v>5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43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269</v>
      </c>
      <c r="AT125" s="232" t="s">
        <v>155</v>
      </c>
      <c r="AU125" s="232" t="s">
        <v>88</v>
      </c>
      <c r="AY125" s="18" t="s">
        <v>153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86</v>
      </c>
      <c r="BK125" s="233">
        <f>ROUND(I125*H125,2)</f>
        <v>0</v>
      </c>
      <c r="BL125" s="18" t="s">
        <v>269</v>
      </c>
      <c r="BM125" s="232" t="s">
        <v>2438</v>
      </c>
    </row>
    <row r="126" s="2" customFormat="1" ht="21.75" customHeight="1">
      <c r="A126" s="39"/>
      <c r="B126" s="40"/>
      <c r="C126" s="220" t="s">
        <v>192</v>
      </c>
      <c r="D126" s="220" t="s">
        <v>155</v>
      </c>
      <c r="E126" s="221" t="s">
        <v>2439</v>
      </c>
      <c r="F126" s="222" t="s">
        <v>2440</v>
      </c>
      <c r="G126" s="223" t="s">
        <v>335</v>
      </c>
      <c r="H126" s="224">
        <v>8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43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269</v>
      </c>
      <c r="AT126" s="232" t="s">
        <v>155</v>
      </c>
      <c r="AU126" s="232" t="s">
        <v>88</v>
      </c>
      <c r="AY126" s="18" t="s">
        <v>153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86</v>
      </c>
      <c r="BK126" s="233">
        <f>ROUND(I126*H126,2)</f>
        <v>0</v>
      </c>
      <c r="BL126" s="18" t="s">
        <v>269</v>
      </c>
      <c r="BM126" s="232" t="s">
        <v>2441</v>
      </c>
    </row>
    <row r="127" s="2" customFormat="1" ht="21.75" customHeight="1">
      <c r="A127" s="39"/>
      <c r="B127" s="40"/>
      <c r="C127" s="220" t="s">
        <v>197</v>
      </c>
      <c r="D127" s="220" t="s">
        <v>155</v>
      </c>
      <c r="E127" s="221" t="s">
        <v>2442</v>
      </c>
      <c r="F127" s="222" t="s">
        <v>2443</v>
      </c>
      <c r="G127" s="223" t="s">
        <v>335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43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269</v>
      </c>
      <c r="AT127" s="232" t="s">
        <v>155</v>
      </c>
      <c r="AU127" s="232" t="s">
        <v>88</v>
      </c>
      <c r="AY127" s="18" t="s">
        <v>153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86</v>
      </c>
      <c r="BK127" s="233">
        <f>ROUND(I127*H127,2)</f>
        <v>0</v>
      </c>
      <c r="BL127" s="18" t="s">
        <v>269</v>
      </c>
      <c r="BM127" s="232" t="s">
        <v>2444</v>
      </c>
    </row>
    <row r="128" s="2" customFormat="1" ht="21.75" customHeight="1">
      <c r="A128" s="39"/>
      <c r="B128" s="40"/>
      <c r="C128" s="220" t="s">
        <v>207</v>
      </c>
      <c r="D128" s="220" t="s">
        <v>155</v>
      </c>
      <c r="E128" s="221" t="s">
        <v>2445</v>
      </c>
      <c r="F128" s="222" t="s">
        <v>2446</v>
      </c>
      <c r="G128" s="223" t="s">
        <v>335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43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269</v>
      </c>
      <c r="AT128" s="232" t="s">
        <v>155</v>
      </c>
      <c r="AU128" s="232" t="s">
        <v>88</v>
      </c>
      <c r="AY128" s="18" t="s">
        <v>153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86</v>
      </c>
      <c r="BK128" s="233">
        <f>ROUND(I128*H128,2)</f>
        <v>0</v>
      </c>
      <c r="BL128" s="18" t="s">
        <v>269</v>
      </c>
      <c r="BM128" s="232" t="s">
        <v>2447</v>
      </c>
    </row>
    <row r="129" s="2" customFormat="1" ht="21.75" customHeight="1">
      <c r="A129" s="39"/>
      <c r="B129" s="40"/>
      <c r="C129" s="220" t="s">
        <v>213</v>
      </c>
      <c r="D129" s="220" t="s">
        <v>155</v>
      </c>
      <c r="E129" s="221" t="s">
        <v>2448</v>
      </c>
      <c r="F129" s="222" t="s">
        <v>2449</v>
      </c>
      <c r="G129" s="223" t="s">
        <v>1162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43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269</v>
      </c>
      <c r="AT129" s="232" t="s">
        <v>155</v>
      </c>
      <c r="AU129" s="232" t="s">
        <v>88</v>
      </c>
      <c r="AY129" s="18" t="s">
        <v>153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86</v>
      </c>
      <c r="BK129" s="233">
        <f>ROUND(I129*H129,2)</f>
        <v>0</v>
      </c>
      <c r="BL129" s="18" t="s">
        <v>269</v>
      </c>
      <c r="BM129" s="232" t="s">
        <v>88</v>
      </c>
    </row>
    <row r="130" s="2" customFormat="1">
      <c r="A130" s="39"/>
      <c r="B130" s="40"/>
      <c r="C130" s="41"/>
      <c r="D130" s="236" t="s">
        <v>2450</v>
      </c>
      <c r="E130" s="41"/>
      <c r="F130" s="295" t="s">
        <v>2451</v>
      </c>
      <c r="G130" s="41"/>
      <c r="H130" s="41"/>
      <c r="I130" s="296"/>
      <c r="J130" s="41"/>
      <c r="K130" s="41"/>
      <c r="L130" s="45"/>
      <c r="M130" s="297"/>
      <c r="N130" s="29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2450</v>
      </c>
      <c r="AU130" s="18" t="s">
        <v>88</v>
      </c>
    </row>
    <row r="131" s="2" customFormat="1" ht="16.5" customHeight="1">
      <c r="A131" s="39"/>
      <c r="B131" s="40"/>
      <c r="C131" s="220" t="s">
        <v>220</v>
      </c>
      <c r="D131" s="220" t="s">
        <v>155</v>
      </c>
      <c r="E131" s="221" t="s">
        <v>2452</v>
      </c>
      <c r="F131" s="222" t="s">
        <v>2453</v>
      </c>
      <c r="G131" s="223" t="s">
        <v>1162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43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269</v>
      </c>
      <c r="AT131" s="232" t="s">
        <v>155</v>
      </c>
      <c r="AU131" s="232" t="s">
        <v>88</v>
      </c>
      <c r="AY131" s="18" t="s">
        <v>153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86</v>
      </c>
      <c r="BK131" s="233">
        <f>ROUND(I131*H131,2)</f>
        <v>0</v>
      </c>
      <c r="BL131" s="18" t="s">
        <v>269</v>
      </c>
      <c r="BM131" s="232" t="s">
        <v>159</v>
      </c>
    </row>
    <row r="132" s="2" customFormat="1" ht="16.5" customHeight="1">
      <c r="A132" s="39"/>
      <c r="B132" s="40"/>
      <c r="C132" s="220" t="s">
        <v>224</v>
      </c>
      <c r="D132" s="220" t="s">
        <v>155</v>
      </c>
      <c r="E132" s="221" t="s">
        <v>2454</v>
      </c>
      <c r="F132" s="222" t="s">
        <v>2455</v>
      </c>
      <c r="G132" s="223" t="s">
        <v>1162</v>
      </c>
      <c r="H132" s="224">
        <v>2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43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269</v>
      </c>
      <c r="AT132" s="232" t="s">
        <v>155</v>
      </c>
      <c r="AU132" s="232" t="s">
        <v>88</v>
      </c>
      <c r="AY132" s="18" t="s">
        <v>153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86</v>
      </c>
      <c r="BK132" s="233">
        <f>ROUND(I132*H132,2)</f>
        <v>0</v>
      </c>
      <c r="BL132" s="18" t="s">
        <v>269</v>
      </c>
      <c r="BM132" s="232" t="s">
        <v>192</v>
      </c>
    </row>
    <row r="133" s="2" customFormat="1">
      <c r="A133" s="39"/>
      <c r="B133" s="40"/>
      <c r="C133" s="41"/>
      <c r="D133" s="236" t="s">
        <v>2450</v>
      </c>
      <c r="E133" s="41"/>
      <c r="F133" s="295" t="s">
        <v>2456</v>
      </c>
      <c r="G133" s="41"/>
      <c r="H133" s="41"/>
      <c r="I133" s="296"/>
      <c r="J133" s="41"/>
      <c r="K133" s="41"/>
      <c r="L133" s="45"/>
      <c r="M133" s="297"/>
      <c r="N133" s="29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2450</v>
      </c>
      <c r="AU133" s="18" t="s">
        <v>88</v>
      </c>
    </row>
    <row r="134" s="2" customFormat="1" ht="21.75" customHeight="1">
      <c r="A134" s="39"/>
      <c r="B134" s="40"/>
      <c r="C134" s="220" t="s">
        <v>234</v>
      </c>
      <c r="D134" s="220" t="s">
        <v>155</v>
      </c>
      <c r="E134" s="221" t="s">
        <v>2457</v>
      </c>
      <c r="F134" s="222" t="s">
        <v>2458</v>
      </c>
      <c r="G134" s="223" t="s">
        <v>1162</v>
      </c>
      <c r="H134" s="224">
        <v>4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43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269</v>
      </c>
      <c r="AT134" s="232" t="s">
        <v>155</v>
      </c>
      <c r="AU134" s="232" t="s">
        <v>88</v>
      </c>
      <c r="AY134" s="18" t="s">
        <v>153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86</v>
      </c>
      <c r="BK134" s="233">
        <f>ROUND(I134*H134,2)</f>
        <v>0</v>
      </c>
      <c r="BL134" s="18" t="s">
        <v>269</v>
      </c>
      <c r="BM134" s="232" t="s">
        <v>207</v>
      </c>
    </row>
    <row r="135" s="2" customFormat="1">
      <c r="A135" s="39"/>
      <c r="B135" s="40"/>
      <c r="C135" s="41"/>
      <c r="D135" s="236" t="s">
        <v>2450</v>
      </c>
      <c r="E135" s="41"/>
      <c r="F135" s="295" t="s">
        <v>2459</v>
      </c>
      <c r="G135" s="41"/>
      <c r="H135" s="41"/>
      <c r="I135" s="296"/>
      <c r="J135" s="41"/>
      <c r="K135" s="41"/>
      <c r="L135" s="45"/>
      <c r="M135" s="297"/>
      <c r="N135" s="298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2450</v>
      </c>
      <c r="AU135" s="18" t="s">
        <v>88</v>
      </c>
    </row>
    <row r="136" s="2" customFormat="1" ht="24.15" customHeight="1">
      <c r="A136" s="39"/>
      <c r="B136" s="40"/>
      <c r="C136" s="220" t="s">
        <v>243</v>
      </c>
      <c r="D136" s="220" t="s">
        <v>155</v>
      </c>
      <c r="E136" s="221" t="s">
        <v>2460</v>
      </c>
      <c r="F136" s="222" t="s">
        <v>2461</v>
      </c>
      <c r="G136" s="223" t="s">
        <v>1162</v>
      </c>
      <c r="H136" s="224">
        <v>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43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269</v>
      </c>
      <c r="AT136" s="232" t="s">
        <v>155</v>
      </c>
      <c r="AU136" s="232" t="s">
        <v>88</v>
      </c>
      <c r="AY136" s="18" t="s">
        <v>153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86</v>
      </c>
      <c r="BK136" s="233">
        <f>ROUND(I136*H136,2)</f>
        <v>0</v>
      </c>
      <c r="BL136" s="18" t="s">
        <v>269</v>
      </c>
      <c r="BM136" s="232" t="s">
        <v>220</v>
      </c>
    </row>
    <row r="137" s="2" customFormat="1">
      <c r="A137" s="39"/>
      <c r="B137" s="40"/>
      <c r="C137" s="41"/>
      <c r="D137" s="236" t="s">
        <v>2450</v>
      </c>
      <c r="E137" s="41"/>
      <c r="F137" s="295" t="s">
        <v>2462</v>
      </c>
      <c r="G137" s="41"/>
      <c r="H137" s="41"/>
      <c r="I137" s="296"/>
      <c r="J137" s="41"/>
      <c r="K137" s="41"/>
      <c r="L137" s="45"/>
      <c r="M137" s="297"/>
      <c r="N137" s="29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2450</v>
      </c>
      <c r="AU137" s="18" t="s">
        <v>88</v>
      </c>
    </row>
    <row r="138" s="2" customFormat="1" ht="24.15" customHeight="1">
      <c r="A138" s="39"/>
      <c r="B138" s="40"/>
      <c r="C138" s="220" t="s">
        <v>250</v>
      </c>
      <c r="D138" s="220" t="s">
        <v>155</v>
      </c>
      <c r="E138" s="221" t="s">
        <v>2463</v>
      </c>
      <c r="F138" s="222" t="s">
        <v>2464</v>
      </c>
      <c r="G138" s="223" t="s">
        <v>1162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43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269</v>
      </c>
      <c r="AT138" s="232" t="s">
        <v>155</v>
      </c>
      <c r="AU138" s="232" t="s">
        <v>88</v>
      </c>
      <c r="AY138" s="18" t="s">
        <v>153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86</v>
      </c>
      <c r="BK138" s="233">
        <f>ROUND(I138*H138,2)</f>
        <v>0</v>
      </c>
      <c r="BL138" s="18" t="s">
        <v>269</v>
      </c>
      <c r="BM138" s="232" t="s">
        <v>2465</v>
      </c>
    </row>
    <row r="139" s="2" customFormat="1">
      <c r="A139" s="39"/>
      <c r="B139" s="40"/>
      <c r="C139" s="41"/>
      <c r="D139" s="236" t="s">
        <v>2450</v>
      </c>
      <c r="E139" s="41"/>
      <c r="F139" s="295" t="s">
        <v>2466</v>
      </c>
      <c r="G139" s="41"/>
      <c r="H139" s="41"/>
      <c r="I139" s="296"/>
      <c r="J139" s="41"/>
      <c r="K139" s="41"/>
      <c r="L139" s="45"/>
      <c r="M139" s="297"/>
      <c r="N139" s="29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2450</v>
      </c>
      <c r="AU139" s="18" t="s">
        <v>88</v>
      </c>
    </row>
    <row r="140" s="2" customFormat="1" ht="16.5" customHeight="1">
      <c r="A140" s="39"/>
      <c r="B140" s="40"/>
      <c r="C140" s="220" t="s">
        <v>8</v>
      </c>
      <c r="D140" s="220" t="s">
        <v>155</v>
      </c>
      <c r="E140" s="221" t="s">
        <v>2467</v>
      </c>
      <c r="F140" s="222" t="s">
        <v>2468</v>
      </c>
      <c r="G140" s="223" t="s">
        <v>1162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43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269</v>
      </c>
      <c r="AT140" s="232" t="s">
        <v>155</v>
      </c>
      <c r="AU140" s="232" t="s">
        <v>88</v>
      </c>
      <c r="AY140" s="18" t="s">
        <v>153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86</v>
      </c>
      <c r="BK140" s="233">
        <f>ROUND(I140*H140,2)</f>
        <v>0</v>
      </c>
      <c r="BL140" s="18" t="s">
        <v>269</v>
      </c>
      <c r="BM140" s="232" t="s">
        <v>234</v>
      </c>
    </row>
    <row r="141" s="2" customFormat="1">
      <c r="A141" s="39"/>
      <c r="B141" s="40"/>
      <c r="C141" s="41"/>
      <c r="D141" s="236" t="s">
        <v>2450</v>
      </c>
      <c r="E141" s="41"/>
      <c r="F141" s="295" t="s">
        <v>2469</v>
      </c>
      <c r="G141" s="41"/>
      <c r="H141" s="41"/>
      <c r="I141" s="296"/>
      <c r="J141" s="41"/>
      <c r="K141" s="41"/>
      <c r="L141" s="45"/>
      <c r="M141" s="297"/>
      <c r="N141" s="29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2450</v>
      </c>
      <c r="AU141" s="18" t="s">
        <v>88</v>
      </c>
    </row>
    <row r="142" s="2" customFormat="1" ht="16.5" customHeight="1">
      <c r="A142" s="39"/>
      <c r="B142" s="40"/>
      <c r="C142" s="220" t="s">
        <v>269</v>
      </c>
      <c r="D142" s="220" t="s">
        <v>155</v>
      </c>
      <c r="E142" s="221" t="s">
        <v>2470</v>
      </c>
      <c r="F142" s="222" t="s">
        <v>2471</v>
      </c>
      <c r="G142" s="223" t="s">
        <v>1162</v>
      </c>
      <c r="H142" s="224">
        <v>4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43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269</v>
      </c>
      <c r="AT142" s="232" t="s">
        <v>155</v>
      </c>
      <c r="AU142" s="232" t="s">
        <v>88</v>
      </c>
      <c r="AY142" s="18" t="s">
        <v>153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86</v>
      </c>
      <c r="BK142" s="233">
        <f>ROUND(I142*H142,2)</f>
        <v>0</v>
      </c>
      <c r="BL142" s="18" t="s">
        <v>269</v>
      </c>
      <c r="BM142" s="232" t="s">
        <v>250</v>
      </c>
    </row>
    <row r="143" s="2" customFormat="1">
      <c r="A143" s="39"/>
      <c r="B143" s="40"/>
      <c r="C143" s="41"/>
      <c r="D143" s="236" t="s">
        <v>2450</v>
      </c>
      <c r="E143" s="41"/>
      <c r="F143" s="295" t="s">
        <v>2472</v>
      </c>
      <c r="G143" s="41"/>
      <c r="H143" s="41"/>
      <c r="I143" s="296"/>
      <c r="J143" s="41"/>
      <c r="K143" s="41"/>
      <c r="L143" s="45"/>
      <c r="M143" s="297"/>
      <c r="N143" s="29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2450</v>
      </c>
      <c r="AU143" s="18" t="s">
        <v>88</v>
      </c>
    </row>
    <row r="144" s="2" customFormat="1" ht="24.15" customHeight="1">
      <c r="A144" s="39"/>
      <c r="B144" s="40"/>
      <c r="C144" s="220" t="s">
        <v>276</v>
      </c>
      <c r="D144" s="220" t="s">
        <v>155</v>
      </c>
      <c r="E144" s="221" t="s">
        <v>2473</v>
      </c>
      <c r="F144" s="222" t="s">
        <v>2474</v>
      </c>
      <c r="G144" s="223" t="s">
        <v>2475</v>
      </c>
      <c r="H144" s="224">
        <v>28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43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269</v>
      </c>
      <c r="AT144" s="232" t="s">
        <v>155</v>
      </c>
      <c r="AU144" s="232" t="s">
        <v>88</v>
      </c>
      <c r="AY144" s="18" t="s">
        <v>153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86</v>
      </c>
      <c r="BK144" s="233">
        <f>ROUND(I144*H144,2)</f>
        <v>0</v>
      </c>
      <c r="BL144" s="18" t="s">
        <v>269</v>
      </c>
      <c r="BM144" s="232" t="s">
        <v>2476</v>
      </c>
    </row>
    <row r="145" s="2" customFormat="1" ht="24.15" customHeight="1">
      <c r="A145" s="39"/>
      <c r="B145" s="40"/>
      <c r="C145" s="220" t="s">
        <v>285</v>
      </c>
      <c r="D145" s="220" t="s">
        <v>155</v>
      </c>
      <c r="E145" s="221" t="s">
        <v>2477</v>
      </c>
      <c r="F145" s="222" t="s">
        <v>2474</v>
      </c>
      <c r="G145" s="223" t="s">
        <v>2475</v>
      </c>
      <c r="H145" s="224">
        <v>12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43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269</v>
      </c>
      <c r="AT145" s="232" t="s">
        <v>155</v>
      </c>
      <c r="AU145" s="232" t="s">
        <v>88</v>
      </c>
      <c r="AY145" s="18" t="s">
        <v>153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86</v>
      </c>
      <c r="BK145" s="233">
        <f>ROUND(I145*H145,2)</f>
        <v>0</v>
      </c>
      <c r="BL145" s="18" t="s">
        <v>269</v>
      </c>
      <c r="BM145" s="232" t="s">
        <v>2478</v>
      </c>
    </row>
    <row r="146" s="2" customFormat="1" ht="16.5" customHeight="1">
      <c r="A146" s="39"/>
      <c r="B146" s="40"/>
      <c r="C146" s="220" t="s">
        <v>290</v>
      </c>
      <c r="D146" s="220" t="s">
        <v>155</v>
      </c>
      <c r="E146" s="221" t="s">
        <v>2166</v>
      </c>
      <c r="F146" s="222" t="s">
        <v>2479</v>
      </c>
      <c r="G146" s="223" t="s">
        <v>1162</v>
      </c>
      <c r="H146" s="224">
        <v>2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43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269</v>
      </c>
      <c r="AT146" s="232" t="s">
        <v>155</v>
      </c>
      <c r="AU146" s="232" t="s">
        <v>88</v>
      </c>
      <c r="AY146" s="18" t="s">
        <v>153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86</v>
      </c>
      <c r="BK146" s="233">
        <f>ROUND(I146*H146,2)</f>
        <v>0</v>
      </c>
      <c r="BL146" s="18" t="s">
        <v>269</v>
      </c>
      <c r="BM146" s="232" t="s">
        <v>2480</v>
      </c>
    </row>
    <row r="147" s="2" customFormat="1">
      <c r="A147" s="39"/>
      <c r="B147" s="40"/>
      <c r="C147" s="41"/>
      <c r="D147" s="236" t="s">
        <v>2450</v>
      </c>
      <c r="E147" s="41"/>
      <c r="F147" s="295" t="s">
        <v>2481</v>
      </c>
      <c r="G147" s="41"/>
      <c r="H147" s="41"/>
      <c r="I147" s="296"/>
      <c r="J147" s="41"/>
      <c r="K147" s="41"/>
      <c r="L147" s="45"/>
      <c r="M147" s="297"/>
      <c r="N147" s="29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2450</v>
      </c>
      <c r="AU147" s="18" t="s">
        <v>88</v>
      </c>
    </row>
    <row r="148" s="2" customFormat="1" ht="16.5" customHeight="1">
      <c r="A148" s="39"/>
      <c r="B148" s="40"/>
      <c r="C148" s="220" t="s">
        <v>294</v>
      </c>
      <c r="D148" s="220" t="s">
        <v>155</v>
      </c>
      <c r="E148" s="221" t="s">
        <v>2482</v>
      </c>
      <c r="F148" s="222" t="s">
        <v>2483</v>
      </c>
      <c r="G148" s="223" t="s">
        <v>1162</v>
      </c>
      <c r="H148" s="224">
        <v>2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43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269</v>
      </c>
      <c r="AT148" s="232" t="s">
        <v>155</v>
      </c>
      <c r="AU148" s="232" t="s">
        <v>88</v>
      </c>
      <c r="AY148" s="18" t="s">
        <v>153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86</v>
      </c>
      <c r="BK148" s="233">
        <f>ROUND(I148*H148,2)</f>
        <v>0</v>
      </c>
      <c r="BL148" s="18" t="s">
        <v>269</v>
      </c>
      <c r="BM148" s="232" t="s">
        <v>269</v>
      </c>
    </row>
    <row r="149" s="2" customFormat="1">
      <c r="A149" s="39"/>
      <c r="B149" s="40"/>
      <c r="C149" s="41"/>
      <c r="D149" s="236" t="s">
        <v>2450</v>
      </c>
      <c r="E149" s="41"/>
      <c r="F149" s="295" t="s">
        <v>2484</v>
      </c>
      <c r="G149" s="41"/>
      <c r="H149" s="41"/>
      <c r="I149" s="296"/>
      <c r="J149" s="41"/>
      <c r="K149" s="41"/>
      <c r="L149" s="45"/>
      <c r="M149" s="297"/>
      <c r="N149" s="29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2450</v>
      </c>
      <c r="AU149" s="18" t="s">
        <v>88</v>
      </c>
    </row>
    <row r="150" s="2" customFormat="1" ht="24.15" customHeight="1">
      <c r="A150" s="39"/>
      <c r="B150" s="40"/>
      <c r="C150" s="220" t="s">
        <v>7</v>
      </c>
      <c r="D150" s="220" t="s">
        <v>155</v>
      </c>
      <c r="E150" s="221" t="s">
        <v>2485</v>
      </c>
      <c r="F150" s="222" t="s">
        <v>2474</v>
      </c>
      <c r="G150" s="223" t="s">
        <v>2475</v>
      </c>
      <c r="H150" s="224">
        <v>10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43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269</v>
      </c>
      <c r="AT150" s="232" t="s">
        <v>155</v>
      </c>
      <c r="AU150" s="232" t="s">
        <v>88</v>
      </c>
      <c r="AY150" s="18" t="s">
        <v>153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8" t="s">
        <v>86</v>
      </c>
      <c r="BK150" s="233">
        <f>ROUND(I150*H150,2)</f>
        <v>0</v>
      </c>
      <c r="BL150" s="18" t="s">
        <v>269</v>
      </c>
      <c r="BM150" s="232" t="s">
        <v>285</v>
      </c>
    </row>
    <row r="151" s="2" customFormat="1" ht="16.5" customHeight="1">
      <c r="A151" s="39"/>
      <c r="B151" s="40"/>
      <c r="C151" s="220" t="s">
        <v>301</v>
      </c>
      <c r="D151" s="220" t="s">
        <v>155</v>
      </c>
      <c r="E151" s="221" t="s">
        <v>2486</v>
      </c>
      <c r="F151" s="222" t="s">
        <v>2487</v>
      </c>
      <c r="G151" s="223" t="s">
        <v>1162</v>
      </c>
      <c r="H151" s="224">
        <v>1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43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269</v>
      </c>
      <c r="AT151" s="232" t="s">
        <v>155</v>
      </c>
      <c r="AU151" s="232" t="s">
        <v>88</v>
      </c>
      <c r="AY151" s="18" t="s">
        <v>153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86</v>
      </c>
      <c r="BK151" s="233">
        <f>ROUND(I151*H151,2)</f>
        <v>0</v>
      </c>
      <c r="BL151" s="18" t="s">
        <v>269</v>
      </c>
      <c r="BM151" s="232" t="s">
        <v>294</v>
      </c>
    </row>
    <row r="152" s="2" customFormat="1">
      <c r="A152" s="39"/>
      <c r="B152" s="40"/>
      <c r="C152" s="41"/>
      <c r="D152" s="236" t="s">
        <v>2450</v>
      </c>
      <c r="E152" s="41"/>
      <c r="F152" s="295" t="s">
        <v>2488</v>
      </c>
      <c r="G152" s="41"/>
      <c r="H152" s="41"/>
      <c r="I152" s="296"/>
      <c r="J152" s="41"/>
      <c r="K152" s="41"/>
      <c r="L152" s="45"/>
      <c r="M152" s="297"/>
      <c r="N152" s="29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2450</v>
      </c>
      <c r="AU152" s="18" t="s">
        <v>88</v>
      </c>
    </row>
    <row r="153" s="2" customFormat="1" ht="21.75" customHeight="1">
      <c r="A153" s="39"/>
      <c r="B153" s="40"/>
      <c r="C153" s="220" t="s">
        <v>307</v>
      </c>
      <c r="D153" s="220" t="s">
        <v>155</v>
      </c>
      <c r="E153" s="221" t="s">
        <v>2489</v>
      </c>
      <c r="F153" s="222" t="s">
        <v>2490</v>
      </c>
      <c r="G153" s="223" t="s">
        <v>1162</v>
      </c>
      <c r="H153" s="224">
        <v>1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43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269</v>
      </c>
      <c r="AT153" s="232" t="s">
        <v>155</v>
      </c>
      <c r="AU153" s="232" t="s">
        <v>88</v>
      </c>
      <c r="AY153" s="18" t="s">
        <v>153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86</v>
      </c>
      <c r="BK153" s="233">
        <f>ROUND(I153*H153,2)</f>
        <v>0</v>
      </c>
      <c r="BL153" s="18" t="s">
        <v>269</v>
      </c>
      <c r="BM153" s="232" t="s">
        <v>301</v>
      </c>
    </row>
    <row r="154" s="2" customFormat="1">
      <c r="A154" s="39"/>
      <c r="B154" s="40"/>
      <c r="C154" s="41"/>
      <c r="D154" s="236" t="s">
        <v>2450</v>
      </c>
      <c r="E154" s="41"/>
      <c r="F154" s="295" t="s">
        <v>2491</v>
      </c>
      <c r="G154" s="41"/>
      <c r="H154" s="41"/>
      <c r="I154" s="296"/>
      <c r="J154" s="41"/>
      <c r="K154" s="41"/>
      <c r="L154" s="45"/>
      <c r="M154" s="297"/>
      <c r="N154" s="29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2450</v>
      </c>
      <c r="AU154" s="18" t="s">
        <v>88</v>
      </c>
    </row>
    <row r="155" s="2" customFormat="1" ht="16.5" customHeight="1">
      <c r="A155" s="39"/>
      <c r="B155" s="40"/>
      <c r="C155" s="220" t="s">
        <v>324</v>
      </c>
      <c r="D155" s="220" t="s">
        <v>155</v>
      </c>
      <c r="E155" s="221" t="s">
        <v>2492</v>
      </c>
      <c r="F155" s="222" t="s">
        <v>2493</v>
      </c>
      <c r="G155" s="223" t="s">
        <v>1162</v>
      </c>
      <c r="H155" s="224">
        <v>1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43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269</v>
      </c>
      <c r="AT155" s="232" t="s">
        <v>155</v>
      </c>
      <c r="AU155" s="232" t="s">
        <v>88</v>
      </c>
      <c r="AY155" s="18" t="s">
        <v>153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86</v>
      </c>
      <c r="BK155" s="233">
        <f>ROUND(I155*H155,2)</f>
        <v>0</v>
      </c>
      <c r="BL155" s="18" t="s">
        <v>269</v>
      </c>
      <c r="BM155" s="232" t="s">
        <v>324</v>
      </c>
    </row>
    <row r="156" s="2" customFormat="1">
      <c r="A156" s="39"/>
      <c r="B156" s="40"/>
      <c r="C156" s="41"/>
      <c r="D156" s="236" t="s">
        <v>2450</v>
      </c>
      <c r="E156" s="41"/>
      <c r="F156" s="295" t="s">
        <v>2494</v>
      </c>
      <c r="G156" s="41"/>
      <c r="H156" s="41"/>
      <c r="I156" s="296"/>
      <c r="J156" s="41"/>
      <c r="K156" s="41"/>
      <c r="L156" s="45"/>
      <c r="M156" s="297"/>
      <c r="N156" s="29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2450</v>
      </c>
      <c r="AU156" s="18" t="s">
        <v>88</v>
      </c>
    </row>
    <row r="157" s="2" customFormat="1" ht="21.75" customHeight="1">
      <c r="A157" s="39"/>
      <c r="B157" s="40"/>
      <c r="C157" s="220" t="s">
        <v>332</v>
      </c>
      <c r="D157" s="220" t="s">
        <v>155</v>
      </c>
      <c r="E157" s="221" t="s">
        <v>2495</v>
      </c>
      <c r="F157" s="222" t="s">
        <v>2496</v>
      </c>
      <c r="G157" s="223" t="s">
        <v>1162</v>
      </c>
      <c r="H157" s="224">
        <v>2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43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269</v>
      </c>
      <c r="AT157" s="232" t="s">
        <v>155</v>
      </c>
      <c r="AU157" s="232" t="s">
        <v>88</v>
      </c>
      <c r="AY157" s="18" t="s">
        <v>153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86</v>
      </c>
      <c r="BK157" s="233">
        <f>ROUND(I157*H157,2)</f>
        <v>0</v>
      </c>
      <c r="BL157" s="18" t="s">
        <v>269</v>
      </c>
      <c r="BM157" s="232" t="s">
        <v>340</v>
      </c>
    </row>
    <row r="158" s="2" customFormat="1">
      <c r="A158" s="39"/>
      <c r="B158" s="40"/>
      <c r="C158" s="41"/>
      <c r="D158" s="236" t="s">
        <v>2450</v>
      </c>
      <c r="E158" s="41"/>
      <c r="F158" s="295" t="s">
        <v>2497</v>
      </c>
      <c r="G158" s="41"/>
      <c r="H158" s="41"/>
      <c r="I158" s="296"/>
      <c r="J158" s="41"/>
      <c r="K158" s="41"/>
      <c r="L158" s="45"/>
      <c r="M158" s="297"/>
      <c r="N158" s="298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2450</v>
      </c>
      <c r="AU158" s="18" t="s">
        <v>88</v>
      </c>
    </row>
    <row r="159" s="2" customFormat="1" ht="16.5" customHeight="1">
      <c r="A159" s="39"/>
      <c r="B159" s="40"/>
      <c r="C159" s="220" t="s">
        <v>340</v>
      </c>
      <c r="D159" s="220" t="s">
        <v>155</v>
      </c>
      <c r="E159" s="221" t="s">
        <v>2498</v>
      </c>
      <c r="F159" s="222" t="s">
        <v>2499</v>
      </c>
      <c r="G159" s="223" t="s">
        <v>1162</v>
      </c>
      <c r="H159" s="224">
        <v>1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43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269</v>
      </c>
      <c r="AT159" s="232" t="s">
        <v>155</v>
      </c>
      <c r="AU159" s="232" t="s">
        <v>88</v>
      </c>
      <c r="AY159" s="18" t="s">
        <v>153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86</v>
      </c>
      <c r="BK159" s="233">
        <f>ROUND(I159*H159,2)</f>
        <v>0</v>
      </c>
      <c r="BL159" s="18" t="s">
        <v>269</v>
      </c>
      <c r="BM159" s="232" t="s">
        <v>359</v>
      </c>
    </row>
    <row r="160" s="2" customFormat="1">
      <c r="A160" s="39"/>
      <c r="B160" s="40"/>
      <c r="C160" s="41"/>
      <c r="D160" s="236" t="s">
        <v>2450</v>
      </c>
      <c r="E160" s="41"/>
      <c r="F160" s="295" t="s">
        <v>2500</v>
      </c>
      <c r="G160" s="41"/>
      <c r="H160" s="41"/>
      <c r="I160" s="296"/>
      <c r="J160" s="41"/>
      <c r="K160" s="41"/>
      <c r="L160" s="45"/>
      <c r="M160" s="297"/>
      <c r="N160" s="29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2450</v>
      </c>
      <c r="AU160" s="18" t="s">
        <v>88</v>
      </c>
    </row>
    <row r="161" s="2" customFormat="1" ht="16.5" customHeight="1">
      <c r="A161" s="39"/>
      <c r="B161" s="40"/>
      <c r="C161" s="220" t="s">
        <v>348</v>
      </c>
      <c r="D161" s="220" t="s">
        <v>155</v>
      </c>
      <c r="E161" s="221" t="s">
        <v>2501</v>
      </c>
      <c r="F161" s="222" t="s">
        <v>2502</v>
      </c>
      <c r="G161" s="223" t="s">
        <v>1162</v>
      </c>
      <c r="H161" s="224">
        <v>2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43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269</v>
      </c>
      <c r="AT161" s="232" t="s">
        <v>155</v>
      </c>
      <c r="AU161" s="232" t="s">
        <v>88</v>
      </c>
      <c r="AY161" s="18" t="s">
        <v>153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86</v>
      </c>
      <c r="BK161" s="233">
        <f>ROUND(I161*H161,2)</f>
        <v>0</v>
      </c>
      <c r="BL161" s="18" t="s">
        <v>269</v>
      </c>
      <c r="BM161" s="232" t="s">
        <v>368</v>
      </c>
    </row>
    <row r="162" s="2" customFormat="1">
      <c r="A162" s="39"/>
      <c r="B162" s="40"/>
      <c r="C162" s="41"/>
      <c r="D162" s="236" t="s">
        <v>2450</v>
      </c>
      <c r="E162" s="41"/>
      <c r="F162" s="295" t="s">
        <v>2503</v>
      </c>
      <c r="G162" s="41"/>
      <c r="H162" s="41"/>
      <c r="I162" s="296"/>
      <c r="J162" s="41"/>
      <c r="K162" s="41"/>
      <c r="L162" s="45"/>
      <c r="M162" s="297"/>
      <c r="N162" s="29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2450</v>
      </c>
      <c r="AU162" s="18" t="s">
        <v>88</v>
      </c>
    </row>
    <row r="163" s="2" customFormat="1" ht="24.15" customHeight="1">
      <c r="A163" s="39"/>
      <c r="B163" s="40"/>
      <c r="C163" s="220" t="s">
        <v>359</v>
      </c>
      <c r="D163" s="220" t="s">
        <v>155</v>
      </c>
      <c r="E163" s="221" t="s">
        <v>2504</v>
      </c>
      <c r="F163" s="222" t="s">
        <v>2505</v>
      </c>
      <c r="G163" s="223" t="s">
        <v>1162</v>
      </c>
      <c r="H163" s="224">
        <v>3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43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269</v>
      </c>
      <c r="AT163" s="232" t="s">
        <v>155</v>
      </c>
      <c r="AU163" s="232" t="s">
        <v>88</v>
      </c>
      <c r="AY163" s="18" t="s">
        <v>153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86</v>
      </c>
      <c r="BK163" s="233">
        <f>ROUND(I163*H163,2)</f>
        <v>0</v>
      </c>
      <c r="BL163" s="18" t="s">
        <v>269</v>
      </c>
      <c r="BM163" s="232" t="s">
        <v>379</v>
      </c>
    </row>
    <row r="164" s="2" customFormat="1">
      <c r="A164" s="39"/>
      <c r="B164" s="40"/>
      <c r="C164" s="41"/>
      <c r="D164" s="236" t="s">
        <v>2450</v>
      </c>
      <c r="E164" s="41"/>
      <c r="F164" s="295" t="s">
        <v>2506</v>
      </c>
      <c r="G164" s="41"/>
      <c r="H164" s="41"/>
      <c r="I164" s="296"/>
      <c r="J164" s="41"/>
      <c r="K164" s="41"/>
      <c r="L164" s="45"/>
      <c r="M164" s="297"/>
      <c r="N164" s="29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2450</v>
      </c>
      <c r="AU164" s="18" t="s">
        <v>88</v>
      </c>
    </row>
    <row r="165" s="2" customFormat="1" ht="16.5" customHeight="1">
      <c r="A165" s="39"/>
      <c r="B165" s="40"/>
      <c r="C165" s="220" t="s">
        <v>363</v>
      </c>
      <c r="D165" s="220" t="s">
        <v>155</v>
      </c>
      <c r="E165" s="221" t="s">
        <v>2507</v>
      </c>
      <c r="F165" s="222" t="s">
        <v>2508</v>
      </c>
      <c r="G165" s="223" t="s">
        <v>1162</v>
      </c>
      <c r="H165" s="224">
        <v>1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43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269</v>
      </c>
      <c r="AT165" s="232" t="s">
        <v>155</v>
      </c>
      <c r="AU165" s="232" t="s">
        <v>88</v>
      </c>
      <c r="AY165" s="18" t="s">
        <v>153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86</v>
      </c>
      <c r="BK165" s="233">
        <f>ROUND(I165*H165,2)</f>
        <v>0</v>
      </c>
      <c r="BL165" s="18" t="s">
        <v>269</v>
      </c>
      <c r="BM165" s="232" t="s">
        <v>406</v>
      </c>
    </row>
    <row r="166" s="2" customFormat="1">
      <c r="A166" s="39"/>
      <c r="B166" s="40"/>
      <c r="C166" s="41"/>
      <c r="D166" s="236" t="s">
        <v>2450</v>
      </c>
      <c r="E166" s="41"/>
      <c r="F166" s="295" t="s">
        <v>2509</v>
      </c>
      <c r="G166" s="41"/>
      <c r="H166" s="41"/>
      <c r="I166" s="296"/>
      <c r="J166" s="41"/>
      <c r="K166" s="41"/>
      <c r="L166" s="45"/>
      <c r="M166" s="297"/>
      <c r="N166" s="29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2450</v>
      </c>
      <c r="AU166" s="18" t="s">
        <v>88</v>
      </c>
    </row>
    <row r="167" s="2" customFormat="1" ht="16.5" customHeight="1">
      <c r="A167" s="39"/>
      <c r="B167" s="40"/>
      <c r="C167" s="220" t="s">
        <v>368</v>
      </c>
      <c r="D167" s="220" t="s">
        <v>155</v>
      </c>
      <c r="E167" s="221" t="s">
        <v>2510</v>
      </c>
      <c r="F167" s="222" t="s">
        <v>2511</v>
      </c>
      <c r="G167" s="223" t="s">
        <v>1162</v>
      </c>
      <c r="H167" s="224">
        <v>1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43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269</v>
      </c>
      <c r="AT167" s="232" t="s">
        <v>155</v>
      </c>
      <c r="AU167" s="232" t="s">
        <v>88</v>
      </c>
      <c r="AY167" s="18" t="s">
        <v>153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86</v>
      </c>
      <c r="BK167" s="233">
        <f>ROUND(I167*H167,2)</f>
        <v>0</v>
      </c>
      <c r="BL167" s="18" t="s">
        <v>269</v>
      </c>
      <c r="BM167" s="232" t="s">
        <v>2512</v>
      </c>
    </row>
    <row r="168" s="2" customFormat="1">
      <c r="A168" s="39"/>
      <c r="B168" s="40"/>
      <c r="C168" s="41"/>
      <c r="D168" s="236" t="s">
        <v>2450</v>
      </c>
      <c r="E168" s="41"/>
      <c r="F168" s="295" t="s">
        <v>2513</v>
      </c>
      <c r="G168" s="41"/>
      <c r="H168" s="41"/>
      <c r="I168" s="296"/>
      <c r="J168" s="41"/>
      <c r="K168" s="41"/>
      <c r="L168" s="45"/>
      <c r="M168" s="297"/>
      <c r="N168" s="29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2450</v>
      </c>
      <c r="AU168" s="18" t="s">
        <v>88</v>
      </c>
    </row>
    <row r="169" s="2" customFormat="1" ht="16.5" customHeight="1">
      <c r="A169" s="39"/>
      <c r="B169" s="40"/>
      <c r="C169" s="220" t="s">
        <v>374</v>
      </c>
      <c r="D169" s="220" t="s">
        <v>155</v>
      </c>
      <c r="E169" s="221" t="s">
        <v>2514</v>
      </c>
      <c r="F169" s="222" t="s">
        <v>2515</v>
      </c>
      <c r="G169" s="223" t="s">
        <v>1162</v>
      </c>
      <c r="H169" s="224">
        <v>3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43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269</v>
      </c>
      <c r="AT169" s="232" t="s">
        <v>155</v>
      </c>
      <c r="AU169" s="232" t="s">
        <v>88</v>
      </c>
      <c r="AY169" s="18" t="s">
        <v>153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86</v>
      </c>
      <c r="BK169" s="233">
        <f>ROUND(I169*H169,2)</f>
        <v>0</v>
      </c>
      <c r="BL169" s="18" t="s">
        <v>269</v>
      </c>
      <c r="BM169" s="232" t="s">
        <v>438</v>
      </c>
    </row>
    <row r="170" s="2" customFormat="1">
      <c r="A170" s="39"/>
      <c r="B170" s="40"/>
      <c r="C170" s="41"/>
      <c r="D170" s="236" t="s">
        <v>2450</v>
      </c>
      <c r="E170" s="41"/>
      <c r="F170" s="295" t="s">
        <v>2516</v>
      </c>
      <c r="G170" s="41"/>
      <c r="H170" s="41"/>
      <c r="I170" s="296"/>
      <c r="J170" s="41"/>
      <c r="K170" s="41"/>
      <c r="L170" s="45"/>
      <c r="M170" s="297"/>
      <c r="N170" s="29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2450</v>
      </c>
      <c r="AU170" s="18" t="s">
        <v>88</v>
      </c>
    </row>
    <row r="171" s="2" customFormat="1" ht="16.5" customHeight="1">
      <c r="A171" s="39"/>
      <c r="B171" s="40"/>
      <c r="C171" s="220" t="s">
        <v>379</v>
      </c>
      <c r="D171" s="220" t="s">
        <v>155</v>
      </c>
      <c r="E171" s="221" t="s">
        <v>2517</v>
      </c>
      <c r="F171" s="222" t="s">
        <v>2518</v>
      </c>
      <c r="G171" s="223" t="s">
        <v>1162</v>
      </c>
      <c r="H171" s="224">
        <v>2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43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269</v>
      </c>
      <c r="AT171" s="232" t="s">
        <v>155</v>
      </c>
      <c r="AU171" s="232" t="s">
        <v>88</v>
      </c>
      <c r="AY171" s="18" t="s">
        <v>153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86</v>
      </c>
      <c r="BK171" s="233">
        <f>ROUND(I171*H171,2)</f>
        <v>0</v>
      </c>
      <c r="BL171" s="18" t="s">
        <v>269</v>
      </c>
      <c r="BM171" s="232" t="s">
        <v>455</v>
      </c>
    </row>
    <row r="172" s="2" customFormat="1">
      <c r="A172" s="39"/>
      <c r="B172" s="40"/>
      <c r="C172" s="41"/>
      <c r="D172" s="236" t="s">
        <v>2450</v>
      </c>
      <c r="E172" s="41"/>
      <c r="F172" s="295" t="s">
        <v>2519</v>
      </c>
      <c r="G172" s="41"/>
      <c r="H172" s="41"/>
      <c r="I172" s="296"/>
      <c r="J172" s="41"/>
      <c r="K172" s="41"/>
      <c r="L172" s="45"/>
      <c r="M172" s="297"/>
      <c r="N172" s="29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2450</v>
      </c>
      <c r="AU172" s="18" t="s">
        <v>88</v>
      </c>
    </row>
    <row r="173" s="2" customFormat="1" ht="16.5" customHeight="1">
      <c r="A173" s="39"/>
      <c r="B173" s="40"/>
      <c r="C173" s="220" t="s">
        <v>385</v>
      </c>
      <c r="D173" s="220" t="s">
        <v>155</v>
      </c>
      <c r="E173" s="221" t="s">
        <v>2520</v>
      </c>
      <c r="F173" s="222" t="s">
        <v>2521</v>
      </c>
      <c r="G173" s="223" t="s">
        <v>1162</v>
      </c>
      <c r="H173" s="224">
        <v>1</v>
      </c>
      <c r="I173" s="225"/>
      <c r="J173" s="226">
        <f>ROUND(I173*H173,2)</f>
        <v>0</v>
      </c>
      <c r="K173" s="227"/>
      <c r="L173" s="45"/>
      <c r="M173" s="228" t="s">
        <v>1</v>
      </c>
      <c r="N173" s="229" t="s">
        <v>43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269</v>
      </c>
      <c r="AT173" s="232" t="s">
        <v>155</v>
      </c>
      <c r="AU173" s="232" t="s">
        <v>88</v>
      </c>
      <c r="AY173" s="18" t="s">
        <v>153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86</v>
      </c>
      <c r="BK173" s="233">
        <f>ROUND(I173*H173,2)</f>
        <v>0</v>
      </c>
      <c r="BL173" s="18" t="s">
        <v>269</v>
      </c>
      <c r="BM173" s="232" t="s">
        <v>477</v>
      </c>
    </row>
    <row r="174" s="2" customFormat="1">
      <c r="A174" s="39"/>
      <c r="B174" s="40"/>
      <c r="C174" s="41"/>
      <c r="D174" s="236" t="s">
        <v>2450</v>
      </c>
      <c r="E174" s="41"/>
      <c r="F174" s="295" t="s">
        <v>2522</v>
      </c>
      <c r="G174" s="41"/>
      <c r="H174" s="41"/>
      <c r="I174" s="296"/>
      <c r="J174" s="41"/>
      <c r="K174" s="41"/>
      <c r="L174" s="45"/>
      <c r="M174" s="297"/>
      <c r="N174" s="29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2450</v>
      </c>
      <c r="AU174" s="18" t="s">
        <v>88</v>
      </c>
    </row>
    <row r="175" s="2" customFormat="1" ht="16.5" customHeight="1">
      <c r="A175" s="39"/>
      <c r="B175" s="40"/>
      <c r="C175" s="220" t="s">
        <v>346</v>
      </c>
      <c r="D175" s="220" t="s">
        <v>155</v>
      </c>
      <c r="E175" s="221" t="s">
        <v>2523</v>
      </c>
      <c r="F175" s="222" t="s">
        <v>2524</v>
      </c>
      <c r="G175" s="223" t="s">
        <v>1162</v>
      </c>
      <c r="H175" s="224">
        <v>5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43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269</v>
      </c>
      <c r="AT175" s="232" t="s">
        <v>155</v>
      </c>
      <c r="AU175" s="232" t="s">
        <v>88</v>
      </c>
      <c r="AY175" s="18" t="s">
        <v>153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8" t="s">
        <v>86</v>
      </c>
      <c r="BK175" s="233">
        <f>ROUND(I175*H175,2)</f>
        <v>0</v>
      </c>
      <c r="BL175" s="18" t="s">
        <v>269</v>
      </c>
      <c r="BM175" s="232" t="s">
        <v>488</v>
      </c>
    </row>
    <row r="176" s="2" customFormat="1" ht="21.75" customHeight="1">
      <c r="A176" s="39"/>
      <c r="B176" s="40"/>
      <c r="C176" s="220" t="s">
        <v>402</v>
      </c>
      <c r="D176" s="220" t="s">
        <v>155</v>
      </c>
      <c r="E176" s="221" t="s">
        <v>2525</v>
      </c>
      <c r="F176" s="222" t="s">
        <v>2526</v>
      </c>
      <c r="G176" s="223" t="s">
        <v>1162</v>
      </c>
      <c r="H176" s="224">
        <v>5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43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269</v>
      </c>
      <c r="AT176" s="232" t="s">
        <v>155</v>
      </c>
      <c r="AU176" s="232" t="s">
        <v>88</v>
      </c>
      <c r="AY176" s="18" t="s">
        <v>153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86</v>
      </c>
      <c r="BK176" s="233">
        <f>ROUND(I176*H176,2)</f>
        <v>0</v>
      </c>
      <c r="BL176" s="18" t="s">
        <v>269</v>
      </c>
      <c r="BM176" s="232" t="s">
        <v>550</v>
      </c>
    </row>
    <row r="177" s="2" customFormat="1" ht="21.75" customHeight="1">
      <c r="A177" s="39"/>
      <c r="B177" s="40"/>
      <c r="C177" s="220" t="s">
        <v>406</v>
      </c>
      <c r="D177" s="220" t="s">
        <v>155</v>
      </c>
      <c r="E177" s="221" t="s">
        <v>2527</v>
      </c>
      <c r="F177" s="222" t="s">
        <v>2528</v>
      </c>
      <c r="G177" s="223" t="s">
        <v>1162</v>
      </c>
      <c r="H177" s="224">
        <v>4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43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269</v>
      </c>
      <c r="AT177" s="232" t="s">
        <v>155</v>
      </c>
      <c r="AU177" s="232" t="s">
        <v>88</v>
      </c>
      <c r="AY177" s="18" t="s">
        <v>153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86</v>
      </c>
      <c r="BK177" s="233">
        <f>ROUND(I177*H177,2)</f>
        <v>0</v>
      </c>
      <c r="BL177" s="18" t="s">
        <v>269</v>
      </c>
      <c r="BM177" s="232" t="s">
        <v>564</v>
      </c>
    </row>
    <row r="178" s="2" customFormat="1" ht="16.5" customHeight="1">
      <c r="A178" s="39"/>
      <c r="B178" s="40"/>
      <c r="C178" s="220" t="s">
        <v>412</v>
      </c>
      <c r="D178" s="220" t="s">
        <v>155</v>
      </c>
      <c r="E178" s="221" t="s">
        <v>2529</v>
      </c>
      <c r="F178" s="222" t="s">
        <v>2530</v>
      </c>
      <c r="G178" s="223" t="s">
        <v>1162</v>
      </c>
      <c r="H178" s="224">
        <v>1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43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269</v>
      </c>
      <c r="AT178" s="232" t="s">
        <v>155</v>
      </c>
      <c r="AU178" s="232" t="s">
        <v>88</v>
      </c>
      <c r="AY178" s="18" t="s">
        <v>153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86</v>
      </c>
      <c r="BK178" s="233">
        <f>ROUND(I178*H178,2)</f>
        <v>0</v>
      </c>
      <c r="BL178" s="18" t="s">
        <v>269</v>
      </c>
      <c r="BM178" s="232" t="s">
        <v>575</v>
      </c>
    </row>
    <row r="179" s="2" customFormat="1" ht="16.5" customHeight="1">
      <c r="A179" s="39"/>
      <c r="B179" s="40"/>
      <c r="C179" s="220" t="s">
        <v>421</v>
      </c>
      <c r="D179" s="220" t="s">
        <v>155</v>
      </c>
      <c r="E179" s="221" t="s">
        <v>2531</v>
      </c>
      <c r="F179" s="222" t="s">
        <v>2532</v>
      </c>
      <c r="G179" s="223" t="s">
        <v>1162</v>
      </c>
      <c r="H179" s="224">
        <v>3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43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269</v>
      </c>
      <c r="AT179" s="232" t="s">
        <v>155</v>
      </c>
      <c r="AU179" s="232" t="s">
        <v>88</v>
      </c>
      <c r="AY179" s="18" t="s">
        <v>153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86</v>
      </c>
      <c r="BK179" s="233">
        <f>ROUND(I179*H179,2)</f>
        <v>0</v>
      </c>
      <c r="BL179" s="18" t="s">
        <v>269</v>
      </c>
      <c r="BM179" s="232" t="s">
        <v>586</v>
      </c>
    </row>
    <row r="180" s="2" customFormat="1" ht="21.75" customHeight="1">
      <c r="A180" s="39"/>
      <c r="B180" s="40"/>
      <c r="C180" s="220" t="s">
        <v>431</v>
      </c>
      <c r="D180" s="220" t="s">
        <v>155</v>
      </c>
      <c r="E180" s="221" t="s">
        <v>2533</v>
      </c>
      <c r="F180" s="222" t="s">
        <v>2534</v>
      </c>
      <c r="G180" s="223" t="s">
        <v>2475</v>
      </c>
      <c r="H180" s="224">
        <v>42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43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269</v>
      </c>
      <c r="AT180" s="232" t="s">
        <v>155</v>
      </c>
      <c r="AU180" s="232" t="s">
        <v>88</v>
      </c>
      <c r="AY180" s="18" t="s">
        <v>153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86</v>
      </c>
      <c r="BK180" s="233">
        <f>ROUND(I180*H180,2)</f>
        <v>0</v>
      </c>
      <c r="BL180" s="18" t="s">
        <v>269</v>
      </c>
      <c r="BM180" s="232" t="s">
        <v>601</v>
      </c>
    </row>
    <row r="181" s="2" customFormat="1" ht="21.75" customHeight="1">
      <c r="A181" s="39"/>
      <c r="B181" s="40"/>
      <c r="C181" s="220" t="s">
        <v>438</v>
      </c>
      <c r="D181" s="220" t="s">
        <v>155</v>
      </c>
      <c r="E181" s="221" t="s">
        <v>2535</v>
      </c>
      <c r="F181" s="222" t="s">
        <v>2536</v>
      </c>
      <c r="G181" s="223" t="s">
        <v>2475</v>
      </c>
      <c r="H181" s="224">
        <v>42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43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269</v>
      </c>
      <c r="AT181" s="232" t="s">
        <v>155</v>
      </c>
      <c r="AU181" s="232" t="s">
        <v>88</v>
      </c>
      <c r="AY181" s="18" t="s">
        <v>153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86</v>
      </c>
      <c r="BK181" s="233">
        <f>ROUND(I181*H181,2)</f>
        <v>0</v>
      </c>
      <c r="BL181" s="18" t="s">
        <v>269</v>
      </c>
      <c r="BM181" s="232" t="s">
        <v>614</v>
      </c>
    </row>
    <row r="182" s="2" customFormat="1" ht="16.5" customHeight="1">
      <c r="A182" s="39"/>
      <c r="B182" s="40"/>
      <c r="C182" s="220" t="s">
        <v>449</v>
      </c>
      <c r="D182" s="220" t="s">
        <v>155</v>
      </c>
      <c r="E182" s="221" t="s">
        <v>2146</v>
      </c>
      <c r="F182" s="222" t="s">
        <v>2537</v>
      </c>
      <c r="G182" s="223" t="s">
        <v>2374</v>
      </c>
      <c r="H182" s="224">
        <v>1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43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650</v>
      </c>
      <c r="AT182" s="232" t="s">
        <v>155</v>
      </c>
      <c r="AU182" s="232" t="s">
        <v>88</v>
      </c>
      <c r="AY182" s="18" t="s">
        <v>153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86</v>
      </c>
      <c r="BK182" s="233">
        <f>ROUND(I182*H182,2)</f>
        <v>0</v>
      </c>
      <c r="BL182" s="18" t="s">
        <v>650</v>
      </c>
      <c r="BM182" s="232" t="s">
        <v>2538</v>
      </c>
    </row>
    <row r="183" s="2" customFormat="1" ht="16.5" customHeight="1">
      <c r="A183" s="39"/>
      <c r="B183" s="40"/>
      <c r="C183" s="220" t="s">
        <v>455</v>
      </c>
      <c r="D183" s="220" t="s">
        <v>155</v>
      </c>
      <c r="E183" s="221" t="s">
        <v>2159</v>
      </c>
      <c r="F183" s="222" t="s">
        <v>2539</v>
      </c>
      <c r="G183" s="223" t="s">
        <v>2374</v>
      </c>
      <c r="H183" s="224">
        <v>1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43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650</v>
      </c>
      <c r="AT183" s="232" t="s">
        <v>155</v>
      </c>
      <c r="AU183" s="232" t="s">
        <v>88</v>
      </c>
      <c r="AY183" s="18" t="s">
        <v>153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86</v>
      </c>
      <c r="BK183" s="233">
        <f>ROUND(I183*H183,2)</f>
        <v>0</v>
      </c>
      <c r="BL183" s="18" t="s">
        <v>650</v>
      </c>
      <c r="BM183" s="232" t="s">
        <v>2540</v>
      </c>
    </row>
    <row r="184" s="2" customFormat="1" ht="16.5" customHeight="1">
      <c r="A184" s="39"/>
      <c r="B184" s="40"/>
      <c r="C184" s="220" t="s">
        <v>436</v>
      </c>
      <c r="D184" s="220" t="s">
        <v>155</v>
      </c>
      <c r="E184" s="221" t="s">
        <v>2160</v>
      </c>
      <c r="F184" s="222" t="s">
        <v>2541</v>
      </c>
      <c r="G184" s="223" t="s">
        <v>2374</v>
      </c>
      <c r="H184" s="224">
        <v>1</v>
      </c>
      <c r="I184" s="225"/>
      <c r="J184" s="226">
        <f>ROUND(I184*H184,2)</f>
        <v>0</v>
      </c>
      <c r="K184" s="227"/>
      <c r="L184" s="45"/>
      <c r="M184" s="290" t="s">
        <v>1</v>
      </c>
      <c r="N184" s="291" t="s">
        <v>43</v>
      </c>
      <c r="O184" s="292"/>
      <c r="P184" s="293">
        <f>O184*H184</f>
        <v>0</v>
      </c>
      <c r="Q184" s="293">
        <v>0</v>
      </c>
      <c r="R184" s="293">
        <f>Q184*H184</f>
        <v>0</v>
      </c>
      <c r="S184" s="293">
        <v>0</v>
      </c>
      <c r="T184" s="29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650</v>
      </c>
      <c r="AT184" s="232" t="s">
        <v>155</v>
      </c>
      <c r="AU184" s="232" t="s">
        <v>88</v>
      </c>
      <c r="AY184" s="18" t="s">
        <v>153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86</v>
      </c>
      <c r="BK184" s="233">
        <f>ROUND(I184*H184,2)</f>
        <v>0</v>
      </c>
      <c r="BL184" s="18" t="s">
        <v>650</v>
      </c>
      <c r="BM184" s="232" t="s">
        <v>2542</v>
      </c>
    </row>
    <row r="185" s="2" customFormat="1" ht="6.96" customHeight="1">
      <c r="A185" s="39"/>
      <c r="B185" s="67"/>
      <c r="C185" s="68"/>
      <c r="D185" s="68"/>
      <c r="E185" s="68"/>
      <c r="F185" s="68"/>
      <c r="G185" s="68"/>
      <c r="H185" s="68"/>
      <c r="I185" s="68"/>
      <c r="J185" s="68"/>
      <c r="K185" s="68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La+XOu/zC92kanK6Z2kKY51/IN4oyg+zgRGB0TfXXXtnEtkQzuqJJXlcoPFdj5QafHePf3olGvDvP39kDfY7Sw==" hashValue="mGHddi7v0PbBkIA8cMWBfr2FfFhbM3KFRDpawALfA/+Svv2+Sk3MM64ALE68lRnNN+nFePSaHxTl+xZu/kVD7g==" algorithmName="SHA-512" password="CC35"/>
  <autoFilter ref="C117:K18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104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Změna stavby ZŠ Liběšice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2543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28. 6. 2023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36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ROUND((SUM(BE121:BE130)),  2)</f>
        <v>0</v>
      </c>
      <c r="G33" s="39"/>
      <c r="H33" s="39"/>
      <c r="I33" s="156">
        <v>0.20999999999999999</v>
      </c>
      <c r="J33" s="155">
        <f>ROUND(((SUM(BE121:BE130))*I33),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ROUND((SUM(BF121:BF130)),  2)</f>
        <v>0</v>
      </c>
      <c r="G34" s="39"/>
      <c r="H34" s="39"/>
      <c r="I34" s="156">
        <v>0.14999999999999999</v>
      </c>
      <c r="J34" s="155">
        <f>ROUND(((SUM(BF121:BF130))*I34),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ROUND((SUM(BG121:BG130)),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ROUND((SUM(BH121:BH130)),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ROUND((SUM(BI121:BI130)),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Změna stavby ZŠ Liběšice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2023/24-06 -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Liběšice, č.p.170</v>
      </c>
      <c r="G89" s="41"/>
      <c r="H89" s="41"/>
      <c r="I89" s="33" t="s">
        <v>22</v>
      </c>
      <c r="J89" s="80" t="str">
        <f>IF(J12="","",J12)</f>
        <v>28. 6. 2023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Liběšice</v>
      </c>
      <c r="G91" s="41"/>
      <c r="H91" s="41"/>
      <c r="I91" s="33" t="s">
        <v>30</v>
      </c>
      <c r="J91" s="37" t="str">
        <f>E21</f>
        <v>PK Polerecký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Roman Šácha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108</v>
      </c>
      <c r="D94" s="177"/>
      <c r="E94" s="177"/>
      <c r="F94" s="177"/>
      <c r="G94" s="177"/>
      <c r="H94" s="177"/>
      <c r="I94" s="177"/>
      <c r="J94" s="178" t="s">
        <v>109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110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0"/>
      <c r="C97" s="181"/>
      <c r="D97" s="182" t="s">
        <v>2544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2545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2546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2547</v>
      </c>
      <c r="E100" s="189"/>
      <c r="F100" s="189"/>
      <c r="G100" s="189"/>
      <c r="H100" s="189"/>
      <c r="I100" s="189"/>
      <c r="J100" s="190">
        <f>J127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2548</v>
      </c>
      <c r="E101" s="189"/>
      <c r="F101" s="189"/>
      <c r="G101" s="189"/>
      <c r="H101" s="189"/>
      <c r="I101" s="189"/>
      <c r="J101" s="190">
        <f>J129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Změna stavby ZŠ Liběšice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105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2023/24-06 -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Liběšice, č.p.170</v>
      </c>
      <c r="G115" s="41"/>
      <c r="H115" s="41"/>
      <c r="I115" s="33" t="s">
        <v>22</v>
      </c>
      <c r="J115" s="80" t="str">
        <f>IF(J12="","",J12)</f>
        <v>28. 6. 2023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Liběšice</v>
      </c>
      <c r="G117" s="41"/>
      <c r="H117" s="41"/>
      <c r="I117" s="33" t="s">
        <v>30</v>
      </c>
      <c r="J117" s="37" t="str">
        <f>E21</f>
        <v>PK Polerecký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Roman Šácha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139</v>
      </c>
      <c r="D120" s="195" t="s">
        <v>63</v>
      </c>
      <c r="E120" s="195" t="s">
        <v>59</v>
      </c>
      <c r="F120" s="195" t="s">
        <v>60</v>
      </c>
      <c r="G120" s="195" t="s">
        <v>140</v>
      </c>
      <c r="H120" s="195" t="s">
        <v>141</v>
      </c>
      <c r="I120" s="195" t="s">
        <v>142</v>
      </c>
      <c r="J120" s="196" t="s">
        <v>109</v>
      </c>
      <c r="K120" s="197" t="s">
        <v>143</v>
      </c>
      <c r="L120" s="198"/>
      <c r="M120" s="101" t="s">
        <v>1</v>
      </c>
      <c r="N120" s="102" t="s">
        <v>42</v>
      </c>
      <c r="O120" s="102" t="s">
        <v>144</v>
      </c>
      <c r="P120" s="102" t="s">
        <v>145</v>
      </c>
      <c r="Q120" s="102" t="s">
        <v>146</v>
      </c>
      <c r="R120" s="102" t="s">
        <v>147</v>
      </c>
      <c r="S120" s="102" t="s">
        <v>148</v>
      </c>
      <c r="T120" s="103" t="s">
        <v>149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150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0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111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77</v>
      </c>
      <c r="E122" s="207" t="s">
        <v>2549</v>
      </c>
      <c r="F122" s="207" t="s">
        <v>102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P123+P125+P127+P129</f>
        <v>0</v>
      </c>
      <c r="Q122" s="212"/>
      <c r="R122" s="213">
        <f>R123+R125+R127+R129</f>
        <v>0</v>
      </c>
      <c r="S122" s="212"/>
      <c r="T122" s="214">
        <f>T123+T125+T127+T129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188</v>
      </c>
      <c r="AT122" s="216" t="s">
        <v>77</v>
      </c>
      <c r="AU122" s="216" t="s">
        <v>78</v>
      </c>
      <c r="AY122" s="215" t="s">
        <v>153</v>
      </c>
      <c r="BK122" s="217">
        <f>BK123+BK125+BK127+BK129</f>
        <v>0</v>
      </c>
    </row>
    <row r="123" s="12" customFormat="1" ht="22.8" customHeight="1">
      <c r="A123" s="12"/>
      <c r="B123" s="204"/>
      <c r="C123" s="205"/>
      <c r="D123" s="206" t="s">
        <v>77</v>
      </c>
      <c r="E123" s="218" t="s">
        <v>2550</v>
      </c>
      <c r="F123" s="218" t="s">
        <v>2551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P124</f>
        <v>0</v>
      </c>
      <c r="Q123" s="212"/>
      <c r="R123" s="213">
        <f>R124</f>
        <v>0</v>
      </c>
      <c r="S123" s="212"/>
      <c r="T123" s="21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188</v>
      </c>
      <c r="AT123" s="216" t="s">
        <v>77</v>
      </c>
      <c r="AU123" s="216" t="s">
        <v>86</v>
      </c>
      <c r="AY123" s="215" t="s">
        <v>153</v>
      </c>
      <c r="BK123" s="217">
        <f>BK124</f>
        <v>0</v>
      </c>
    </row>
    <row r="124" s="2" customFormat="1" ht="16.5" customHeight="1">
      <c r="A124" s="39"/>
      <c r="B124" s="40"/>
      <c r="C124" s="220" t="s">
        <v>86</v>
      </c>
      <c r="D124" s="220" t="s">
        <v>155</v>
      </c>
      <c r="E124" s="221" t="s">
        <v>2552</v>
      </c>
      <c r="F124" s="222" t="s">
        <v>2551</v>
      </c>
      <c r="G124" s="223" t="s">
        <v>1039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43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2553</v>
      </c>
      <c r="AT124" s="232" t="s">
        <v>155</v>
      </c>
      <c r="AU124" s="232" t="s">
        <v>88</v>
      </c>
      <c r="AY124" s="18" t="s">
        <v>153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86</v>
      </c>
      <c r="BK124" s="233">
        <f>ROUND(I124*H124,2)</f>
        <v>0</v>
      </c>
      <c r="BL124" s="18" t="s">
        <v>2553</v>
      </c>
      <c r="BM124" s="232" t="s">
        <v>2554</v>
      </c>
    </row>
    <row r="125" s="12" customFormat="1" ht="22.8" customHeight="1">
      <c r="A125" s="12"/>
      <c r="B125" s="204"/>
      <c r="C125" s="205"/>
      <c r="D125" s="206" t="s">
        <v>77</v>
      </c>
      <c r="E125" s="218" t="s">
        <v>2555</v>
      </c>
      <c r="F125" s="218" t="s">
        <v>2556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P126</f>
        <v>0</v>
      </c>
      <c r="Q125" s="212"/>
      <c r="R125" s="213">
        <f>R126</f>
        <v>0</v>
      </c>
      <c r="S125" s="212"/>
      <c r="T125" s="214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188</v>
      </c>
      <c r="AT125" s="216" t="s">
        <v>77</v>
      </c>
      <c r="AU125" s="216" t="s">
        <v>86</v>
      </c>
      <c r="AY125" s="215" t="s">
        <v>153</v>
      </c>
      <c r="BK125" s="217">
        <f>BK126</f>
        <v>0</v>
      </c>
    </row>
    <row r="126" s="2" customFormat="1" ht="16.5" customHeight="1">
      <c r="A126" s="39"/>
      <c r="B126" s="40"/>
      <c r="C126" s="220" t="s">
        <v>88</v>
      </c>
      <c r="D126" s="220" t="s">
        <v>155</v>
      </c>
      <c r="E126" s="221" t="s">
        <v>2557</v>
      </c>
      <c r="F126" s="222" t="s">
        <v>2556</v>
      </c>
      <c r="G126" s="223" t="s">
        <v>1039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43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2553</v>
      </c>
      <c r="AT126" s="232" t="s">
        <v>155</v>
      </c>
      <c r="AU126" s="232" t="s">
        <v>88</v>
      </c>
      <c r="AY126" s="18" t="s">
        <v>153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86</v>
      </c>
      <c r="BK126" s="233">
        <f>ROUND(I126*H126,2)</f>
        <v>0</v>
      </c>
      <c r="BL126" s="18" t="s">
        <v>2553</v>
      </c>
      <c r="BM126" s="232" t="s">
        <v>2558</v>
      </c>
    </row>
    <row r="127" s="12" customFormat="1" ht="22.8" customHeight="1">
      <c r="A127" s="12"/>
      <c r="B127" s="204"/>
      <c r="C127" s="205"/>
      <c r="D127" s="206" t="s">
        <v>77</v>
      </c>
      <c r="E127" s="218" t="s">
        <v>2559</v>
      </c>
      <c r="F127" s="218" t="s">
        <v>2560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P128</f>
        <v>0</v>
      </c>
      <c r="Q127" s="212"/>
      <c r="R127" s="213">
        <f>R128</f>
        <v>0</v>
      </c>
      <c r="S127" s="212"/>
      <c r="T127" s="21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188</v>
      </c>
      <c r="AT127" s="216" t="s">
        <v>77</v>
      </c>
      <c r="AU127" s="216" t="s">
        <v>86</v>
      </c>
      <c r="AY127" s="215" t="s">
        <v>153</v>
      </c>
      <c r="BK127" s="217">
        <f>BK128</f>
        <v>0</v>
      </c>
    </row>
    <row r="128" s="2" customFormat="1" ht="16.5" customHeight="1">
      <c r="A128" s="39"/>
      <c r="B128" s="40"/>
      <c r="C128" s="220" t="s">
        <v>165</v>
      </c>
      <c r="D128" s="220" t="s">
        <v>155</v>
      </c>
      <c r="E128" s="221" t="s">
        <v>2561</v>
      </c>
      <c r="F128" s="222" t="s">
        <v>2560</v>
      </c>
      <c r="G128" s="223" t="s">
        <v>1039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43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2553</v>
      </c>
      <c r="AT128" s="232" t="s">
        <v>155</v>
      </c>
      <c r="AU128" s="232" t="s">
        <v>88</v>
      </c>
      <c r="AY128" s="18" t="s">
        <v>153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86</v>
      </c>
      <c r="BK128" s="233">
        <f>ROUND(I128*H128,2)</f>
        <v>0</v>
      </c>
      <c r="BL128" s="18" t="s">
        <v>2553</v>
      </c>
      <c r="BM128" s="232" t="s">
        <v>2562</v>
      </c>
    </row>
    <row r="129" s="12" customFormat="1" ht="22.8" customHeight="1">
      <c r="A129" s="12"/>
      <c r="B129" s="204"/>
      <c r="C129" s="205"/>
      <c r="D129" s="206" t="s">
        <v>77</v>
      </c>
      <c r="E129" s="218" t="s">
        <v>2563</v>
      </c>
      <c r="F129" s="218" t="s">
        <v>2564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P130</f>
        <v>0</v>
      </c>
      <c r="Q129" s="212"/>
      <c r="R129" s="213">
        <f>R130</f>
        <v>0</v>
      </c>
      <c r="S129" s="212"/>
      <c r="T129" s="214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188</v>
      </c>
      <c r="AT129" s="216" t="s">
        <v>77</v>
      </c>
      <c r="AU129" s="216" t="s">
        <v>86</v>
      </c>
      <c r="AY129" s="215" t="s">
        <v>153</v>
      </c>
      <c r="BK129" s="217">
        <f>BK130</f>
        <v>0</v>
      </c>
    </row>
    <row r="130" s="2" customFormat="1" ht="16.5" customHeight="1">
      <c r="A130" s="39"/>
      <c r="B130" s="40"/>
      <c r="C130" s="220" t="s">
        <v>159</v>
      </c>
      <c r="D130" s="220" t="s">
        <v>155</v>
      </c>
      <c r="E130" s="221" t="s">
        <v>2565</v>
      </c>
      <c r="F130" s="222" t="s">
        <v>2564</v>
      </c>
      <c r="G130" s="223" t="s">
        <v>1039</v>
      </c>
      <c r="H130" s="224">
        <v>1</v>
      </c>
      <c r="I130" s="225"/>
      <c r="J130" s="226">
        <f>ROUND(I130*H130,2)</f>
        <v>0</v>
      </c>
      <c r="K130" s="227"/>
      <c r="L130" s="45"/>
      <c r="M130" s="290" t="s">
        <v>1</v>
      </c>
      <c r="N130" s="291" t="s">
        <v>43</v>
      </c>
      <c r="O130" s="292"/>
      <c r="P130" s="293">
        <f>O130*H130</f>
        <v>0</v>
      </c>
      <c r="Q130" s="293">
        <v>0</v>
      </c>
      <c r="R130" s="293">
        <f>Q130*H130</f>
        <v>0</v>
      </c>
      <c r="S130" s="293">
        <v>0</v>
      </c>
      <c r="T130" s="29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2553</v>
      </c>
      <c r="AT130" s="232" t="s">
        <v>155</v>
      </c>
      <c r="AU130" s="232" t="s">
        <v>88</v>
      </c>
      <c r="AY130" s="18" t="s">
        <v>153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86</v>
      </c>
      <c r="BK130" s="233">
        <f>ROUND(I130*H130,2)</f>
        <v>0</v>
      </c>
      <c r="BL130" s="18" t="s">
        <v>2553</v>
      </c>
      <c r="BM130" s="232" t="s">
        <v>2566</v>
      </c>
    </row>
    <row r="131" s="2" customFormat="1" ht="6.96" customHeight="1">
      <c r="A131" s="39"/>
      <c r="B131" s="67"/>
      <c r="C131" s="68"/>
      <c r="D131" s="68"/>
      <c r="E131" s="68"/>
      <c r="F131" s="68"/>
      <c r="G131" s="68"/>
      <c r="H131" s="68"/>
      <c r="I131" s="68"/>
      <c r="J131" s="68"/>
      <c r="K131" s="68"/>
      <c r="L131" s="45"/>
      <c r="M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</sheetData>
  <sheetProtection sheet="1" autoFilter="0" formatColumns="0" formatRows="0" objects="1" scenarios="1" spinCount="100000" saltValue="wl01X/T6sLQ5oTrNCRJQF8zqE0zPAmd8piatcRq8nUCqSR+IBJkZqonYfjDgirQjAmyJZweZ8L0oWA/BifMOtQ==" hashValue="QFkG+6C5DRcVJxCEEbXengFe/OwYVPy4tIxlKktKKfoMKAXdH8fV1KkUwoimd/nWAYC3zf07kFIipKvKDmSViA==" algorithmName="SHA-512" password="CC35"/>
  <autoFilter ref="C120:K13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 Šácha</dc:creator>
  <cp:lastModifiedBy>Roman Šácha</cp:lastModifiedBy>
  <dcterms:created xsi:type="dcterms:W3CDTF">2023-11-28T13:25:43Z</dcterms:created>
  <dcterms:modified xsi:type="dcterms:W3CDTF">2023-11-28T13:26:02Z</dcterms:modified>
</cp:coreProperties>
</file>