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1. - Silnoproudá elektrot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'1. - Silnoproudá elektrot...'!$C$126:$K$186</definedName>
    <definedName name="_xlnm.Print_Area" localSheetId="1">'1. - Silnoproudá elektrot...'!$C$4:$J$76,'1. - Silnoproudá elektrot...'!$C$82:$J$108,'1. - Silnoproudá elektrot...'!$C$114:$J$186</definedName>
    <definedName name="_xlnm.Print_Titles" localSheetId="1">'1. - Silnoproudá elektrot...'!$126:$126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86"/>
  <c r="BH186"/>
  <c r="BG186"/>
  <c r="BF186"/>
  <c r="T186"/>
  <c r="T185"/>
  <c r="T184"/>
  <c r="R186"/>
  <c r="R185"/>
  <c r="R184"/>
  <c r="P186"/>
  <c r="P185"/>
  <c r="P184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J123"/>
  <c r="F121"/>
  <c r="E119"/>
  <c r="J92"/>
  <c r="J91"/>
  <c r="F89"/>
  <c r="E87"/>
  <c r="J18"/>
  <c r="E18"/>
  <c r="F92"/>
  <c r="J17"/>
  <c r="J15"/>
  <c r="E15"/>
  <c r="F123"/>
  <c r="J14"/>
  <c r="J12"/>
  <c r="J89"/>
  <c r="E7"/>
  <c r="E85"/>
  <c i="1" r="L90"/>
  <c r="AM90"/>
  <c r="AM89"/>
  <c r="L89"/>
  <c r="AM87"/>
  <c r="L87"/>
  <c r="L85"/>
  <c r="L84"/>
  <c i="2" r="J179"/>
  <c r="J183"/>
  <c r="J148"/>
  <c r="J162"/>
  <c r="J178"/>
  <c r="J167"/>
  <c r="J174"/>
  <c r="BK133"/>
  <c r="BK157"/>
  <c r="BK186"/>
  <c r="BK162"/>
  <c r="BK176"/>
  <c r="BK153"/>
  <c r="BK138"/>
  <c r="J158"/>
  <c i="1" r="AS94"/>
  <c i="2" r="BK136"/>
  <c r="BK144"/>
  <c r="BK163"/>
  <c r="J144"/>
  <c r="J155"/>
  <c r="J133"/>
  <c r="BK166"/>
  <c r="J150"/>
  <c r="J142"/>
  <c r="BK169"/>
  <c r="J156"/>
  <c r="BK131"/>
  <c r="J177"/>
  <c r="BK140"/>
  <c r="BK161"/>
  <c r="BK168"/>
  <c r="J168"/>
  <c r="J169"/>
  <c r="BK158"/>
  <c r="J151"/>
  <c r="J159"/>
  <c r="J143"/>
  <c r="BK159"/>
  <c r="BK151"/>
  <c r="J173"/>
  <c r="J152"/>
  <c r="BK165"/>
  <c r="J149"/>
  <c r="BK150"/>
  <c r="J165"/>
  <c r="J153"/>
  <c r="BK134"/>
  <c r="J136"/>
  <c r="BK132"/>
  <c r="BK178"/>
  <c r="J180"/>
  <c r="BK155"/>
  <c r="J163"/>
  <c r="BK180"/>
  <c r="BK179"/>
  <c r="BK174"/>
  <c r="J181"/>
  <c r="J186"/>
  <c r="BK142"/>
  <c r="J146"/>
  <c r="BK170"/>
  <c r="BK145"/>
  <c r="J134"/>
  <c r="BK181"/>
  <c r="J137"/>
  <c r="J138"/>
  <c r="BK143"/>
  <c r="BK156"/>
  <c r="BK149"/>
  <c r="BK137"/>
  <c r="J145"/>
  <c r="BK167"/>
  <c r="BK148"/>
  <c r="BK152"/>
  <c r="J175"/>
  <c r="J170"/>
  <c r="J139"/>
  <c r="BK183"/>
  <c r="J160"/>
  <c r="J157"/>
  <c r="BK173"/>
  <c r="J166"/>
  <c r="BK147"/>
  <c r="J141"/>
  <c r="J176"/>
  <c r="J131"/>
  <c r="J161"/>
  <c r="J140"/>
  <c r="BK177"/>
  <c r="BK146"/>
  <c r="BK175"/>
  <c r="BK160"/>
  <c r="J132"/>
  <c r="BK141"/>
  <c r="J147"/>
  <c r="BK139"/>
  <c l="1" r="P135"/>
  <c r="R135"/>
  <c r="R154"/>
  <c r="BK164"/>
  <c r="J164"/>
  <c r="J102"/>
  <c r="BK130"/>
  <c r="R164"/>
  <c r="R130"/>
  <c r="R129"/>
  <c r="R128"/>
  <c r="T164"/>
  <c r="T130"/>
  <c r="P154"/>
  <c r="P172"/>
  <c r="P171"/>
  <c r="BK135"/>
  <c r="J135"/>
  <c r="J100"/>
  <c r="T154"/>
  <c r="BK172"/>
  <c r="J172"/>
  <c r="J104"/>
  <c r="P130"/>
  <c r="P129"/>
  <c r="P128"/>
  <c r="P127"/>
  <c i="1" r="AU95"/>
  <c i="2" r="BK154"/>
  <c r="J154"/>
  <c r="J101"/>
  <c r="R172"/>
  <c r="R171"/>
  <c r="T135"/>
  <c r="P164"/>
  <c r="T172"/>
  <c r="T171"/>
  <c r="BK185"/>
  <c r="J185"/>
  <c r="J107"/>
  <c r="BK182"/>
  <c r="J182"/>
  <c r="J105"/>
  <c r="BE149"/>
  <c r="BE136"/>
  <c r="BE153"/>
  <c r="BE156"/>
  <c r="E117"/>
  <c r="J121"/>
  <c r="F91"/>
  <c r="BE158"/>
  <c r="F124"/>
  <c r="BE139"/>
  <c r="BE142"/>
  <c r="BE146"/>
  <c r="BE162"/>
  <c r="BE131"/>
  <c r="BE132"/>
  <c r="BE140"/>
  <c r="BE137"/>
  <c r="BE133"/>
  <c r="BE138"/>
  <c r="BE161"/>
  <c r="BE167"/>
  <c r="BE165"/>
  <c r="BE169"/>
  <c r="BE170"/>
  <c r="BE177"/>
  <c r="BE134"/>
  <c r="BE152"/>
  <c r="BE155"/>
  <c r="BE174"/>
  <c r="BE181"/>
  <c r="BE173"/>
  <c r="BE175"/>
  <c r="BE160"/>
  <c r="BE168"/>
  <c r="BE166"/>
  <c r="BE141"/>
  <c r="BE151"/>
  <c r="BE157"/>
  <c r="BE148"/>
  <c r="BE159"/>
  <c r="BE163"/>
  <c r="BE176"/>
  <c r="BE178"/>
  <c r="BE179"/>
  <c r="BE180"/>
  <c r="BE143"/>
  <c r="BE144"/>
  <c r="BE145"/>
  <c r="BE147"/>
  <c r="BE150"/>
  <c r="BE183"/>
  <c r="BE186"/>
  <c r="F35"/>
  <c i="1" r="BB95"/>
  <c r="BB94"/>
  <c r="W31"/>
  <c i="2" r="F37"/>
  <c i="1" r="BD95"/>
  <c r="BD94"/>
  <c r="W33"/>
  <c i="2" r="F34"/>
  <c i="1" r="BA95"/>
  <c r="BA94"/>
  <c r="AW94"/>
  <c r="AK30"/>
  <c r="AU94"/>
  <c i="2" r="J34"/>
  <c i="1" r="AW95"/>
  <c i="2" r="F36"/>
  <c i="1" r="BC95"/>
  <c r="BC94"/>
  <c r="W32"/>
  <c i="2" l="1" r="R127"/>
  <c r="BK129"/>
  <c r="J129"/>
  <c r="J98"/>
  <c r="T129"/>
  <c r="T128"/>
  <c r="T127"/>
  <c r="J130"/>
  <c r="J99"/>
  <c r="BK171"/>
  <c r="J171"/>
  <c r="J103"/>
  <c r="BK184"/>
  <c r="J184"/>
  <c r="J106"/>
  <c i="1" r="AY94"/>
  <c r="AX94"/>
  <c i="2" r="J33"/>
  <c i="1" r="AV95"/>
  <c r="AT95"/>
  <c r="W30"/>
  <c i="2" r="F33"/>
  <c i="1" r="AZ95"/>
  <c r="AZ94"/>
  <c r="W29"/>
  <c i="2" l="1" r="BK128"/>
  <c r="J128"/>
  <c r="J97"/>
  <c i="1" r="AV94"/>
  <c r="AK29"/>
  <c i="2" l="1" r="BK127"/>
  <c r="J127"/>
  <c r="J96"/>
  <c i="1" r="AT94"/>
  <c i="2" l="1" r="J30"/>
  <c i="1" r="AG95"/>
  <c r="AG94"/>
  <c r="AK26"/>
  <c l="1" r="AN94"/>
  <c i="2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<sst xmlns="http://schemas.openxmlformats.org/spreadsheetml/2006/main">
  <si>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</si>
  <si>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</si>
  <si>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</si>
  <si>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</si>
  <si>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{0ed12c3b-001b-48b0-b8d8-bc1e8f8cf264}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</si>
  <si>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</si>
  <si>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</si>
  <si>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</si>
  <si>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</si>
  <si>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</si>
  <si>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</si>
  <si>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</si>
  <si>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</si>
  <si>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</si>
  <si>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S-0247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</si>
  <si>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</si>
  <si>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</si>
  <si>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a MŠ Huga Sáňky Rudice</t>
  </si>
  <si>
    <t>KSO:</t>
  </si>
  <si>
    <t>CC-CZ:</t>
  </si>
  <si>
    <t>Místo:</t>
  </si>
  <si>
    <t>Rudice</t>
  </si>
  <si>
    <t>Datum:</t>
  </si>
  <si>
    <t>10. 4. 2024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</si>
  <si>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</si>
  <si>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</si>
  <si>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</si>
  <si>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</si>
  <si>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</si>
  <si>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</si>
  <si>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</si>
  <si>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06611109</t>
  </si>
  <si>
    <t>Oldřich Střítecký</t>
  </si>
  <si>
    <t>True</t>
  </si>
  <si>
    <t>Zpracovatel:</t>
  </si>
  <si>
    <t>PK Střítecký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</si>
  <si>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</si>
  <si>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</si>
  <si>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</si>
  <si>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</si>
  <si>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</si>
  <si>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</si>
  <si>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</si>
  <si>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</si>
  <si>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</si>
  <si>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</si>
  <si>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</si>
  <si>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</si>
  <si>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</si>
  <si>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</si>
  <si>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</si>
  <si>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</si>
  <si>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</si>
  <si>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</si>
  <si>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</si>
  <si>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</si>
  <si>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</si>
  <si>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</si>
  <si>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</si>
  <si>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</si>
  <si>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</si>
  <si>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</si>
  <si>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</si>
  <si>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</si>
  <si>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</si>
  <si>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</si>
  <si>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</si>
  <si>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</si>
  <si>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</si>
  <si>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</si>
  <si>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</si>
  <si>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</si>
  <si>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</si>
  <si>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</si>
  <si>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</si>
  <si>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</si>
  <si>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</si>
  <si>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</si>
  <si>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</si>
  <si>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</si>
  <si>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</si>
  <si>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</si>
  <si>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</t>
  </si>
  <si>
    <t>Silnoproudá elektrotechnika</t>
  </si>
  <si>
    <t>STA</t>
  </si>
  <si>
    <t>1</t>
  </si>
  <si>
    <t>{37c1392d-3be6-43c3-8036-61df07a62674}</t>
  </si>
  <si>
    <t>2</t>
  </si>
  <si>
    <t>KRYCÍ LIST SOUPISU PRACÍ</t>
  </si>
  <si>
    <t>Objekt:</t>
  </si>
  <si>
    <t>1. - Silnoproudá elektrotechnika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</si>
  <si>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</si>
  <si>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</si>
  <si>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</si>
  <si>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</si>
  <si>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</si>
  <si>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</si>
  <si>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</si>
  <si>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  ROZ-01 - Rozvaděče</t>
  </si>
  <si>
    <t xml:space="preserve">      KAB-01 - Kabeláž</t>
  </si>
  <si>
    <t xml:space="preserve">      PRS-01 - Přístroje</t>
  </si>
  <si>
    <t xml:space="preserve">      QSV-1 - Svítidla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</si>
  <si>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</si>
  <si>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</si>
  <si>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</si>
  <si>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</si>
  <si>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</si>
  <si>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</si>
  <si>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</si>
  <si>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</si>
  <si>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</si>
  <si>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</si>
  <si>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</si>
  <si>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</si>
  <si>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</si>
  <si>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</si>
  <si>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</si>
  <si>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</si>
  <si>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</si>
  <si>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</si>
  <si>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</si>
  <si>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</si>
  <si>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</si>
  <si>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</si>
  <si>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</si>
  <si>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ROZ-01</t>
  </si>
  <si>
    <t>Rozvaděče</t>
  </si>
  <si>
    <t>K</t>
  </si>
  <si>
    <t>741210003</t>
  </si>
  <si>
    <t>Úprava rozvaděče Rp1</t>
  </si>
  <si>
    <t>kus</t>
  </si>
  <si>
    <t>16</t>
  </si>
  <si>
    <t>3</t>
  </si>
  <si>
    <t>-1322621502</t>
  </si>
  <si>
    <t>M</t>
  </si>
  <si>
    <t>35822109</t>
  </si>
  <si>
    <t>proudový chránič s nadproudovou ochranou 1pólový-charakteristika B 10A, 0,03mA</t>
  </si>
  <si>
    <t>32</t>
  </si>
  <si>
    <t>1001518726</t>
  </si>
  <si>
    <t>35822111</t>
  </si>
  <si>
    <t>proudový chránič s nadproudovou ochranou 1pólový-charakteristika B 16A, 0,03mA</t>
  </si>
  <si>
    <t>-1514384675</t>
  </si>
  <si>
    <t>4</t>
  </si>
  <si>
    <t>35822401</t>
  </si>
  <si>
    <t>jistič 3pólový-charakteristika B 10A</t>
  </si>
  <si>
    <t>1310525033</t>
  </si>
  <si>
    <t>KAB-01</t>
  </si>
  <si>
    <t>Kabeláž</t>
  </si>
  <si>
    <t>5</t>
  </si>
  <si>
    <t>741110052</t>
  </si>
  <si>
    <t>Montáž trubka plastová ohebná D přes 23 do 35 mm uložená volně</t>
  </si>
  <si>
    <t>m</t>
  </si>
  <si>
    <t>-1819479235</t>
  </si>
  <si>
    <t>6</t>
  </si>
  <si>
    <t>34571073</t>
  </si>
  <si>
    <t>trubka elektroinstalační ohebná z PVC (EN) 2325</t>
  </si>
  <si>
    <t>-924383383</t>
  </si>
  <si>
    <t>7</t>
  </si>
  <si>
    <t>741110053</t>
  </si>
  <si>
    <t>Montáž trubka plastová ohebná D přes 35 mm uložená volně</t>
  </si>
  <si>
    <t>-1420010767</t>
  </si>
  <si>
    <t>8</t>
  </si>
  <si>
    <t>34571075</t>
  </si>
  <si>
    <t>trubka elektroinstalační ohebná z PVC (EN) 2340</t>
  </si>
  <si>
    <t>287055417</t>
  </si>
  <si>
    <t>9</t>
  </si>
  <si>
    <t>741120001</t>
  </si>
  <si>
    <t>Montáž vodič Cu izolovaný plný a laněný žíla 0,35-6 mm2 pod omítku (CY)</t>
  </si>
  <si>
    <t>-1332018091</t>
  </si>
  <si>
    <t>10</t>
  </si>
  <si>
    <t>34140826</t>
  </si>
  <si>
    <t>vodič propojovací jádro Cu plné izolace PVC 450/750V (H07V-U) 1x6mm2</t>
  </si>
  <si>
    <t>-1099705419</t>
  </si>
  <si>
    <t>11</t>
  </si>
  <si>
    <t>741120003</t>
  </si>
  <si>
    <t>Montáž vodič Cu izolovaný plný a laněný žíla 10-16 mm2 pod omítku (např. CY)</t>
  </si>
  <si>
    <t>1758336177</t>
  </si>
  <si>
    <t>12</t>
  </si>
  <si>
    <t>34141028</t>
  </si>
  <si>
    <t>vodič propojovací flexibilní jádro Cu lanované izolace PVC 450/750V (H07V-K) 1x10mm2</t>
  </si>
  <si>
    <t>-1581883038</t>
  </si>
  <si>
    <t>13</t>
  </si>
  <si>
    <t>741122015</t>
  </si>
  <si>
    <t>Montáž kabel Cu bez ukončení uložený pod omítku plný kulatý 3x1,5 mm2 (CYKY)</t>
  </si>
  <si>
    <t>-1462726616</t>
  </si>
  <si>
    <t>14</t>
  </si>
  <si>
    <t>34111030</t>
  </si>
  <si>
    <t>kabel silový s Cu jádrem 1kV 3x1,5mm2</t>
  </si>
  <si>
    <t>-668972475</t>
  </si>
  <si>
    <t>34111030-R01</t>
  </si>
  <si>
    <t>kabel silový s Cu jádrem 1kV CYKY-O 3x1,5mm2</t>
  </si>
  <si>
    <t>851807987</t>
  </si>
  <si>
    <t>741122016</t>
  </si>
  <si>
    <t>Montáž kabel Cu bez ukončení uložený pod omítku plný kulatý 3x2,5 až 6 mm2 (CYKY)</t>
  </si>
  <si>
    <t>-552214851</t>
  </si>
  <si>
    <t>17</t>
  </si>
  <si>
    <t>34111036</t>
  </si>
  <si>
    <t>kabel silový s Cu jádrem 1kV 3x2,5mm2</t>
  </si>
  <si>
    <t>1605726544</t>
  </si>
  <si>
    <t>18</t>
  </si>
  <si>
    <t>741122031</t>
  </si>
  <si>
    <t>Montáž kabel Cu bez ukončení uložený pod omítku plný kulatý 5x1,5 až 2,5 mm2 (CYKY)</t>
  </si>
  <si>
    <t>-1317895800</t>
  </si>
  <si>
    <t>19</t>
  </si>
  <si>
    <t>34111090</t>
  </si>
  <si>
    <t>kabel instalační jádro Cu plné izolace PVC plášť PVC 450/750V (CYKY) 5x1,5mm2</t>
  </si>
  <si>
    <t>933934162</t>
  </si>
  <si>
    <t>20</t>
  </si>
  <si>
    <t>741130001-RR</t>
  </si>
  <si>
    <t>Ukončení kabel izolovaný do 2,5mm2 v rozváděči nebo na přístroji</t>
  </si>
  <si>
    <t>1369081942</t>
  </si>
  <si>
    <t>742121001</t>
  </si>
  <si>
    <t>Montáž kabelů sdělovacích pro vnitřní rozvody do 15 žil</t>
  </si>
  <si>
    <t>-1288650327</t>
  </si>
  <si>
    <t>22</t>
  </si>
  <si>
    <t>34121263</t>
  </si>
  <si>
    <t>kabel datový jádro Cu plné plášť PVC (U/UTP) kat. 6</t>
  </si>
  <si>
    <t>1554176873</t>
  </si>
  <si>
    <t>PRS-01</t>
  </si>
  <si>
    <t>Přístroje</t>
  </si>
  <si>
    <t>23</t>
  </si>
  <si>
    <t>741112061</t>
  </si>
  <si>
    <t>Montáž krabice přístrojová zapuštěná plastová kruhová</t>
  </si>
  <si>
    <t>-229550855</t>
  </si>
  <si>
    <t>24</t>
  </si>
  <si>
    <t>34571450</t>
  </si>
  <si>
    <t>krabice pod omítku PVC přístrojová kruhová D 70mm</t>
  </si>
  <si>
    <t>827793743</t>
  </si>
  <si>
    <t>25</t>
  </si>
  <si>
    <t>34571451</t>
  </si>
  <si>
    <t>krabice pod omítku PVC přístrojová kruhová D 70mm hluboká</t>
  </si>
  <si>
    <t>764023737</t>
  </si>
  <si>
    <t>26</t>
  </si>
  <si>
    <t>741310101</t>
  </si>
  <si>
    <t>Montáž vypínač (polo)zapuštěný bezšroubové připojení 1-jednopólový</t>
  </si>
  <si>
    <t>-2031479081</t>
  </si>
  <si>
    <t>27</t>
  </si>
  <si>
    <t>34539010</t>
  </si>
  <si>
    <t>Spínač jednopólový, řazení 1, 1So bezšroubové svorky</t>
  </si>
  <si>
    <t>-666945258</t>
  </si>
  <si>
    <t>28</t>
  </si>
  <si>
    <t>741311004</t>
  </si>
  <si>
    <t>Montáž čidlo pohybu nástěnné/stropní se zapojením vodičů</t>
  </si>
  <si>
    <t>282417759</t>
  </si>
  <si>
    <t>29</t>
  </si>
  <si>
    <t>1313760</t>
  </si>
  <si>
    <t>DETEKTOR PŘÍTOMNOSTNÍ STROPNÍ</t>
  </si>
  <si>
    <t>-1525146428</t>
  </si>
  <si>
    <t>30</t>
  </si>
  <si>
    <t>741313001</t>
  </si>
  <si>
    <t>Montáž zásuvka (polo)zapuštěná bezšroubové připojení 2P+PE se zapojením vodičů</t>
  </si>
  <si>
    <t>605868820</t>
  </si>
  <si>
    <t>31</t>
  </si>
  <si>
    <t>ABB.0002475.URS</t>
  </si>
  <si>
    <t>zásuvka 1násobná 16A</t>
  </si>
  <si>
    <t>-1538055400</t>
  </si>
  <si>
    <t>QSV-1</t>
  </si>
  <si>
    <t>Svítidla</t>
  </si>
  <si>
    <t>741372061</t>
  </si>
  <si>
    <t>Montáž svítidlo LED</t>
  </si>
  <si>
    <t>-1203393441</t>
  </si>
  <si>
    <t>33</t>
  </si>
  <si>
    <t>1828-K</t>
  </si>
  <si>
    <t>LED reflektor, IP65, 32x1,78W, 202,5lm, Ra80, 4000K, nástěnný</t>
  </si>
  <si>
    <t>-1592359140</t>
  </si>
  <si>
    <t>34</t>
  </si>
  <si>
    <t>1828-O</t>
  </si>
  <si>
    <t>Aqua III IP65, 32W, 1207mm, 4800lm, 4000K, Ra&gt;80</t>
  </si>
  <si>
    <t>2122706675</t>
  </si>
  <si>
    <t>35</t>
  </si>
  <si>
    <t>1828-N</t>
  </si>
  <si>
    <t>LED nouzové svítidlo 2,5W, IP40, SA/SE, adekvátní náhrada za 8W zářivkovou verzi, 350x134x45mm, manual test.</t>
  </si>
  <si>
    <t>-1453057069</t>
  </si>
  <si>
    <t>36</t>
  </si>
  <si>
    <t>1828-N1</t>
  </si>
  <si>
    <t>Svítidlo nouzové LED 261lm, typ area, manual test, M/NM, 130x130x27mm.</t>
  </si>
  <si>
    <t>-1909834907</t>
  </si>
  <si>
    <t>37</t>
  </si>
  <si>
    <t>1828-RC</t>
  </si>
  <si>
    <t>CZ recyklační poplatek - malé svítidlo</t>
  </si>
  <si>
    <t>905079840</t>
  </si>
  <si>
    <t>Práce a dodávky M</t>
  </si>
  <si>
    <t>46-M</t>
  </si>
  <si>
    <t>Zemní práce při extr.mont.pracích</t>
  </si>
  <si>
    <t>38</t>
  </si>
  <si>
    <t>460941223</t>
  </si>
  <si>
    <t>Vyplnění a omítnutí rýh při elektroinstalacích ve stěnách hloubky do 5 cm a šířky do 10 cm</t>
  </si>
  <si>
    <t>64</t>
  </si>
  <si>
    <t>-913079824</t>
  </si>
  <si>
    <t>39</t>
  </si>
  <si>
    <t>468081322</t>
  </si>
  <si>
    <t>Vybourání otvorů pro elektroinstalace ve zdivu cihelném plochy do 0,09 m2, tloušťky do 30 cm</t>
  </si>
  <si>
    <t>-1004474121</t>
  </si>
  <si>
    <t>40</t>
  </si>
  <si>
    <t>468101423</t>
  </si>
  <si>
    <t>Vysekání rýh pro montáž trubek a kabelů v cihelných zdech hloubky do 5 cm a šířky do 10 cm</t>
  </si>
  <si>
    <t>-87660326</t>
  </si>
  <si>
    <t>41</t>
  </si>
  <si>
    <t>468111212</t>
  </si>
  <si>
    <t>Frézování drážek pro vodiče ve stěnách z dutých cihel nebo tvárnic do 5x5 cm</t>
  </si>
  <si>
    <t>-1294766276</t>
  </si>
  <si>
    <t>42</t>
  </si>
  <si>
    <t>469971111</t>
  </si>
  <si>
    <t>Svislá doprava suti a vybouraných hmot při elektromontážích za první podlaží</t>
  </si>
  <si>
    <t>t</t>
  </si>
  <si>
    <t>1414258508</t>
  </si>
  <si>
    <t>43</t>
  </si>
  <si>
    <t>469971121</t>
  </si>
  <si>
    <t>Příplatek ke svislé dopravě suti a vybouraných hmot při elektromontážích za každé další podlaží</t>
  </si>
  <si>
    <t>-1654685564</t>
  </si>
  <si>
    <t>44</t>
  </si>
  <si>
    <t>469972111</t>
  </si>
  <si>
    <t>Odvoz suti a vybouraných hmot při elektromontážích do 1 km</t>
  </si>
  <si>
    <t>859842835</t>
  </si>
  <si>
    <t>45</t>
  </si>
  <si>
    <t>469972121</t>
  </si>
  <si>
    <t>Příplatek k odvozu suti a vybouraných hmot při elektromontážích za každý další 1 km</t>
  </si>
  <si>
    <t>-1862183278</t>
  </si>
  <si>
    <t>46</t>
  </si>
  <si>
    <t>469973113</t>
  </si>
  <si>
    <t>Poplatek za uložení na skládce (skládkovné) stavebního odpadu cihelného kód odpadu 17 01 02</t>
  </si>
  <si>
    <t>18347213</t>
  </si>
  <si>
    <t>58-M</t>
  </si>
  <si>
    <t>Revize vyhrazených technických zařízení</t>
  </si>
  <si>
    <t>47</t>
  </si>
  <si>
    <t>580103001</t>
  </si>
  <si>
    <t>Revize elektroinstalace</t>
  </si>
  <si>
    <t>1925612657</t>
  </si>
  <si>
    <t>VRN</t>
  </si>
  <si>
    <t>Vedlejší rozpočtové náklady</t>
  </si>
  <si>
    <t>VRN9</t>
  </si>
  <si>
    <t>Ostatní náklady</t>
  </si>
  <si>
    <t>48</t>
  </si>
  <si>
    <t>091003000</t>
  </si>
  <si>
    <t>Ostatní náklady bez rozlišení</t>
  </si>
  <si>
    <t>%</t>
  </si>
  <si>
    <t>1024</t>
  </si>
  <si>
    <t>332789323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</si>
</sst>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25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25</v>
      </c>
      <c r="AN16" s="23" t="s">
        <v>31</v>
      </c>
      <c r="AR16" s="18"/>
      <c r="BE16" s="27"/>
      <c r="BS16" s="15" t="s">
        <v>3</v>
      </c>
    </row>
    <row r="17" s="1" customFormat="1" ht="18.48" customHeight="1">
      <c r="B17" s="18"/>
      <c r="E17" s="23" t="s">
        <v>32</v>
      </c>
      <c r="AK17" s="28" t="s">
        <v>27</v>
      </c>
      <c r="AN17" s="23" t="s">
        <v>1</v>
      </c>
      <c r="AR17" s="18"/>
      <c r="BE17" s="27"/>
      <c r="BS17" s="15" t="s">
        <v>33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34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35</v>
      </c>
      <c r="AK20" s="28" t="s">
        <v>27</v>
      </c>
      <c r="AN20" s="23" t="s">
        <v>1</v>
      </c>
      <c r="AR20" s="18"/>
      <c r="BE20" s="27"/>
      <c r="BS20" s="15" t="s">
        <v>33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36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38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39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40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41</v>
      </c>
      <c r="E29" s="3"/>
      <c r="F29" s="28" t="s">
        <v>42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43</v>
      </c>
      <c r="G30" s="3"/>
      <c r="H30" s="3"/>
      <c r="I30" s="3"/>
      <c r="J30" s="3"/>
      <c r="K30" s="3"/>
      <c r="L30" s="41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44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45</v>
      </c>
      <c r="G32" s="3"/>
      <c r="H32" s="3"/>
      <c r="I32" s="3"/>
      <c r="J32" s="3"/>
      <c r="K32" s="3"/>
      <c r="L32" s="41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46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48" t="s">
        <v>49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50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51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52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52</v>
      </c>
      <c r="AI60" s="37"/>
      <c r="AJ60" s="37"/>
      <c r="AK60" s="37"/>
      <c r="AL60" s="37"/>
      <c r="AM60" s="54" t="s">
        <v>53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55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52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52</v>
      </c>
      <c r="AI75" s="37"/>
      <c r="AJ75" s="37"/>
      <c r="AK75" s="37"/>
      <c r="AL75" s="37"/>
      <c r="AM75" s="54" t="s">
        <v>53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S-0247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ZŠ a MŠ Huga Sáňky Rudice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Rudice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10. 4. 2024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66" t="str">
        <f>IF(E17="","",E17)</f>
        <v>Oldřich Střítecký</v>
      </c>
      <c r="AN89" s="4"/>
      <c r="AO89" s="4"/>
      <c r="AP89" s="4"/>
      <c r="AQ89" s="34"/>
      <c r="AR89" s="35"/>
      <c r="AS89" s="67" t="s">
        <v>57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34</v>
      </c>
      <c r="AJ90" s="34"/>
      <c r="AK90" s="34"/>
      <c r="AL90" s="34"/>
      <c r="AM90" s="66" t="str">
        <f>IF(E20="","",E20)</f>
        <v>PK Střítecký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58</v>
      </c>
      <c r="D92" s="76"/>
      <c r="E92" s="76"/>
      <c r="F92" s="76"/>
      <c r="G92" s="76"/>
      <c r="H92" s="77"/>
      <c r="I92" s="78" t="s">
        <v>59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60</v>
      </c>
      <c r="AH92" s="76"/>
      <c r="AI92" s="76"/>
      <c r="AJ92" s="76"/>
      <c r="AK92" s="76"/>
      <c r="AL92" s="76"/>
      <c r="AM92" s="76"/>
      <c r="AN92" s="78" t="s">
        <v>61</v>
      </c>
      <c r="AO92" s="76"/>
      <c r="AP92" s="80"/>
      <c r="AQ92" s="81" t="s">
        <v>62</v>
      </c>
      <c r="AR92" s="35"/>
      <c r="AS92" s="82" t="s">
        <v>63</v>
      </c>
      <c r="AT92" s="83" t="s">
        <v>64</v>
      </c>
      <c r="AU92" s="83" t="s">
        <v>65</v>
      </c>
      <c r="AV92" s="83" t="s">
        <v>66</v>
      </c>
      <c r="AW92" s="83" t="s">
        <v>67</v>
      </c>
      <c r="AX92" s="83" t="s">
        <v>68</v>
      </c>
      <c r="AY92" s="83" t="s">
        <v>69</v>
      </c>
      <c r="AZ92" s="83" t="s">
        <v>70</v>
      </c>
      <c r="BA92" s="83" t="s">
        <v>71</v>
      </c>
      <c r="BB92" s="83" t="s">
        <v>72</v>
      </c>
      <c r="BC92" s="83" t="s">
        <v>73</v>
      </c>
      <c r="BD92" s="84" t="s">
        <v>74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75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76</v>
      </c>
      <c r="BT94" s="98" t="s">
        <v>77</v>
      </c>
      <c r="BU94" s="99" t="s">
        <v>78</v>
      </c>
      <c r="BV94" s="98" t="s">
        <v>79</v>
      </c>
      <c r="BW94" s="98" t="s">
        <v>4</v>
      </c>
      <c r="BX94" s="98" t="s">
        <v>80</v>
      </c>
      <c r="CL94" s="98" t="s">
        <v>1</v>
      </c>
    </row>
    <row r="95" s="7" customFormat="1" ht="16.5" customHeight="1">
      <c r="A95" s="100" t="s">
        <v>81</v>
      </c>
      <c r="B95" s="101"/>
      <c r="C95" s="102"/>
      <c r="D95" s="103" t="s">
        <v>82</v>
      </c>
      <c r="E95" s="103"/>
      <c r="F95" s="103"/>
      <c r="G95" s="103"/>
      <c r="H95" s="103"/>
      <c r="I95" s="104"/>
      <c r="J95" s="103" t="s">
        <v>83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'1. - Silnoproudá elektrot...'!J30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84</v>
      </c>
      <c r="AR95" s="101"/>
      <c r="AS95" s="107">
        <v>0</v>
      </c>
      <c r="AT95" s="108">
        <f>ROUND(SUM(AV95:AW95),2)</f>
        <v>0</v>
      </c>
      <c r="AU95" s="109">
        <f>'1. - Silnoproudá elektrot...'!P127</f>
        <v>0</v>
      </c>
      <c r="AV95" s="108">
        <f>'1. - Silnoproudá elektrot...'!J33</f>
        <v>0</v>
      </c>
      <c r="AW95" s="108">
        <f>'1. - Silnoproudá elektrot...'!J34</f>
        <v>0</v>
      </c>
      <c r="AX95" s="108">
        <f>'1. - Silnoproudá elektrot...'!J35</f>
        <v>0</v>
      </c>
      <c r="AY95" s="108">
        <f>'1. - Silnoproudá elektrot...'!J36</f>
        <v>0</v>
      </c>
      <c r="AZ95" s="108">
        <f>'1. - Silnoproudá elektrot...'!F33</f>
        <v>0</v>
      </c>
      <c r="BA95" s="108">
        <f>'1. - Silnoproudá elektrot...'!F34</f>
        <v>0</v>
      </c>
      <c r="BB95" s="108">
        <f>'1. - Silnoproudá elektrot...'!F35</f>
        <v>0</v>
      </c>
      <c r="BC95" s="108">
        <f>'1. - Silnoproudá elektrot...'!F36</f>
        <v>0</v>
      </c>
      <c r="BD95" s="110">
        <f>'1. - Silnoproudá elektrot...'!F37</f>
        <v>0</v>
      </c>
      <c r="BE95" s="7"/>
      <c r="BT95" s="111" t="s">
        <v>85</v>
      </c>
      <c r="BV95" s="111" t="s">
        <v>79</v>
      </c>
      <c r="BW95" s="111" t="s">
        <v>86</v>
      </c>
      <c r="BX95" s="111" t="s">
        <v>4</v>
      </c>
      <c r="CL95" s="111" t="s">
        <v>1</v>
      </c>
      <c r="CM95" s="111" t="s">
        <v>87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. - Silnoproudá elektro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="1" customFormat="1" ht="24.96" customHeight="1">
      <c r="B4" s="18"/>
      <c r="D4" s="19" t="s">
        <v>88</v>
      </c>
      <c r="L4" s="18"/>
      <c r="M4" s="112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13" t="str">
        <f>'Rekapitulace stavby'!K6</f>
        <v>ZŠ a MŠ Huga Sáňky Rudice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90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18</v>
      </c>
      <c r="E11" s="34"/>
      <c r="F11" s="23" t="s">
        <v>1</v>
      </c>
      <c r="G11" s="34"/>
      <c r="H11" s="34"/>
      <c r="I11" s="28" t="s">
        <v>19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20</v>
      </c>
      <c r="E12" s="34"/>
      <c r="F12" s="23" t="s">
        <v>21</v>
      </c>
      <c r="G12" s="34"/>
      <c r="H12" s="34"/>
      <c r="I12" s="28" t="s">
        <v>22</v>
      </c>
      <c r="J12" s="65" t="str">
        <f>'Rekapitulace stavby'!AN8</f>
        <v>10. 4. 2024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24</v>
      </c>
      <c r="E14" s="34"/>
      <c r="F14" s="34"/>
      <c r="G14" s="34"/>
      <c r="H14" s="34"/>
      <c r="I14" s="28" t="s">
        <v>25</v>
      </c>
      <c r="J14" s="2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IF('Rekapitulace stavby'!E11="","",'Rekapitulace stavby'!E11)</f>
        <v xml:space="preserve"> </v>
      </c>
      <c r="F15" s="34"/>
      <c r="G15" s="34"/>
      <c r="H15" s="34"/>
      <c r="I15" s="28" t="s">
        <v>27</v>
      </c>
      <c r="J15" s="2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28</v>
      </c>
      <c r="E17" s="34"/>
      <c r="F17" s="34"/>
      <c r="G17" s="34"/>
      <c r="H17" s="34"/>
      <c r="I17" s="28" t="s">
        <v>25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'Rekapitulace stavby'!E14</f>
        <v>Vyplň údaj</v>
      </c>
      <c r="F18" s="23"/>
      <c r="G18" s="23"/>
      <c r="H18" s="23"/>
      <c r="I18" s="28" t="s">
        <v>27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25</v>
      </c>
      <c r="J20" s="23" t="s">
        <v>31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32</v>
      </c>
      <c r="F21" s="34"/>
      <c r="G21" s="34"/>
      <c r="H21" s="34"/>
      <c r="I21" s="28" t="s">
        <v>27</v>
      </c>
      <c r="J21" s="2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34</v>
      </c>
      <c r="E23" s="34"/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35</v>
      </c>
      <c r="F24" s="34"/>
      <c r="G24" s="34"/>
      <c r="H24" s="34"/>
      <c r="I24" s="28" t="s">
        <v>27</v>
      </c>
      <c r="J24" s="2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4"/>
      <c r="B27" s="115"/>
      <c r="C27" s="114"/>
      <c r="D27" s="114"/>
      <c r="E27" s="32" t="s">
        <v>1</v>
      </c>
      <c r="F27" s="32"/>
      <c r="G27" s="32"/>
      <c r="H27" s="32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17" t="s">
        <v>37</v>
      </c>
      <c r="E30" s="34"/>
      <c r="F30" s="34"/>
      <c r="G30" s="34"/>
      <c r="H30" s="34"/>
      <c r="I30" s="34"/>
      <c r="J30" s="9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39</v>
      </c>
      <c r="G32" s="34"/>
      <c r="H32" s="34"/>
      <c r="I32" s="39" t="s">
        <v>38</v>
      </c>
      <c r="J32" s="39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18" t="s">
        <v>41</v>
      </c>
      <c r="E33" s="28" t="s">
        <v>42</v>
      </c>
      <c r="F33" s="119">
        <f>ROUND((SUM(BE127:BE186)),  2)</f>
        <v>0</v>
      </c>
      <c r="G33" s="34"/>
      <c r="H33" s="34"/>
      <c r="I33" s="120">
        <v>0.20999999999999999</v>
      </c>
      <c r="J33" s="119">
        <f>ROUND(((SUM(BE127:BE186))*I33),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28" t="s">
        <v>43</v>
      </c>
      <c r="F34" s="119">
        <f>ROUND((SUM(BF127:BF186)),  2)</f>
        <v>0</v>
      </c>
      <c r="G34" s="34"/>
      <c r="H34" s="34"/>
      <c r="I34" s="120">
        <v>0.14999999999999999</v>
      </c>
      <c r="J34" s="119">
        <f>ROUND(((SUM(BF127:BF186))*I34),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44</v>
      </c>
      <c r="F35" s="119">
        <f>ROUND((SUM(BG127:BG186)),  2)</f>
        <v>0</v>
      </c>
      <c r="G35" s="34"/>
      <c r="H35" s="34"/>
      <c r="I35" s="120">
        <v>0.20999999999999999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45</v>
      </c>
      <c r="F36" s="119">
        <f>ROUND((SUM(BH127:BH186)),  2)</f>
        <v>0</v>
      </c>
      <c r="G36" s="34"/>
      <c r="H36" s="34"/>
      <c r="I36" s="120">
        <v>0.14999999999999999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46</v>
      </c>
      <c r="F37" s="119">
        <f>ROUND((SUM(BI127:BI186)),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1"/>
      <c r="D39" s="122" t="s">
        <v>47</v>
      </c>
      <c r="E39" s="77"/>
      <c r="F39" s="77"/>
      <c r="G39" s="123" t="s">
        <v>48</v>
      </c>
      <c r="H39" s="124" t="s">
        <v>49</v>
      </c>
      <c r="I39" s="77"/>
      <c r="J39" s="125">
        <f>SUM(J30:J37)</f>
        <v>0</v>
      </c>
      <c r="K39" s="126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50</v>
      </c>
      <c r="E50" s="53"/>
      <c r="F50" s="53"/>
      <c r="G50" s="52" t="s">
        <v>51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52</v>
      </c>
      <c r="E61" s="37"/>
      <c r="F61" s="127" t="s">
        <v>53</v>
      </c>
      <c r="G61" s="54" t="s">
        <v>52</v>
      </c>
      <c r="H61" s="37"/>
      <c r="I61" s="37"/>
      <c r="J61" s="128" t="s">
        <v>53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54</v>
      </c>
      <c r="E65" s="55"/>
      <c r="F65" s="55"/>
      <c r="G65" s="52" t="s">
        <v>55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52</v>
      </c>
      <c r="E76" s="37"/>
      <c r="F76" s="127" t="s">
        <v>53</v>
      </c>
      <c r="G76" s="54" t="s">
        <v>52</v>
      </c>
      <c r="H76" s="37"/>
      <c r="I76" s="37"/>
      <c r="J76" s="128" t="s">
        <v>53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3" t="str">
        <f>E7</f>
        <v>ZŠ a MŠ Huga Sáňky Rudice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>1. - Silnoproudá elektrotechnika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4"/>
      <c r="E89" s="34"/>
      <c r="F89" s="23" t="str">
        <f>F12</f>
        <v>Rudice</v>
      </c>
      <c r="G89" s="34"/>
      <c r="H89" s="34"/>
      <c r="I89" s="28" t="s">
        <v>22</v>
      </c>
      <c r="J89" s="65" t="str">
        <f>IF(J12="","",J12)</f>
        <v>10. 4. 2024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4"/>
      <c r="E91" s="34"/>
      <c r="F91" s="23" t="str">
        <f>E15</f>
        <v xml:space="preserve"> </v>
      </c>
      <c r="G91" s="34"/>
      <c r="H91" s="34"/>
      <c r="I91" s="28" t="s">
        <v>30</v>
      </c>
      <c r="J91" s="32" t="str">
        <f>E21</f>
        <v>Oldřich Střítecký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28</v>
      </c>
      <c r="D92" s="34"/>
      <c r="E92" s="34"/>
      <c r="F92" s="23" t="str">
        <f>IF(E18="","",E18)</f>
        <v>Vyplň údaj</v>
      </c>
      <c r="G92" s="34"/>
      <c r="H92" s="34"/>
      <c r="I92" s="28" t="s">
        <v>34</v>
      </c>
      <c r="J92" s="32" t="str">
        <f>E24</f>
        <v>PK Střítecký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29" t="s">
        <v>92</v>
      </c>
      <c r="D94" s="121"/>
      <c r="E94" s="121"/>
      <c r="F94" s="121"/>
      <c r="G94" s="121"/>
      <c r="H94" s="121"/>
      <c r="I94" s="121"/>
      <c r="J94" s="130" t="s">
        <v>93</v>
      </c>
      <c r="K94" s="12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1" t="s">
        <v>94</v>
      </c>
      <c r="D96" s="34"/>
      <c r="E96" s="34"/>
      <c r="F96" s="34"/>
      <c r="G96" s="34"/>
      <c r="H96" s="34"/>
      <c r="I96" s="34"/>
      <c r="J96" s="92">
        <f>J127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32"/>
      <c r="C97" s="9"/>
      <c r="D97" s="133" t="s">
        <v>96</v>
      </c>
      <c r="E97" s="134"/>
      <c r="F97" s="134"/>
      <c r="G97" s="134"/>
      <c r="H97" s="134"/>
      <c r="I97" s="134"/>
      <c r="J97" s="135">
        <f>J128</f>
        <v>0</v>
      </c>
      <c r="K97" s="9"/>
      <c r="L97" s="13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6"/>
      <c r="C98" s="10"/>
      <c r="D98" s="137" t="s">
        <v>97</v>
      </c>
      <c r="E98" s="138"/>
      <c r="F98" s="138"/>
      <c r="G98" s="138"/>
      <c r="H98" s="138"/>
      <c r="I98" s="138"/>
      <c r="J98" s="139">
        <f>J129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36"/>
      <c r="C99" s="10"/>
      <c r="D99" s="137" t="s">
        <v>98</v>
      </c>
      <c r="E99" s="138"/>
      <c r="F99" s="138"/>
      <c r="G99" s="138"/>
      <c r="H99" s="138"/>
      <c r="I99" s="138"/>
      <c r="J99" s="139">
        <f>J130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36"/>
      <c r="C100" s="10"/>
      <c r="D100" s="137" t="s">
        <v>99</v>
      </c>
      <c r="E100" s="138"/>
      <c r="F100" s="138"/>
      <c r="G100" s="138"/>
      <c r="H100" s="138"/>
      <c r="I100" s="138"/>
      <c r="J100" s="139">
        <f>J135</f>
        <v>0</v>
      </c>
      <c r="K100" s="10"/>
      <c r="L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36"/>
      <c r="C101" s="10"/>
      <c r="D101" s="137" t="s">
        <v>100</v>
      </c>
      <c r="E101" s="138"/>
      <c r="F101" s="138"/>
      <c r="G101" s="138"/>
      <c r="H101" s="138"/>
      <c r="I101" s="138"/>
      <c r="J101" s="139">
        <f>J154</f>
        <v>0</v>
      </c>
      <c r="K101" s="10"/>
      <c r="L101" s="13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36"/>
      <c r="C102" s="10"/>
      <c r="D102" s="137" t="s">
        <v>101</v>
      </c>
      <c r="E102" s="138"/>
      <c r="F102" s="138"/>
      <c r="G102" s="138"/>
      <c r="H102" s="138"/>
      <c r="I102" s="138"/>
      <c r="J102" s="139">
        <f>J164</f>
        <v>0</v>
      </c>
      <c r="K102" s="10"/>
      <c r="L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2"/>
      <c r="C103" s="9"/>
      <c r="D103" s="133" t="s">
        <v>102</v>
      </c>
      <c r="E103" s="134"/>
      <c r="F103" s="134"/>
      <c r="G103" s="134"/>
      <c r="H103" s="134"/>
      <c r="I103" s="134"/>
      <c r="J103" s="135">
        <f>J171</f>
        <v>0</v>
      </c>
      <c r="K103" s="9"/>
      <c r="L103" s="13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6"/>
      <c r="C104" s="10"/>
      <c r="D104" s="137" t="s">
        <v>103</v>
      </c>
      <c r="E104" s="138"/>
      <c r="F104" s="138"/>
      <c r="G104" s="138"/>
      <c r="H104" s="138"/>
      <c r="I104" s="138"/>
      <c r="J104" s="139">
        <f>J172</f>
        <v>0</v>
      </c>
      <c r="K104" s="10"/>
      <c r="L104" s="13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6"/>
      <c r="C105" s="10"/>
      <c r="D105" s="137" t="s">
        <v>104</v>
      </c>
      <c r="E105" s="138"/>
      <c r="F105" s="138"/>
      <c r="G105" s="138"/>
      <c r="H105" s="138"/>
      <c r="I105" s="138"/>
      <c r="J105" s="139">
        <f>J182</f>
        <v>0</v>
      </c>
      <c r="K105" s="10"/>
      <c r="L105" s="13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2"/>
      <c r="C106" s="9"/>
      <c r="D106" s="133" t="s">
        <v>105</v>
      </c>
      <c r="E106" s="134"/>
      <c r="F106" s="134"/>
      <c r="G106" s="134"/>
      <c r="H106" s="134"/>
      <c r="I106" s="134"/>
      <c r="J106" s="135">
        <f>J184</f>
        <v>0</v>
      </c>
      <c r="K106" s="9"/>
      <c r="L106" s="13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36"/>
      <c r="C107" s="10"/>
      <c r="D107" s="137" t="s">
        <v>106</v>
      </c>
      <c r="E107" s="138"/>
      <c r="F107" s="138"/>
      <c r="G107" s="138"/>
      <c r="H107" s="138"/>
      <c r="I107" s="138"/>
      <c r="J107" s="139">
        <f>J185</f>
        <v>0</v>
      </c>
      <c r="K107" s="10"/>
      <c r="L107" s="13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107</v>
      </c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16</v>
      </c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13" t="str">
        <f>E7</f>
        <v>ZŠ a MŠ Huga Sáňky Rudice</v>
      </c>
      <c r="F117" s="28"/>
      <c r="G117" s="28"/>
      <c r="H117" s="28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89</v>
      </c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3" t="str">
        <f>E9</f>
        <v>1. - Silnoproudá elektrotechnika</v>
      </c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20</v>
      </c>
      <c r="D121" s="34"/>
      <c r="E121" s="34"/>
      <c r="F121" s="23" t="str">
        <f>F12</f>
        <v>Rudice</v>
      </c>
      <c r="G121" s="34"/>
      <c r="H121" s="34"/>
      <c r="I121" s="28" t="s">
        <v>22</v>
      </c>
      <c r="J121" s="65" t="str">
        <f>IF(J12="","",J12)</f>
        <v>10. 4. 2024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24</v>
      </c>
      <c r="D123" s="34"/>
      <c r="E123" s="34"/>
      <c r="F123" s="23" t="str">
        <f>E15</f>
        <v xml:space="preserve"> </v>
      </c>
      <c r="G123" s="34"/>
      <c r="H123" s="34"/>
      <c r="I123" s="28" t="s">
        <v>30</v>
      </c>
      <c r="J123" s="32" t="str">
        <f>E21</f>
        <v>Oldřich Střítecký</v>
      </c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28</v>
      </c>
      <c r="D124" s="34"/>
      <c r="E124" s="34"/>
      <c r="F124" s="23" t="str">
        <f>IF(E18="","",E18)</f>
        <v>Vyplň údaj</v>
      </c>
      <c r="G124" s="34"/>
      <c r="H124" s="34"/>
      <c r="I124" s="28" t="s">
        <v>34</v>
      </c>
      <c r="J124" s="32" t="str">
        <f>E24</f>
        <v>PK Střítecký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40"/>
      <c r="B126" s="141"/>
      <c r="C126" s="142" t="s">
        <v>108</v>
      </c>
      <c r="D126" s="143" t="s">
        <v>62</v>
      </c>
      <c r="E126" s="143" t="s">
        <v>58</v>
      </c>
      <c r="F126" s="143" t="s">
        <v>59</v>
      </c>
      <c r="G126" s="143" t="s">
        <v>109</v>
      </c>
      <c r="H126" s="143" t="s">
        <v>110</v>
      </c>
      <c r="I126" s="143" t="s">
        <v>111</v>
      </c>
      <c r="J126" s="144" t="s">
        <v>93</v>
      </c>
      <c r="K126" s="145" t="s">
        <v>112</v>
      </c>
      <c r="L126" s="146"/>
      <c r="M126" s="82" t="s">
        <v>1</v>
      </c>
      <c r="N126" s="83" t="s">
        <v>41</v>
      </c>
      <c r="O126" s="83" t="s">
        <v>113</v>
      </c>
      <c r="P126" s="83" t="s">
        <v>114</v>
      </c>
      <c r="Q126" s="83" t="s">
        <v>115</v>
      </c>
      <c r="R126" s="83" t="s">
        <v>116</v>
      </c>
      <c r="S126" s="83" t="s">
        <v>117</v>
      </c>
      <c r="T126" s="84" t="s">
        <v>118</v>
      </c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</row>
    <row r="127" s="2" customFormat="1" ht="22.8" customHeight="1">
      <c r="A127" s="34"/>
      <c r="B127" s="35"/>
      <c r="C127" s="89" t="s">
        <v>119</v>
      </c>
      <c r="D127" s="34"/>
      <c r="E127" s="34"/>
      <c r="F127" s="34"/>
      <c r="G127" s="34"/>
      <c r="H127" s="34"/>
      <c r="I127" s="34"/>
      <c r="J127" s="147">
        <f>BK127</f>
        <v>0</v>
      </c>
      <c r="K127" s="34"/>
      <c r="L127" s="35"/>
      <c r="M127" s="85"/>
      <c r="N127" s="69"/>
      <c r="O127" s="86"/>
      <c r="P127" s="148">
        <f>P128+P171+P184</f>
        <v>0</v>
      </c>
      <c r="Q127" s="86"/>
      <c r="R127" s="148">
        <f>R128+R171+R184</f>
        <v>0.18107000000000001</v>
      </c>
      <c r="S127" s="86"/>
      <c r="T127" s="149">
        <f>T128+T171+T184</f>
        <v>0.47999999999999998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76</v>
      </c>
      <c r="AU127" s="15" t="s">
        <v>95</v>
      </c>
      <c r="BK127" s="150">
        <f>BK128+BK171+BK184</f>
        <v>0</v>
      </c>
    </row>
    <row r="128" s="12" customFormat="1" ht="25.92" customHeight="1">
      <c r="A128" s="12"/>
      <c r="B128" s="151"/>
      <c r="C128" s="12"/>
      <c r="D128" s="152" t="s">
        <v>76</v>
      </c>
      <c r="E128" s="153" t="s">
        <v>120</v>
      </c>
      <c r="F128" s="153" t="s">
        <v>121</v>
      </c>
      <c r="G128" s="12"/>
      <c r="H128" s="12"/>
      <c r="I128" s="154"/>
      <c r="J128" s="155">
        <f>BK128</f>
        <v>0</v>
      </c>
      <c r="K128" s="12"/>
      <c r="L128" s="151"/>
      <c r="M128" s="156"/>
      <c r="N128" s="157"/>
      <c r="O128" s="157"/>
      <c r="P128" s="158">
        <f>P129</f>
        <v>0</v>
      </c>
      <c r="Q128" s="157"/>
      <c r="R128" s="158">
        <f>R129</f>
        <v>0.052070000000000005</v>
      </c>
      <c r="S128" s="157"/>
      <c r="T128" s="159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2" t="s">
        <v>85</v>
      </c>
      <c r="AT128" s="160" t="s">
        <v>76</v>
      </c>
      <c r="AU128" s="160" t="s">
        <v>77</v>
      </c>
      <c r="AY128" s="152" t="s">
        <v>122</v>
      </c>
      <c r="BK128" s="161">
        <f>BK129</f>
        <v>0</v>
      </c>
    </row>
    <row r="129" s="12" customFormat="1" ht="22.8" customHeight="1">
      <c r="A129" s="12"/>
      <c r="B129" s="151"/>
      <c r="C129" s="12"/>
      <c r="D129" s="152" t="s">
        <v>76</v>
      </c>
      <c r="E129" s="162" t="s">
        <v>123</v>
      </c>
      <c r="F129" s="162" t="s">
        <v>124</v>
      </c>
      <c r="G129" s="12"/>
      <c r="H129" s="12"/>
      <c r="I129" s="154"/>
      <c r="J129" s="163">
        <f>BK129</f>
        <v>0</v>
      </c>
      <c r="K129" s="12"/>
      <c r="L129" s="151"/>
      <c r="M129" s="156"/>
      <c r="N129" s="157"/>
      <c r="O129" s="157"/>
      <c r="P129" s="158">
        <f>P130+P135+P154+P164</f>
        <v>0</v>
      </c>
      <c r="Q129" s="157"/>
      <c r="R129" s="158">
        <f>R130+R135+R154+R164</f>
        <v>0.052070000000000005</v>
      </c>
      <c r="S129" s="157"/>
      <c r="T129" s="159">
        <f>T130+T135+T154+T164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2" t="s">
        <v>85</v>
      </c>
      <c r="AT129" s="160" t="s">
        <v>76</v>
      </c>
      <c r="AU129" s="160" t="s">
        <v>85</v>
      </c>
      <c r="AY129" s="152" t="s">
        <v>122</v>
      </c>
      <c r="BK129" s="161">
        <f>BK130+BK135+BK154+BK164</f>
        <v>0</v>
      </c>
    </row>
    <row r="130" s="12" customFormat="1" ht="20.88" customHeight="1">
      <c r="A130" s="12"/>
      <c r="B130" s="151"/>
      <c r="C130" s="12"/>
      <c r="D130" s="152" t="s">
        <v>76</v>
      </c>
      <c r="E130" s="162" t="s">
        <v>125</v>
      </c>
      <c r="F130" s="162" t="s">
        <v>126</v>
      </c>
      <c r="G130" s="12"/>
      <c r="H130" s="12"/>
      <c r="I130" s="154"/>
      <c r="J130" s="163">
        <f>BK130</f>
        <v>0</v>
      </c>
      <c r="K130" s="12"/>
      <c r="L130" s="151"/>
      <c r="M130" s="156"/>
      <c r="N130" s="157"/>
      <c r="O130" s="157"/>
      <c r="P130" s="158">
        <f>SUM(P131:P134)</f>
        <v>0</v>
      </c>
      <c r="Q130" s="157"/>
      <c r="R130" s="158">
        <f>SUM(R131:R134)</f>
        <v>0.0016000000000000001</v>
      </c>
      <c r="S130" s="157"/>
      <c r="T130" s="159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2" t="s">
        <v>85</v>
      </c>
      <c r="AT130" s="160" t="s">
        <v>76</v>
      </c>
      <c r="AU130" s="160" t="s">
        <v>87</v>
      </c>
      <c r="AY130" s="152" t="s">
        <v>122</v>
      </c>
      <c r="BK130" s="161">
        <f>SUM(BK131:BK134)</f>
        <v>0</v>
      </c>
    </row>
    <row r="131" s="2" customFormat="1" ht="16.5" customHeight="1">
      <c r="A131" s="34"/>
      <c r="B131" s="164"/>
      <c r="C131" s="165" t="s">
        <v>85</v>
      </c>
      <c r="D131" s="165" t="s">
        <v>127</v>
      </c>
      <c r="E131" s="166" t="s">
        <v>128</v>
      </c>
      <c r="F131" s="167" t="s">
        <v>129</v>
      </c>
      <c r="G131" s="168" t="s">
        <v>130</v>
      </c>
      <c r="H131" s="169">
        <v>1</v>
      </c>
      <c r="I131" s="170"/>
      <c r="J131" s="171">
        <f>ROUND(I131*H131,2)</f>
        <v>0</v>
      </c>
      <c r="K131" s="172"/>
      <c r="L131" s="35"/>
      <c r="M131" s="173" t="s">
        <v>1</v>
      </c>
      <c r="N131" s="174" t="s">
        <v>42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7" t="s">
        <v>131</v>
      </c>
      <c r="AT131" s="177" t="s">
        <v>127</v>
      </c>
      <c r="AU131" s="177" t="s">
        <v>132</v>
      </c>
      <c r="AY131" s="15" t="s">
        <v>122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15" t="s">
        <v>85</v>
      </c>
      <c r="BK131" s="178">
        <f>ROUND(I131*H131,2)</f>
        <v>0</v>
      </c>
      <c r="BL131" s="15" t="s">
        <v>131</v>
      </c>
      <c r="BM131" s="177" t="s">
        <v>133</v>
      </c>
    </row>
    <row r="132" s="2" customFormat="1" ht="24.15" customHeight="1">
      <c r="A132" s="34"/>
      <c r="B132" s="164"/>
      <c r="C132" s="179" t="s">
        <v>87</v>
      </c>
      <c r="D132" s="179" t="s">
        <v>134</v>
      </c>
      <c r="E132" s="180" t="s">
        <v>135</v>
      </c>
      <c r="F132" s="181" t="s">
        <v>136</v>
      </c>
      <c r="G132" s="182" t="s">
        <v>130</v>
      </c>
      <c r="H132" s="183">
        <v>2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42</v>
      </c>
      <c r="O132" s="73"/>
      <c r="P132" s="175">
        <f>O132*H132</f>
        <v>0</v>
      </c>
      <c r="Q132" s="175">
        <v>0.00040000000000000002</v>
      </c>
      <c r="R132" s="175">
        <f>Q132*H132</f>
        <v>0.00080000000000000004</v>
      </c>
      <c r="S132" s="175">
        <v>0</v>
      </c>
      <c r="T132" s="17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7" t="s">
        <v>137</v>
      </c>
      <c r="AT132" s="177" t="s">
        <v>134</v>
      </c>
      <c r="AU132" s="177" t="s">
        <v>132</v>
      </c>
      <c r="AY132" s="15" t="s">
        <v>122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5" t="s">
        <v>85</v>
      </c>
      <c r="BK132" s="178">
        <f>ROUND(I132*H132,2)</f>
        <v>0</v>
      </c>
      <c r="BL132" s="15" t="s">
        <v>131</v>
      </c>
      <c r="BM132" s="177" t="s">
        <v>138</v>
      </c>
    </row>
    <row r="133" s="2" customFormat="1" ht="24.15" customHeight="1">
      <c r="A133" s="34"/>
      <c r="B133" s="164"/>
      <c r="C133" s="179" t="s">
        <v>132</v>
      </c>
      <c r="D133" s="179" t="s">
        <v>134</v>
      </c>
      <c r="E133" s="180" t="s">
        <v>139</v>
      </c>
      <c r="F133" s="181" t="s">
        <v>140</v>
      </c>
      <c r="G133" s="182" t="s">
        <v>130</v>
      </c>
      <c r="H133" s="183">
        <v>1</v>
      </c>
      <c r="I133" s="184"/>
      <c r="J133" s="185">
        <f>ROUND(I133*H133,2)</f>
        <v>0</v>
      </c>
      <c r="K133" s="186"/>
      <c r="L133" s="187"/>
      <c r="M133" s="188" t="s">
        <v>1</v>
      </c>
      <c r="N133" s="189" t="s">
        <v>42</v>
      </c>
      <c r="O133" s="73"/>
      <c r="P133" s="175">
        <f>O133*H133</f>
        <v>0</v>
      </c>
      <c r="Q133" s="175">
        <v>0.00040000000000000002</v>
      </c>
      <c r="R133" s="175">
        <f>Q133*H133</f>
        <v>0.00040000000000000002</v>
      </c>
      <c r="S133" s="175">
        <v>0</v>
      </c>
      <c r="T133" s="17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7" t="s">
        <v>137</v>
      </c>
      <c r="AT133" s="177" t="s">
        <v>134</v>
      </c>
      <c r="AU133" s="177" t="s">
        <v>132</v>
      </c>
      <c r="AY133" s="15" t="s">
        <v>122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5" t="s">
        <v>85</v>
      </c>
      <c r="BK133" s="178">
        <f>ROUND(I133*H133,2)</f>
        <v>0</v>
      </c>
      <c r="BL133" s="15" t="s">
        <v>131</v>
      </c>
      <c r="BM133" s="177" t="s">
        <v>141</v>
      </c>
    </row>
    <row r="134" s="2" customFormat="1" ht="16.5" customHeight="1">
      <c r="A134" s="34"/>
      <c r="B134" s="164"/>
      <c r="C134" s="179" t="s">
        <v>142</v>
      </c>
      <c r="D134" s="179" t="s">
        <v>134</v>
      </c>
      <c r="E134" s="180" t="s">
        <v>143</v>
      </c>
      <c r="F134" s="181" t="s">
        <v>144</v>
      </c>
      <c r="G134" s="182" t="s">
        <v>130</v>
      </c>
      <c r="H134" s="183">
        <v>1</v>
      </c>
      <c r="I134" s="184"/>
      <c r="J134" s="185">
        <f>ROUND(I134*H134,2)</f>
        <v>0</v>
      </c>
      <c r="K134" s="186"/>
      <c r="L134" s="187"/>
      <c r="M134" s="188" t="s">
        <v>1</v>
      </c>
      <c r="N134" s="189" t="s">
        <v>42</v>
      </c>
      <c r="O134" s="73"/>
      <c r="P134" s="175">
        <f>O134*H134</f>
        <v>0</v>
      </c>
      <c r="Q134" s="175">
        <v>0.00040000000000000002</v>
      </c>
      <c r="R134" s="175">
        <f>Q134*H134</f>
        <v>0.00040000000000000002</v>
      </c>
      <c r="S134" s="175">
        <v>0</v>
      </c>
      <c r="T134" s="17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7" t="s">
        <v>137</v>
      </c>
      <c r="AT134" s="177" t="s">
        <v>134</v>
      </c>
      <c r="AU134" s="177" t="s">
        <v>132</v>
      </c>
      <c r="AY134" s="15" t="s">
        <v>122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5" t="s">
        <v>85</v>
      </c>
      <c r="BK134" s="178">
        <f>ROUND(I134*H134,2)</f>
        <v>0</v>
      </c>
      <c r="BL134" s="15" t="s">
        <v>131</v>
      </c>
      <c r="BM134" s="177" t="s">
        <v>145</v>
      </c>
    </row>
    <row r="135" s="12" customFormat="1" ht="20.88" customHeight="1">
      <c r="A135" s="12"/>
      <c r="B135" s="151"/>
      <c r="C135" s="12"/>
      <c r="D135" s="152" t="s">
        <v>76</v>
      </c>
      <c r="E135" s="162" t="s">
        <v>146</v>
      </c>
      <c r="F135" s="162" t="s">
        <v>147</v>
      </c>
      <c r="G135" s="12"/>
      <c r="H135" s="12"/>
      <c r="I135" s="154"/>
      <c r="J135" s="163">
        <f>BK135</f>
        <v>0</v>
      </c>
      <c r="K135" s="12"/>
      <c r="L135" s="151"/>
      <c r="M135" s="156"/>
      <c r="N135" s="157"/>
      <c r="O135" s="157"/>
      <c r="P135" s="158">
        <f>SUM(P136:P153)</f>
        <v>0</v>
      </c>
      <c r="Q135" s="157"/>
      <c r="R135" s="158">
        <f>SUM(R136:R153)</f>
        <v>0.048830000000000005</v>
      </c>
      <c r="S135" s="157"/>
      <c r="T135" s="159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2" t="s">
        <v>87</v>
      </c>
      <c r="AT135" s="160" t="s">
        <v>76</v>
      </c>
      <c r="AU135" s="160" t="s">
        <v>87</v>
      </c>
      <c r="AY135" s="152" t="s">
        <v>122</v>
      </c>
      <c r="BK135" s="161">
        <f>SUM(BK136:BK153)</f>
        <v>0</v>
      </c>
    </row>
    <row r="136" s="2" customFormat="1" ht="24.15" customHeight="1">
      <c r="A136" s="34"/>
      <c r="B136" s="164"/>
      <c r="C136" s="165" t="s">
        <v>148</v>
      </c>
      <c r="D136" s="165" t="s">
        <v>127</v>
      </c>
      <c r="E136" s="166" t="s">
        <v>149</v>
      </c>
      <c r="F136" s="167" t="s">
        <v>150</v>
      </c>
      <c r="G136" s="168" t="s">
        <v>151</v>
      </c>
      <c r="H136" s="169">
        <v>10</v>
      </c>
      <c r="I136" s="170"/>
      <c r="J136" s="171">
        <f>ROUND(I136*H136,2)</f>
        <v>0</v>
      </c>
      <c r="K136" s="172"/>
      <c r="L136" s="35"/>
      <c r="M136" s="173" t="s">
        <v>1</v>
      </c>
      <c r="N136" s="174" t="s">
        <v>42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7" t="s">
        <v>131</v>
      </c>
      <c r="AT136" s="177" t="s">
        <v>127</v>
      </c>
      <c r="AU136" s="177" t="s">
        <v>132</v>
      </c>
      <c r="AY136" s="15" t="s">
        <v>122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15" t="s">
        <v>85</v>
      </c>
      <c r="BK136" s="178">
        <f>ROUND(I136*H136,2)</f>
        <v>0</v>
      </c>
      <c r="BL136" s="15" t="s">
        <v>131</v>
      </c>
      <c r="BM136" s="177" t="s">
        <v>152</v>
      </c>
    </row>
    <row r="137" s="2" customFormat="1" ht="21.75" customHeight="1">
      <c r="A137" s="34"/>
      <c r="B137" s="164"/>
      <c r="C137" s="179" t="s">
        <v>153</v>
      </c>
      <c r="D137" s="179" t="s">
        <v>134</v>
      </c>
      <c r="E137" s="180" t="s">
        <v>154</v>
      </c>
      <c r="F137" s="181" t="s">
        <v>155</v>
      </c>
      <c r="G137" s="182" t="s">
        <v>151</v>
      </c>
      <c r="H137" s="183">
        <v>10</v>
      </c>
      <c r="I137" s="184"/>
      <c r="J137" s="185">
        <f>ROUND(I137*H137,2)</f>
        <v>0</v>
      </c>
      <c r="K137" s="186"/>
      <c r="L137" s="187"/>
      <c r="M137" s="188" t="s">
        <v>1</v>
      </c>
      <c r="N137" s="189" t="s">
        <v>42</v>
      </c>
      <c r="O137" s="73"/>
      <c r="P137" s="175">
        <f>O137*H137</f>
        <v>0</v>
      </c>
      <c r="Q137" s="175">
        <v>6.9999999999999994E-05</v>
      </c>
      <c r="R137" s="175">
        <f>Q137*H137</f>
        <v>0.00069999999999999988</v>
      </c>
      <c r="S137" s="175">
        <v>0</v>
      </c>
      <c r="T137" s="17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7" t="s">
        <v>137</v>
      </c>
      <c r="AT137" s="177" t="s">
        <v>134</v>
      </c>
      <c r="AU137" s="177" t="s">
        <v>132</v>
      </c>
      <c r="AY137" s="15" t="s">
        <v>122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5" t="s">
        <v>85</v>
      </c>
      <c r="BK137" s="178">
        <f>ROUND(I137*H137,2)</f>
        <v>0</v>
      </c>
      <c r="BL137" s="15" t="s">
        <v>131</v>
      </c>
      <c r="BM137" s="177" t="s">
        <v>156</v>
      </c>
    </row>
    <row r="138" s="2" customFormat="1" ht="24.15" customHeight="1">
      <c r="A138" s="34"/>
      <c r="B138" s="164"/>
      <c r="C138" s="165" t="s">
        <v>157</v>
      </c>
      <c r="D138" s="165" t="s">
        <v>127</v>
      </c>
      <c r="E138" s="166" t="s">
        <v>158</v>
      </c>
      <c r="F138" s="167" t="s">
        <v>159</v>
      </c>
      <c r="G138" s="168" t="s">
        <v>151</v>
      </c>
      <c r="H138" s="169">
        <v>15</v>
      </c>
      <c r="I138" s="170"/>
      <c r="J138" s="171">
        <f>ROUND(I138*H138,2)</f>
        <v>0</v>
      </c>
      <c r="K138" s="172"/>
      <c r="L138" s="35"/>
      <c r="M138" s="173" t="s">
        <v>1</v>
      </c>
      <c r="N138" s="174" t="s">
        <v>42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7" t="s">
        <v>131</v>
      </c>
      <c r="AT138" s="177" t="s">
        <v>127</v>
      </c>
      <c r="AU138" s="177" t="s">
        <v>132</v>
      </c>
      <c r="AY138" s="15" t="s">
        <v>122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5" t="s">
        <v>85</v>
      </c>
      <c r="BK138" s="178">
        <f>ROUND(I138*H138,2)</f>
        <v>0</v>
      </c>
      <c r="BL138" s="15" t="s">
        <v>131</v>
      </c>
      <c r="BM138" s="177" t="s">
        <v>160</v>
      </c>
    </row>
    <row r="139" s="2" customFormat="1" ht="21.75" customHeight="1">
      <c r="A139" s="34"/>
      <c r="B139" s="164"/>
      <c r="C139" s="179" t="s">
        <v>161</v>
      </c>
      <c r="D139" s="179" t="s">
        <v>134</v>
      </c>
      <c r="E139" s="180" t="s">
        <v>162</v>
      </c>
      <c r="F139" s="181" t="s">
        <v>163</v>
      </c>
      <c r="G139" s="182" t="s">
        <v>151</v>
      </c>
      <c r="H139" s="183">
        <v>15</v>
      </c>
      <c r="I139" s="184"/>
      <c r="J139" s="185">
        <f>ROUND(I139*H139,2)</f>
        <v>0</v>
      </c>
      <c r="K139" s="186"/>
      <c r="L139" s="187"/>
      <c r="M139" s="188" t="s">
        <v>1</v>
      </c>
      <c r="N139" s="189" t="s">
        <v>42</v>
      </c>
      <c r="O139" s="73"/>
      <c r="P139" s="175">
        <f>O139*H139</f>
        <v>0</v>
      </c>
      <c r="Q139" s="175">
        <v>0.00012</v>
      </c>
      <c r="R139" s="175">
        <f>Q139*H139</f>
        <v>0.0018</v>
      </c>
      <c r="S139" s="175">
        <v>0</v>
      </c>
      <c r="T139" s="17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7" t="s">
        <v>137</v>
      </c>
      <c r="AT139" s="177" t="s">
        <v>134</v>
      </c>
      <c r="AU139" s="177" t="s">
        <v>132</v>
      </c>
      <c r="AY139" s="15" t="s">
        <v>122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5" t="s">
        <v>85</v>
      </c>
      <c r="BK139" s="178">
        <f>ROUND(I139*H139,2)</f>
        <v>0</v>
      </c>
      <c r="BL139" s="15" t="s">
        <v>131</v>
      </c>
      <c r="BM139" s="177" t="s">
        <v>164</v>
      </c>
    </row>
    <row r="140" s="2" customFormat="1" ht="24.15" customHeight="1">
      <c r="A140" s="34"/>
      <c r="B140" s="164"/>
      <c r="C140" s="165" t="s">
        <v>165</v>
      </c>
      <c r="D140" s="165" t="s">
        <v>127</v>
      </c>
      <c r="E140" s="166" t="s">
        <v>166</v>
      </c>
      <c r="F140" s="167" t="s">
        <v>167</v>
      </c>
      <c r="G140" s="168" t="s">
        <v>151</v>
      </c>
      <c r="H140" s="169">
        <v>50</v>
      </c>
      <c r="I140" s="170"/>
      <c r="J140" s="171">
        <f>ROUND(I140*H140,2)</f>
        <v>0</v>
      </c>
      <c r="K140" s="172"/>
      <c r="L140" s="35"/>
      <c r="M140" s="173" t="s">
        <v>1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7" t="s">
        <v>131</v>
      </c>
      <c r="AT140" s="177" t="s">
        <v>127</v>
      </c>
      <c r="AU140" s="177" t="s">
        <v>132</v>
      </c>
      <c r="AY140" s="15" t="s">
        <v>122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5" t="s">
        <v>85</v>
      </c>
      <c r="BK140" s="178">
        <f>ROUND(I140*H140,2)</f>
        <v>0</v>
      </c>
      <c r="BL140" s="15" t="s">
        <v>131</v>
      </c>
      <c r="BM140" s="177" t="s">
        <v>168</v>
      </c>
    </row>
    <row r="141" s="2" customFormat="1" ht="24.15" customHeight="1">
      <c r="A141" s="34"/>
      <c r="B141" s="164"/>
      <c r="C141" s="179" t="s">
        <v>169</v>
      </c>
      <c r="D141" s="179" t="s">
        <v>134</v>
      </c>
      <c r="E141" s="180" t="s">
        <v>170</v>
      </c>
      <c r="F141" s="181" t="s">
        <v>171</v>
      </c>
      <c r="G141" s="182" t="s">
        <v>151</v>
      </c>
      <c r="H141" s="183">
        <v>50</v>
      </c>
      <c r="I141" s="184"/>
      <c r="J141" s="185">
        <f>ROUND(I141*H141,2)</f>
        <v>0</v>
      </c>
      <c r="K141" s="186"/>
      <c r="L141" s="187"/>
      <c r="M141" s="188" t="s">
        <v>1</v>
      </c>
      <c r="N141" s="189" t="s">
        <v>42</v>
      </c>
      <c r="O141" s="73"/>
      <c r="P141" s="175">
        <f>O141*H141</f>
        <v>0</v>
      </c>
      <c r="Q141" s="175">
        <v>6.9999999999999994E-05</v>
      </c>
      <c r="R141" s="175">
        <f>Q141*H141</f>
        <v>0.0034999999999999996</v>
      </c>
      <c r="S141" s="175">
        <v>0</v>
      </c>
      <c r="T141" s="17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7" t="s">
        <v>137</v>
      </c>
      <c r="AT141" s="177" t="s">
        <v>134</v>
      </c>
      <c r="AU141" s="177" t="s">
        <v>132</v>
      </c>
      <c r="AY141" s="15" t="s">
        <v>122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5" t="s">
        <v>85</v>
      </c>
      <c r="BK141" s="178">
        <f>ROUND(I141*H141,2)</f>
        <v>0</v>
      </c>
      <c r="BL141" s="15" t="s">
        <v>131</v>
      </c>
      <c r="BM141" s="177" t="s">
        <v>172</v>
      </c>
    </row>
    <row r="142" s="2" customFormat="1" ht="24.15" customHeight="1">
      <c r="A142" s="34"/>
      <c r="B142" s="164"/>
      <c r="C142" s="165" t="s">
        <v>173</v>
      </c>
      <c r="D142" s="165" t="s">
        <v>127</v>
      </c>
      <c r="E142" s="166" t="s">
        <v>174</v>
      </c>
      <c r="F142" s="167" t="s">
        <v>175</v>
      </c>
      <c r="G142" s="168" t="s">
        <v>151</v>
      </c>
      <c r="H142" s="169">
        <v>12</v>
      </c>
      <c r="I142" s="170"/>
      <c r="J142" s="171">
        <f>ROUND(I142*H142,2)</f>
        <v>0</v>
      </c>
      <c r="K142" s="172"/>
      <c r="L142" s="35"/>
      <c r="M142" s="173" t="s">
        <v>1</v>
      </c>
      <c r="N142" s="174" t="s">
        <v>42</v>
      </c>
      <c r="O142" s="73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7" t="s">
        <v>131</v>
      </c>
      <c r="AT142" s="177" t="s">
        <v>127</v>
      </c>
      <c r="AU142" s="177" t="s">
        <v>132</v>
      </c>
      <c r="AY142" s="15" t="s">
        <v>122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5" t="s">
        <v>85</v>
      </c>
      <c r="BK142" s="178">
        <f>ROUND(I142*H142,2)</f>
        <v>0</v>
      </c>
      <c r="BL142" s="15" t="s">
        <v>131</v>
      </c>
      <c r="BM142" s="177" t="s">
        <v>176</v>
      </c>
    </row>
    <row r="143" s="2" customFormat="1" ht="24.15" customHeight="1">
      <c r="A143" s="34"/>
      <c r="B143" s="164"/>
      <c r="C143" s="179" t="s">
        <v>177</v>
      </c>
      <c r="D143" s="179" t="s">
        <v>134</v>
      </c>
      <c r="E143" s="180" t="s">
        <v>178</v>
      </c>
      <c r="F143" s="181" t="s">
        <v>179</v>
      </c>
      <c r="G143" s="182" t="s">
        <v>151</v>
      </c>
      <c r="H143" s="183">
        <v>12</v>
      </c>
      <c r="I143" s="184"/>
      <c r="J143" s="185">
        <f>ROUND(I143*H143,2)</f>
        <v>0</v>
      </c>
      <c r="K143" s="186"/>
      <c r="L143" s="187"/>
      <c r="M143" s="188" t="s">
        <v>1</v>
      </c>
      <c r="N143" s="189" t="s">
        <v>42</v>
      </c>
      <c r="O143" s="73"/>
      <c r="P143" s="175">
        <f>O143*H143</f>
        <v>0</v>
      </c>
      <c r="Q143" s="175">
        <v>0.00011</v>
      </c>
      <c r="R143" s="175">
        <f>Q143*H143</f>
        <v>0.00132</v>
      </c>
      <c r="S143" s="175">
        <v>0</v>
      </c>
      <c r="T143" s="17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7" t="s">
        <v>137</v>
      </c>
      <c r="AT143" s="177" t="s">
        <v>134</v>
      </c>
      <c r="AU143" s="177" t="s">
        <v>132</v>
      </c>
      <c r="AY143" s="15" t="s">
        <v>122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5" t="s">
        <v>85</v>
      </c>
      <c r="BK143" s="178">
        <f>ROUND(I143*H143,2)</f>
        <v>0</v>
      </c>
      <c r="BL143" s="15" t="s">
        <v>131</v>
      </c>
      <c r="BM143" s="177" t="s">
        <v>180</v>
      </c>
    </row>
    <row r="144" s="2" customFormat="1" ht="24.15" customHeight="1">
      <c r="A144" s="34"/>
      <c r="B144" s="164"/>
      <c r="C144" s="165" t="s">
        <v>181</v>
      </c>
      <c r="D144" s="165" t="s">
        <v>127</v>
      </c>
      <c r="E144" s="166" t="s">
        <v>182</v>
      </c>
      <c r="F144" s="167" t="s">
        <v>183</v>
      </c>
      <c r="G144" s="168" t="s">
        <v>151</v>
      </c>
      <c r="H144" s="169">
        <v>191</v>
      </c>
      <c r="I144" s="170"/>
      <c r="J144" s="171">
        <f>ROUND(I144*H144,2)</f>
        <v>0</v>
      </c>
      <c r="K144" s="172"/>
      <c r="L144" s="35"/>
      <c r="M144" s="173" t="s">
        <v>1</v>
      </c>
      <c r="N144" s="174" t="s">
        <v>42</v>
      </c>
      <c r="O144" s="73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7" t="s">
        <v>131</v>
      </c>
      <c r="AT144" s="177" t="s">
        <v>127</v>
      </c>
      <c r="AU144" s="177" t="s">
        <v>132</v>
      </c>
      <c r="AY144" s="15" t="s">
        <v>122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5" t="s">
        <v>85</v>
      </c>
      <c r="BK144" s="178">
        <f>ROUND(I144*H144,2)</f>
        <v>0</v>
      </c>
      <c r="BL144" s="15" t="s">
        <v>131</v>
      </c>
      <c r="BM144" s="177" t="s">
        <v>184</v>
      </c>
    </row>
    <row r="145" s="2" customFormat="1" ht="16.5" customHeight="1">
      <c r="A145" s="34"/>
      <c r="B145" s="164"/>
      <c r="C145" s="179" t="s">
        <v>185</v>
      </c>
      <c r="D145" s="179" t="s">
        <v>134</v>
      </c>
      <c r="E145" s="180" t="s">
        <v>186</v>
      </c>
      <c r="F145" s="181" t="s">
        <v>187</v>
      </c>
      <c r="G145" s="182" t="s">
        <v>151</v>
      </c>
      <c r="H145" s="183">
        <v>128</v>
      </c>
      <c r="I145" s="184"/>
      <c r="J145" s="185">
        <f>ROUND(I145*H145,2)</f>
        <v>0</v>
      </c>
      <c r="K145" s="186"/>
      <c r="L145" s="187"/>
      <c r="M145" s="188" t="s">
        <v>1</v>
      </c>
      <c r="N145" s="189" t="s">
        <v>42</v>
      </c>
      <c r="O145" s="73"/>
      <c r="P145" s="175">
        <f>O145*H145</f>
        <v>0</v>
      </c>
      <c r="Q145" s="175">
        <v>0.00012</v>
      </c>
      <c r="R145" s="175">
        <f>Q145*H145</f>
        <v>0.01536</v>
      </c>
      <c r="S145" s="175">
        <v>0</v>
      </c>
      <c r="T145" s="17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7" t="s">
        <v>137</v>
      </c>
      <c r="AT145" s="177" t="s">
        <v>134</v>
      </c>
      <c r="AU145" s="177" t="s">
        <v>132</v>
      </c>
      <c r="AY145" s="15" t="s">
        <v>122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5" t="s">
        <v>85</v>
      </c>
      <c r="BK145" s="178">
        <f>ROUND(I145*H145,2)</f>
        <v>0</v>
      </c>
      <c r="BL145" s="15" t="s">
        <v>131</v>
      </c>
      <c r="BM145" s="177" t="s">
        <v>188</v>
      </c>
    </row>
    <row r="146" s="2" customFormat="1" ht="21.75" customHeight="1">
      <c r="A146" s="34"/>
      <c r="B146" s="164"/>
      <c r="C146" s="179" t="s">
        <v>8</v>
      </c>
      <c r="D146" s="179" t="s">
        <v>134</v>
      </c>
      <c r="E146" s="180" t="s">
        <v>189</v>
      </c>
      <c r="F146" s="181" t="s">
        <v>190</v>
      </c>
      <c r="G146" s="182" t="s">
        <v>151</v>
      </c>
      <c r="H146" s="183">
        <v>63</v>
      </c>
      <c r="I146" s="184"/>
      <c r="J146" s="185">
        <f>ROUND(I146*H146,2)</f>
        <v>0</v>
      </c>
      <c r="K146" s="186"/>
      <c r="L146" s="187"/>
      <c r="M146" s="188" t="s">
        <v>1</v>
      </c>
      <c r="N146" s="189" t="s">
        <v>42</v>
      </c>
      <c r="O146" s="73"/>
      <c r="P146" s="175">
        <f>O146*H146</f>
        <v>0</v>
      </c>
      <c r="Q146" s="175">
        <v>0.00012</v>
      </c>
      <c r="R146" s="175">
        <f>Q146*H146</f>
        <v>0.0075599999999999999</v>
      </c>
      <c r="S146" s="175">
        <v>0</v>
      </c>
      <c r="T146" s="17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7" t="s">
        <v>137</v>
      </c>
      <c r="AT146" s="177" t="s">
        <v>134</v>
      </c>
      <c r="AU146" s="177" t="s">
        <v>132</v>
      </c>
      <c r="AY146" s="15" t="s">
        <v>122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5" t="s">
        <v>85</v>
      </c>
      <c r="BK146" s="178">
        <f>ROUND(I146*H146,2)</f>
        <v>0</v>
      </c>
      <c r="BL146" s="15" t="s">
        <v>131</v>
      </c>
      <c r="BM146" s="177" t="s">
        <v>191</v>
      </c>
    </row>
    <row r="147" s="2" customFormat="1" ht="24.15" customHeight="1">
      <c r="A147" s="34"/>
      <c r="B147" s="164"/>
      <c r="C147" s="165" t="s">
        <v>131</v>
      </c>
      <c r="D147" s="165" t="s">
        <v>127</v>
      </c>
      <c r="E147" s="166" t="s">
        <v>192</v>
      </c>
      <c r="F147" s="167" t="s">
        <v>193</v>
      </c>
      <c r="G147" s="168" t="s">
        <v>151</v>
      </c>
      <c r="H147" s="169">
        <v>63</v>
      </c>
      <c r="I147" s="170"/>
      <c r="J147" s="171">
        <f>ROUND(I147*H147,2)</f>
        <v>0</v>
      </c>
      <c r="K147" s="172"/>
      <c r="L147" s="35"/>
      <c r="M147" s="173" t="s">
        <v>1</v>
      </c>
      <c r="N147" s="174" t="s">
        <v>42</v>
      </c>
      <c r="O147" s="73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7" t="s">
        <v>131</v>
      </c>
      <c r="AT147" s="177" t="s">
        <v>127</v>
      </c>
      <c r="AU147" s="177" t="s">
        <v>132</v>
      </c>
      <c r="AY147" s="15" t="s">
        <v>122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5" t="s">
        <v>85</v>
      </c>
      <c r="BK147" s="178">
        <f>ROUND(I147*H147,2)</f>
        <v>0</v>
      </c>
      <c r="BL147" s="15" t="s">
        <v>131</v>
      </c>
      <c r="BM147" s="177" t="s">
        <v>194</v>
      </c>
    </row>
    <row r="148" s="2" customFormat="1" ht="16.5" customHeight="1">
      <c r="A148" s="34"/>
      <c r="B148" s="164"/>
      <c r="C148" s="179" t="s">
        <v>195</v>
      </c>
      <c r="D148" s="179" t="s">
        <v>134</v>
      </c>
      <c r="E148" s="180" t="s">
        <v>196</v>
      </c>
      <c r="F148" s="181" t="s">
        <v>197</v>
      </c>
      <c r="G148" s="182" t="s">
        <v>151</v>
      </c>
      <c r="H148" s="183">
        <v>63</v>
      </c>
      <c r="I148" s="184"/>
      <c r="J148" s="185">
        <f>ROUND(I148*H148,2)</f>
        <v>0</v>
      </c>
      <c r="K148" s="186"/>
      <c r="L148" s="187"/>
      <c r="M148" s="188" t="s">
        <v>1</v>
      </c>
      <c r="N148" s="189" t="s">
        <v>42</v>
      </c>
      <c r="O148" s="73"/>
      <c r="P148" s="175">
        <f>O148*H148</f>
        <v>0</v>
      </c>
      <c r="Q148" s="175">
        <v>0.00017000000000000001</v>
      </c>
      <c r="R148" s="175">
        <f>Q148*H148</f>
        <v>0.010710000000000001</v>
      </c>
      <c r="S148" s="175">
        <v>0</v>
      </c>
      <c r="T148" s="17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7" t="s">
        <v>137</v>
      </c>
      <c r="AT148" s="177" t="s">
        <v>134</v>
      </c>
      <c r="AU148" s="177" t="s">
        <v>132</v>
      </c>
      <c r="AY148" s="15" t="s">
        <v>122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15" t="s">
        <v>85</v>
      </c>
      <c r="BK148" s="178">
        <f>ROUND(I148*H148,2)</f>
        <v>0</v>
      </c>
      <c r="BL148" s="15" t="s">
        <v>131</v>
      </c>
      <c r="BM148" s="177" t="s">
        <v>198</v>
      </c>
    </row>
    <row r="149" s="2" customFormat="1" ht="24.15" customHeight="1">
      <c r="A149" s="34"/>
      <c r="B149" s="164"/>
      <c r="C149" s="165" t="s">
        <v>199</v>
      </c>
      <c r="D149" s="165" t="s">
        <v>127</v>
      </c>
      <c r="E149" s="166" t="s">
        <v>200</v>
      </c>
      <c r="F149" s="167" t="s">
        <v>201</v>
      </c>
      <c r="G149" s="168" t="s">
        <v>151</v>
      </c>
      <c r="H149" s="169">
        <v>38</v>
      </c>
      <c r="I149" s="170"/>
      <c r="J149" s="171">
        <f>ROUND(I149*H149,2)</f>
        <v>0</v>
      </c>
      <c r="K149" s="172"/>
      <c r="L149" s="35"/>
      <c r="M149" s="173" t="s">
        <v>1</v>
      </c>
      <c r="N149" s="174" t="s">
        <v>42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7" t="s">
        <v>131</v>
      </c>
      <c r="AT149" s="177" t="s">
        <v>127</v>
      </c>
      <c r="AU149" s="177" t="s">
        <v>132</v>
      </c>
      <c r="AY149" s="15" t="s">
        <v>122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5" t="s">
        <v>85</v>
      </c>
      <c r="BK149" s="178">
        <f>ROUND(I149*H149,2)</f>
        <v>0</v>
      </c>
      <c r="BL149" s="15" t="s">
        <v>131</v>
      </c>
      <c r="BM149" s="177" t="s">
        <v>202</v>
      </c>
    </row>
    <row r="150" s="2" customFormat="1" ht="24.15" customHeight="1">
      <c r="A150" s="34"/>
      <c r="B150" s="164"/>
      <c r="C150" s="179" t="s">
        <v>203</v>
      </c>
      <c r="D150" s="179" t="s">
        <v>134</v>
      </c>
      <c r="E150" s="180" t="s">
        <v>204</v>
      </c>
      <c r="F150" s="181" t="s">
        <v>205</v>
      </c>
      <c r="G150" s="182" t="s">
        <v>151</v>
      </c>
      <c r="H150" s="183">
        <v>38</v>
      </c>
      <c r="I150" s="184"/>
      <c r="J150" s="185">
        <f>ROUND(I150*H150,2)</f>
        <v>0</v>
      </c>
      <c r="K150" s="186"/>
      <c r="L150" s="187"/>
      <c r="M150" s="188" t="s">
        <v>1</v>
      </c>
      <c r="N150" s="189" t="s">
        <v>42</v>
      </c>
      <c r="O150" s="73"/>
      <c r="P150" s="175">
        <f>O150*H150</f>
        <v>0</v>
      </c>
      <c r="Q150" s="175">
        <v>0.00016000000000000001</v>
      </c>
      <c r="R150" s="175">
        <f>Q150*H150</f>
        <v>0.0060800000000000003</v>
      </c>
      <c r="S150" s="175">
        <v>0</v>
      </c>
      <c r="T150" s="17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7" t="s">
        <v>137</v>
      </c>
      <c r="AT150" s="177" t="s">
        <v>134</v>
      </c>
      <c r="AU150" s="177" t="s">
        <v>132</v>
      </c>
      <c r="AY150" s="15" t="s">
        <v>122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5" t="s">
        <v>85</v>
      </c>
      <c r="BK150" s="178">
        <f>ROUND(I150*H150,2)</f>
        <v>0</v>
      </c>
      <c r="BL150" s="15" t="s">
        <v>131</v>
      </c>
      <c r="BM150" s="177" t="s">
        <v>206</v>
      </c>
    </row>
    <row r="151" s="2" customFormat="1" ht="24.15" customHeight="1">
      <c r="A151" s="34"/>
      <c r="B151" s="164"/>
      <c r="C151" s="165" t="s">
        <v>207</v>
      </c>
      <c r="D151" s="165" t="s">
        <v>127</v>
      </c>
      <c r="E151" s="166" t="s">
        <v>208</v>
      </c>
      <c r="F151" s="167" t="s">
        <v>209</v>
      </c>
      <c r="G151" s="168" t="s">
        <v>130</v>
      </c>
      <c r="H151" s="169">
        <v>4</v>
      </c>
      <c r="I151" s="170"/>
      <c r="J151" s="171">
        <f>ROUND(I151*H151,2)</f>
        <v>0</v>
      </c>
      <c r="K151" s="172"/>
      <c r="L151" s="35"/>
      <c r="M151" s="173" t="s">
        <v>1</v>
      </c>
      <c r="N151" s="174" t="s">
        <v>42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7" t="s">
        <v>131</v>
      </c>
      <c r="AT151" s="177" t="s">
        <v>127</v>
      </c>
      <c r="AU151" s="177" t="s">
        <v>132</v>
      </c>
      <c r="AY151" s="15" t="s">
        <v>122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5" t="s">
        <v>85</v>
      </c>
      <c r="BK151" s="178">
        <f>ROUND(I151*H151,2)</f>
        <v>0</v>
      </c>
      <c r="BL151" s="15" t="s">
        <v>131</v>
      </c>
      <c r="BM151" s="177" t="s">
        <v>210</v>
      </c>
    </row>
    <row r="152" s="2" customFormat="1" ht="21.75" customHeight="1">
      <c r="A152" s="34"/>
      <c r="B152" s="164"/>
      <c r="C152" s="165" t="s">
        <v>7</v>
      </c>
      <c r="D152" s="165" t="s">
        <v>127</v>
      </c>
      <c r="E152" s="166" t="s">
        <v>211</v>
      </c>
      <c r="F152" s="167" t="s">
        <v>212</v>
      </c>
      <c r="G152" s="168" t="s">
        <v>151</v>
      </c>
      <c r="H152" s="169">
        <v>45</v>
      </c>
      <c r="I152" s="170"/>
      <c r="J152" s="171">
        <f>ROUND(I152*H152,2)</f>
        <v>0</v>
      </c>
      <c r="K152" s="172"/>
      <c r="L152" s="35"/>
      <c r="M152" s="173" t="s">
        <v>1</v>
      </c>
      <c r="N152" s="174" t="s">
        <v>42</v>
      </c>
      <c r="O152" s="73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7" t="s">
        <v>131</v>
      </c>
      <c r="AT152" s="177" t="s">
        <v>127</v>
      </c>
      <c r="AU152" s="177" t="s">
        <v>132</v>
      </c>
      <c r="AY152" s="15" t="s">
        <v>122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5" t="s">
        <v>85</v>
      </c>
      <c r="BK152" s="178">
        <f>ROUND(I152*H152,2)</f>
        <v>0</v>
      </c>
      <c r="BL152" s="15" t="s">
        <v>131</v>
      </c>
      <c r="BM152" s="177" t="s">
        <v>213</v>
      </c>
    </row>
    <row r="153" s="2" customFormat="1" ht="21.75" customHeight="1">
      <c r="A153" s="34"/>
      <c r="B153" s="164"/>
      <c r="C153" s="179" t="s">
        <v>214</v>
      </c>
      <c r="D153" s="179" t="s">
        <v>134</v>
      </c>
      <c r="E153" s="180" t="s">
        <v>215</v>
      </c>
      <c r="F153" s="181" t="s">
        <v>216</v>
      </c>
      <c r="G153" s="182" t="s">
        <v>151</v>
      </c>
      <c r="H153" s="183">
        <v>45</v>
      </c>
      <c r="I153" s="184"/>
      <c r="J153" s="185">
        <f>ROUND(I153*H153,2)</f>
        <v>0</v>
      </c>
      <c r="K153" s="186"/>
      <c r="L153" s="187"/>
      <c r="M153" s="188" t="s">
        <v>1</v>
      </c>
      <c r="N153" s="189" t="s">
        <v>42</v>
      </c>
      <c r="O153" s="73"/>
      <c r="P153" s="175">
        <f>O153*H153</f>
        <v>0</v>
      </c>
      <c r="Q153" s="175">
        <v>4.0000000000000003E-05</v>
      </c>
      <c r="R153" s="175">
        <f>Q153*H153</f>
        <v>0.0018000000000000002</v>
      </c>
      <c r="S153" s="175">
        <v>0</v>
      </c>
      <c r="T153" s="17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7" t="s">
        <v>137</v>
      </c>
      <c r="AT153" s="177" t="s">
        <v>134</v>
      </c>
      <c r="AU153" s="177" t="s">
        <v>132</v>
      </c>
      <c r="AY153" s="15" t="s">
        <v>122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5" t="s">
        <v>85</v>
      </c>
      <c r="BK153" s="178">
        <f>ROUND(I153*H153,2)</f>
        <v>0</v>
      </c>
      <c r="BL153" s="15" t="s">
        <v>131</v>
      </c>
      <c r="BM153" s="177" t="s">
        <v>217</v>
      </c>
    </row>
    <row r="154" s="12" customFormat="1" ht="20.88" customHeight="1">
      <c r="A154" s="12"/>
      <c r="B154" s="151"/>
      <c r="C154" s="12"/>
      <c r="D154" s="152" t="s">
        <v>76</v>
      </c>
      <c r="E154" s="162" t="s">
        <v>218</v>
      </c>
      <c r="F154" s="162" t="s">
        <v>219</v>
      </c>
      <c r="G154" s="12"/>
      <c r="H154" s="12"/>
      <c r="I154" s="154"/>
      <c r="J154" s="163">
        <f>BK154</f>
        <v>0</v>
      </c>
      <c r="K154" s="12"/>
      <c r="L154" s="151"/>
      <c r="M154" s="156"/>
      <c r="N154" s="157"/>
      <c r="O154" s="157"/>
      <c r="P154" s="158">
        <f>SUM(P155:P163)</f>
        <v>0</v>
      </c>
      <c r="Q154" s="157"/>
      <c r="R154" s="158">
        <f>SUM(R155:R163)</f>
        <v>0.00164</v>
      </c>
      <c r="S154" s="157"/>
      <c r="T154" s="159">
        <f>SUM(T155:T163)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2" t="s">
        <v>87</v>
      </c>
      <c r="AT154" s="160" t="s">
        <v>76</v>
      </c>
      <c r="AU154" s="160" t="s">
        <v>87</v>
      </c>
      <c r="AY154" s="152" t="s">
        <v>122</v>
      </c>
      <c r="BK154" s="161">
        <f>SUM(BK155:BK163)</f>
        <v>0</v>
      </c>
    </row>
    <row r="155" s="2" customFormat="1" ht="21.75" customHeight="1">
      <c r="A155" s="34"/>
      <c r="B155" s="164"/>
      <c r="C155" s="165" t="s">
        <v>220</v>
      </c>
      <c r="D155" s="165" t="s">
        <v>127</v>
      </c>
      <c r="E155" s="166" t="s">
        <v>221</v>
      </c>
      <c r="F155" s="167" t="s">
        <v>222</v>
      </c>
      <c r="G155" s="168" t="s">
        <v>130</v>
      </c>
      <c r="H155" s="169">
        <v>16</v>
      </c>
      <c r="I155" s="170"/>
      <c r="J155" s="171">
        <f>ROUND(I155*H155,2)</f>
        <v>0</v>
      </c>
      <c r="K155" s="172"/>
      <c r="L155" s="35"/>
      <c r="M155" s="173" t="s">
        <v>1</v>
      </c>
      <c r="N155" s="174" t="s">
        <v>42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7" t="s">
        <v>131</v>
      </c>
      <c r="AT155" s="177" t="s">
        <v>127</v>
      </c>
      <c r="AU155" s="177" t="s">
        <v>132</v>
      </c>
      <c r="AY155" s="15" t="s">
        <v>122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15" t="s">
        <v>85</v>
      </c>
      <c r="BK155" s="178">
        <f>ROUND(I155*H155,2)</f>
        <v>0</v>
      </c>
      <c r="BL155" s="15" t="s">
        <v>131</v>
      </c>
      <c r="BM155" s="177" t="s">
        <v>223</v>
      </c>
    </row>
    <row r="156" s="2" customFormat="1" ht="21.75" customHeight="1">
      <c r="A156" s="34"/>
      <c r="B156" s="164"/>
      <c r="C156" s="179" t="s">
        <v>224</v>
      </c>
      <c r="D156" s="179" t="s">
        <v>134</v>
      </c>
      <c r="E156" s="180" t="s">
        <v>225</v>
      </c>
      <c r="F156" s="181" t="s">
        <v>226</v>
      </c>
      <c r="G156" s="182" t="s">
        <v>130</v>
      </c>
      <c r="H156" s="183">
        <v>10</v>
      </c>
      <c r="I156" s="184"/>
      <c r="J156" s="185">
        <f>ROUND(I156*H156,2)</f>
        <v>0</v>
      </c>
      <c r="K156" s="186"/>
      <c r="L156" s="187"/>
      <c r="M156" s="188" t="s">
        <v>1</v>
      </c>
      <c r="N156" s="189" t="s">
        <v>42</v>
      </c>
      <c r="O156" s="73"/>
      <c r="P156" s="175">
        <f>O156*H156</f>
        <v>0</v>
      </c>
      <c r="Q156" s="175">
        <v>4.0000000000000003E-05</v>
      </c>
      <c r="R156" s="175">
        <f>Q156*H156</f>
        <v>0.00040000000000000002</v>
      </c>
      <c r="S156" s="175">
        <v>0</v>
      </c>
      <c r="T156" s="17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7" t="s">
        <v>137</v>
      </c>
      <c r="AT156" s="177" t="s">
        <v>134</v>
      </c>
      <c r="AU156" s="177" t="s">
        <v>132</v>
      </c>
      <c r="AY156" s="15" t="s">
        <v>122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15" t="s">
        <v>85</v>
      </c>
      <c r="BK156" s="178">
        <f>ROUND(I156*H156,2)</f>
        <v>0</v>
      </c>
      <c r="BL156" s="15" t="s">
        <v>131</v>
      </c>
      <c r="BM156" s="177" t="s">
        <v>227</v>
      </c>
    </row>
    <row r="157" s="2" customFormat="1" ht="24.15" customHeight="1">
      <c r="A157" s="34"/>
      <c r="B157" s="164"/>
      <c r="C157" s="179" t="s">
        <v>228</v>
      </c>
      <c r="D157" s="179" t="s">
        <v>134</v>
      </c>
      <c r="E157" s="180" t="s">
        <v>229</v>
      </c>
      <c r="F157" s="181" t="s">
        <v>230</v>
      </c>
      <c r="G157" s="182" t="s">
        <v>130</v>
      </c>
      <c r="H157" s="183">
        <v>6</v>
      </c>
      <c r="I157" s="184"/>
      <c r="J157" s="185">
        <f>ROUND(I157*H157,2)</f>
        <v>0</v>
      </c>
      <c r="K157" s="186"/>
      <c r="L157" s="187"/>
      <c r="M157" s="188" t="s">
        <v>1</v>
      </c>
      <c r="N157" s="189" t="s">
        <v>42</v>
      </c>
      <c r="O157" s="73"/>
      <c r="P157" s="175">
        <f>O157*H157</f>
        <v>0</v>
      </c>
      <c r="Q157" s="175">
        <v>5.0000000000000002E-05</v>
      </c>
      <c r="R157" s="175">
        <f>Q157*H157</f>
        <v>0.00030000000000000003</v>
      </c>
      <c r="S157" s="175">
        <v>0</v>
      </c>
      <c r="T157" s="17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77" t="s">
        <v>137</v>
      </c>
      <c r="AT157" s="177" t="s">
        <v>134</v>
      </c>
      <c r="AU157" s="177" t="s">
        <v>132</v>
      </c>
      <c r="AY157" s="15" t="s">
        <v>122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5" t="s">
        <v>85</v>
      </c>
      <c r="BK157" s="178">
        <f>ROUND(I157*H157,2)</f>
        <v>0</v>
      </c>
      <c r="BL157" s="15" t="s">
        <v>131</v>
      </c>
      <c r="BM157" s="177" t="s">
        <v>231</v>
      </c>
    </row>
    <row r="158" s="2" customFormat="1" ht="24.15" customHeight="1">
      <c r="A158" s="34"/>
      <c r="B158" s="164"/>
      <c r="C158" s="165" t="s">
        <v>232</v>
      </c>
      <c r="D158" s="165" t="s">
        <v>127</v>
      </c>
      <c r="E158" s="166" t="s">
        <v>233</v>
      </c>
      <c r="F158" s="167" t="s">
        <v>234</v>
      </c>
      <c r="G158" s="168" t="s">
        <v>130</v>
      </c>
      <c r="H158" s="169">
        <v>4</v>
      </c>
      <c r="I158" s="170"/>
      <c r="J158" s="171">
        <f>ROUND(I158*H158,2)</f>
        <v>0</v>
      </c>
      <c r="K158" s="172"/>
      <c r="L158" s="35"/>
      <c r="M158" s="173" t="s">
        <v>1</v>
      </c>
      <c r="N158" s="174" t="s">
        <v>42</v>
      </c>
      <c r="O158" s="73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7" t="s">
        <v>131</v>
      </c>
      <c r="AT158" s="177" t="s">
        <v>127</v>
      </c>
      <c r="AU158" s="177" t="s">
        <v>132</v>
      </c>
      <c r="AY158" s="15" t="s">
        <v>122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5" t="s">
        <v>85</v>
      </c>
      <c r="BK158" s="178">
        <f>ROUND(I158*H158,2)</f>
        <v>0</v>
      </c>
      <c r="BL158" s="15" t="s">
        <v>131</v>
      </c>
      <c r="BM158" s="177" t="s">
        <v>235</v>
      </c>
    </row>
    <row r="159" s="2" customFormat="1" ht="21.75" customHeight="1">
      <c r="A159" s="34"/>
      <c r="B159" s="164"/>
      <c r="C159" s="179" t="s">
        <v>236</v>
      </c>
      <c r="D159" s="179" t="s">
        <v>134</v>
      </c>
      <c r="E159" s="180" t="s">
        <v>237</v>
      </c>
      <c r="F159" s="181" t="s">
        <v>238</v>
      </c>
      <c r="G159" s="182" t="s">
        <v>130</v>
      </c>
      <c r="H159" s="183">
        <v>4</v>
      </c>
      <c r="I159" s="184"/>
      <c r="J159" s="185">
        <f>ROUND(I159*H159,2)</f>
        <v>0</v>
      </c>
      <c r="K159" s="186"/>
      <c r="L159" s="187"/>
      <c r="M159" s="188" t="s">
        <v>1</v>
      </c>
      <c r="N159" s="189" t="s">
        <v>42</v>
      </c>
      <c r="O159" s="73"/>
      <c r="P159" s="175">
        <f>O159*H159</f>
        <v>0</v>
      </c>
      <c r="Q159" s="175">
        <v>4.0000000000000003E-05</v>
      </c>
      <c r="R159" s="175">
        <f>Q159*H159</f>
        <v>0.00016000000000000001</v>
      </c>
      <c r="S159" s="175">
        <v>0</v>
      </c>
      <c r="T159" s="17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7" t="s">
        <v>137</v>
      </c>
      <c r="AT159" s="177" t="s">
        <v>134</v>
      </c>
      <c r="AU159" s="177" t="s">
        <v>132</v>
      </c>
      <c r="AY159" s="15" t="s">
        <v>122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5" t="s">
        <v>85</v>
      </c>
      <c r="BK159" s="178">
        <f>ROUND(I159*H159,2)</f>
        <v>0</v>
      </c>
      <c r="BL159" s="15" t="s">
        <v>131</v>
      </c>
      <c r="BM159" s="177" t="s">
        <v>239</v>
      </c>
    </row>
    <row r="160" s="2" customFormat="1" ht="24.15" customHeight="1">
      <c r="A160" s="34"/>
      <c r="B160" s="164"/>
      <c r="C160" s="165" t="s">
        <v>240</v>
      </c>
      <c r="D160" s="165" t="s">
        <v>127</v>
      </c>
      <c r="E160" s="166" t="s">
        <v>241</v>
      </c>
      <c r="F160" s="167" t="s">
        <v>242</v>
      </c>
      <c r="G160" s="168" t="s">
        <v>130</v>
      </c>
      <c r="H160" s="169">
        <v>1</v>
      </c>
      <c r="I160" s="170"/>
      <c r="J160" s="171">
        <f>ROUND(I160*H160,2)</f>
        <v>0</v>
      </c>
      <c r="K160" s="172"/>
      <c r="L160" s="35"/>
      <c r="M160" s="173" t="s">
        <v>1</v>
      </c>
      <c r="N160" s="174" t="s">
        <v>42</v>
      </c>
      <c r="O160" s="73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77" t="s">
        <v>131</v>
      </c>
      <c r="AT160" s="177" t="s">
        <v>127</v>
      </c>
      <c r="AU160" s="177" t="s">
        <v>132</v>
      </c>
      <c r="AY160" s="15" t="s">
        <v>122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15" t="s">
        <v>85</v>
      </c>
      <c r="BK160" s="178">
        <f>ROUND(I160*H160,2)</f>
        <v>0</v>
      </c>
      <c r="BL160" s="15" t="s">
        <v>131</v>
      </c>
      <c r="BM160" s="177" t="s">
        <v>243</v>
      </c>
    </row>
    <row r="161" s="2" customFormat="1" ht="16.5" customHeight="1">
      <c r="A161" s="34"/>
      <c r="B161" s="164"/>
      <c r="C161" s="179" t="s">
        <v>244</v>
      </c>
      <c r="D161" s="179" t="s">
        <v>134</v>
      </c>
      <c r="E161" s="180" t="s">
        <v>245</v>
      </c>
      <c r="F161" s="181" t="s">
        <v>246</v>
      </c>
      <c r="G161" s="182" t="s">
        <v>130</v>
      </c>
      <c r="H161" s="183">
        <v>1</v>
      </c>
      <c r="I161" s="184"/>
      <c r="J161" s="185">
        <f>ROUND(I161*H161,2)</f>
        <v>0</v>
      </c>
      <c r="K161" s="186"/>
      <c r="L161" s="187"/>
      <c r="M161" s="188" t="s">
        <v>1</v>
      </c>
      <c r="N161" s="189" t="s">
        <v>42</v>
      </c>
      <c r="O161" s="73"/>
      <c r="P161" s="175">
        <f>O161*H161</f>
        <v>0</v>
      </c>
      <c r="Q161" s="175">
        <v>8.0000000000000007E-05</v>
      </c>
      <c r="R161" s="175">
        <f>Q161*H161</f>
        <v>8.0000000000000007E-05</v>
      </c>
      <c r="S161" s="175">
        <v>0</v>
      </c>
      <c r="T161" s="17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77" t="s">
        <v>137</v>
      </c>
      <c r="AT161" s="177" t="s">
        <v>134</v>
      </c>
      <c r="AU161" s="177" t="s">
        <v>132</v>
      </c>
      <c r="AY161" s="15" t="s">
        <v>122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5" t="s">
        <v>85</v>
      </c>
      <c r="BK161" s="178">
        <f>ROUND(I161*H161,2)</f>
        <v>0</v>
      </c>
      <c r="BL161" s="15" t="s">
        <v>131</v>
      </c>
      <c r="BM161" s="177" t="s">
        <v>247</v>
      </c>
    </row>
    <row r="162" s="2" customFormat="1" ht="24.15" customHeight="1">
      <c r="A162" s="34"/>
      <c r="B162" s="164"/>
      <c r="C162" s="165" t="s">
        <v>248</v>
      </c>
      <c r="D162" s="165" t="s">
        <v>127</v>
      </c>
      <c r="E162" s="166" t="s">
        <v>249</v>
      </c>
      <c r="F162" s="167" t="s">
        <v>250</v>
      </c>
      <c r="G162" s="168" t="s">
        <v>130</v>
      </c>
      <c r="H162" s="169">
        <v>7</v>
      </c>
      <c r="I162" s="170"/>
      <c r="J162" s="171">
        <f>ROUND(I162*H162,2)</f>
        <v>0</v>
      </c>
      <c r="K162" s="172"/>
      <c r="L162" s="35"/>
      <c r="M162" s="173" t="s">
        <v>1</v>
      </c>
      <c r="N162" s="174" t="s">
        <v>42</v>
      </c>
      <c r="O162" s="73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77" t="s">
        <v>131</v>
      </c>
      <c r="AT162" s="177" t="s">
        <v>127</v>
      </c>
      <c r="AU162" s="177" t="s">
        <v>132</v>
      </c>
      <c r="AY162" s="15" t="s">
        <v>122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5" t="s">
        <v>85</v>
      </c>
      <c r="BK162" s="178">
        <f>ROUND(I162*H162,2)</f>
        <v>0</v>
      </c>
      <c r="BL162" s="15" t="s">
        <v>131</v>
      </c>
      <c r="BM162" s="177" t="s">
        <v>251</v>
      </c>
    </row>
    <row r="163" s="2" customFormat="1" ht="24.15" customHeight="1">
      <c r="A163" s="34"/>
      <c r="B163" s="164"/>
      <c r="C163" s="179" t="s">
        <v>252</v>
      </c>
      <c r="D163" s="179" t="s">
        <v>134</v>
      </c>
      <c r="E163" s="180" t="s">
        <v>253</v>
      </c>
      <c r="F163" s="181" t="s">
        <v>254</v>
      </c>
      <c r="G163" s="182" t="s">
        <v>130</v>
      </c>
      <c r="H163" s="183">
        <v>7</v>
      </c>
      <c r="I163" s="184"/>
      <c r="J163" s="185">
        <f>ROUND(I163*H163,2)</f>
        <v>0</v>
      </c>
      <c r="K163" s="186"/>
      <c r="L163" s="187"/>
      <c r="M163" s="188" t="s">
        <v>1</v>
      </c>
      <c r="N163" s="189" t="s">
        <v>42</v>
      </c>
      <c r="O163" s="73"/>
      <c r="P163" s="175">
        <f>O163*H163</f>
        <v>0</v>
      </c>
      <c r="Q163" s="175">
        <v>0.00010000000000000001</v>
      </c>
      <c r="R163" s="175">
        <f>Q163*H163</f>
        <v>0.00069999999999999999</v>
      </c>
      <c r="S163" s="175">
        <v>0</v>
      </c>
      <c r="T163" s="17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77" t="s">
        <v>137</v>
      </c>
      <c r="AT163" s="177" t="s">
        <v>134</v>
      </c>
      <c r="AU163" s="177" t="s">
        <v>132</v>
      </c>
      <c r="AY163" s="15" t="s">
        <v>122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5" t="s">
        <v>85</v>
      </c>
      <c r="BK163" s="178">
        <f>ROUND(I163*H163,2)</f>
        <v>0</v>
      </c>
      <c r="BL163" s="15" t="s">
        <v>131</v>
      </c>
      <c r="BM163" s="177" t="s">
        <v>255</v>
      </c>
    </row>
    <row r="164" s="12" customFormat="1" ht="20.88" customHeight="1">
      <c r="A164" s="12"/>
      <c r="B164" s="151"/>
      <c r="C164" s="12"/>
      <c r="D164" s="152" t="s">
        <v>76</v>
      </c>
      <c r="E164" s="162" t="s">
        <v>256</v>
      </c>
      <c r="F164" s="162" t="s">
        <v>257</v>
      </c>
      <c r="G164" s="12"/>
      <c r="H164" s="12"/>
      <c r="I164" s="154"/>
      <c r="J164" s="163">
        <f>BK164</f>
        <v>0</v>
      </c>
      <c r="K164" s="12"/>
      <c r="L164" s="151"/>
      <c r="M164" s="156"/>
      <c r="N164" s="157"/>
      <c r="O164" s="157"/>
      <c r="P164" s="158">
        <f>SUM(P165:P170)</f>
        <v>0</v>
      </c>
      <c r="Q164" s="157"/>
      <c r="R164" s="158">
        <f>SUM(R165:R170)</f>
        <v>0</v>
      </c>
      <c r="S164" s="157"/>
      <c r="T164" s="159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2" t="s">
        <v>87</v>
      </c>
      <c r="AT164" s="160" t="s">
        <v>76</v>
      </c>
      <c r="AU164" s="160" t="s">
        <v>87</v>
      </c>
      <c r="AY164" s="152" t="s">
        <v>122</v>
      </c>
      <c r="BK164" s="161">
        <f>SUM(BK165:BK170)</f>
        <v>0</v>
      </c>
    </row>
    <row r="165" s="2" customFormat="1" ht="16.5" customHeight="1">
      <c r="A165" s="34"/>
      <c r="B165" s="164"/>
      <c r="C165" s="165" t="s">
        <v>137</v>
      </c>
      <c r="D165" s="165" t="s">
        <v>127</v>
      </c>
      <c r="E165" s="166" t="s">
        <v>258</v>
      </c>
      <c r="F165" s="167" t="s">
        <v>259</v>
      </c>
      <c r="G165" s="168" t="s">
        <v>130</v>
      </c>
      <c r="H165" s="169">
        <v>14</v>
      </c>
      <c r="I165" s="170"/>
      <c r="J165" s="171">
        <f>ROUND(I165*H165,2)</f>
        <v>0</v>
      </c>
      <c r="K165" s="172"/>
      <c r="L165" s="35"/>
      <c r="M165" s="173" t="s">
        <v>1</v>
      </c>
      <c r="N165" s="174" t="s">
        <v>42</v>
      </c>
      <c r="O165" s="73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77" t="s">
        <v>131</v>
      </c>
      <c r="AT165" s="177" t="s">
        <v>127</v>
      </c>
      <c r="AU165" s="177" t="s">
        <v>132</v>
      </c>
      <c r="AY165" s="15" t="s">
        <v>122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5" t="s">
        <v>85</v>
      </c>
      <c r="BK165" s="178">
        <f>ROUND(I165*H165,2)</f>
        <v>0</v>
      </c>
      <c r="BL165" s="15" t="s">
        <v>131</v>
      </c>
      <c r="BM165" s="177" t="s">
        <v>260</v>
      </c>
    </row>
    <row r="166" s="2" customFormat="1" ht="24.15" customHeight="1">
      <c r="A166" s="34"/>
      <c r="B166" s="164"/>
      <c r="C166" s="179" t="s">
        <v>261</v>
      </c>
      <c r="D166" s="179" t="s">
        <v>134</v>
      </c>
      <c r="E166" s="180" t="s">
        <v>262</v>
      </c>
      <c r="F166" s="181" t="s">
        <v>263</v>
      </c>
      <c r="G166" s="182" t="s">
        <v>130</v>
      </c>
      <c r="H166" s="183">
        <v>6</v>
      </c>
      <c r="I166" s="184"/>
      <c r="J166" s="185">
        <f>ROUND(I166*H166,2)</f>
        <v>0</v>
      </c>
      <c r="K166" s="186"/>
      <c r="L166" s="187"/>
      <c r="M166" s="188" t="s">
        <v>1</v>
      </c>
      <c r="N166" s="189" t="s">
        <v>42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77" t="s">
        <v>137</v>
      </c>
      <c r="AT166" s="177" t="s">
        <v>134</v>
      </c>
      <c r="AU166" s="177" t="s">
        <v>132</v>
      </c>
      <c r="AY166" s="15" t="s">
        <v>122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5" t="s">
        <v>85</v>
      </c>
      <c r="BK166" s="178">
        <f>ROUND(I166*H166,2)</f>
        <v>0</v>
      </c>
      <c r="BL166" s="15" t="s">
        <v>131</v>
      </c>
      <c r="BM166" s="177" t="s">
        <v>264</v>
      </c>
    </row>
    <row r="167" s="2" customFormat="1" ht="21.75" customHeight="1">
      <c r="A167" s="34"/>
      <c r="B167" s="164"/>
      <c r="C167" s="179" t="s">
        <v>265</v>
      </c>
      <c r="D167" s="179" t="s">
        <v>134</v>
      </c>
      <c r="E167" s="180" t="s">
        <v>266</v>
      </c>
      <c r="F167" s="181" t="s">
        <v>267</v>
      </c>
      <c r="G167" s="182" t="s">
        <v>130</v>
      </c>
      <c r="H167" s="183">
        <v>4</v>
      </c>
      <c r="I167" s="184"/>
      <c r="J167" s="185">
        <f>ROUND(I167*H167,2)</f>
        <v>0</v>
      </c>
      <c r="K167" s="186"/>
      <c r="L167" s="187"/>
      <c r="M167" s="188" t="s">
        <v>1</v>
      </c>
      <c r="N167" s="189" t="s">
        <v>42</v>
      </c>
      <c r="O167" s="73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77" t="s">
        <v>137</v>
      </c>
      <c r="AT167" s="177" t="s">
        <v>134</v>
      </c>
      <c r="AU167" s="177" t="s">
        <v>132</v>
      </c>
      <c r="AY167" s="15" t="s">
        <v>122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5" t="s">
        <v>85</v>
      </c>
      <c r="BK167" s="178">
        <f>ROUND(I167*H167,2)</f>
        <v>0</v>
      </c>
      <c r="BL167" s="15" t="s">
        <v>131</v>
      </c>
      <c r="BM167" s="177" t="s">
        <v>268</v>
      </c>
    </row>
    <row r="168" s="2" customFormat="1" ht="37.8" customHeight="1">
      <c r="A168" s="34"/>
      <c r="B168" s="164"/>
      <c r="C168" s="179" t="s">
        <v>269</v>
      </c>
      <c r="D168" s="179" t="s">
        <v>134</v>
      </c>
      <c r="E168" s="180" t="s">
        <v>270</v>
      </c>
      <c r="F168" s="181" t="s">
        <v>271</v>
      </c>
      <c r="G168" s="182" t="s">
        <v>130</v>
      </c>
      <c r="H168" s="183">
        <v>2</v>
      </c>
      <c r="I168" s="184"/>
      <c r="J168" s="185">
        <f>ROUND(I168*H168,2)</f>
        <v>0</v>
      </c>
      <c r="K168" s="186"/>
      <c r="L168" s="187"/>
      <c r="M168" s="188" t="s">
        <v>1</v>
      </c>
      <c r="N168" s="189" t="s">
        <v>42</v>
      </c>
      <c r="O168" s="73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77" t="s">
        <v>137</v>
      </c>
      <c r="AT168" s="177" t="s">
        <v>134</v>
      </c>
      <c r="AU168" s="177" t="s">
        <v>132</v>
      </c>
      <c r="AY168" s="15" t="s">
        <v>122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15" t="s">
        <v>85</v>
      </c>
      <c r="BK168" s="178">
        <f>ROUND(I168*H168,2)</f>
        <v>0</v>
      </c>
      <c r="BL168" s="15" t="s">
        <v>131</v>
      </c>
      <c r="BM168" s="177" t="s">
        <v>272</v>
      </c>
    </row>
    <row r="169" s="2" customFormat="1" ht="24.15" customHeight="1">
      <c r="A169" s="34"/>
      <c r="B169" s="164"/>
      <c r="C169" s="179" t="s">
        <v>273</v>
      </c>
      <c r="D169" s="179" t="s">
        <v>134</v>
      </c>
      <c r="E169" s="180" t="s">
        <v>274</v>
      </c>
      <c r="F169" s="181" t="s">
        <v>275</v>
      </c>
      <c r="G169" s="182" t="s">
        <v>130</v>
      </c>
      <c r="H169" s="183">
        <v>2</v>
      </c>
      <c r="I169" s="184"/>
      <c r="J169" s="185">
        <f>ROUND(I169*H169,2)</f>
        <v>0</v>
      </c>
      <c r="K169" s="186"/>
      <c r="L169" s="187"/>
      <c r="M169" s="188" t="s">
        <v>1</v>
      </c>
      <c r="N169" s="189" t="s">
        <v>42</v>
      </c>
      <c r="O169" s="73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77" t="s">
        <v>137</v>
      </c>
      <c r="AT169" s="177" t="s">
        <v>134</v>
      </c>
      <c r="AU169" s="177" t="s">
        <v>132</v>
      </c>
      <c r="AY169" s="15" t="s">
        <v>122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5" t="s">
        <v>85</v>
      </c>
      <c r="BK169" s="178">
        <f>ROUND(I169*H169,2)</f>
        <v>0</v>
      </c>
      <c r="BL169" s="15" t="s">
        <v>131</v>
      </c>
      <c r="BM169" s="177" t="s">
        <v>276</v>
      </c>
    </row>
    <row r="170" s="2" customFormat="1" ht="16.5" customHeight="1">
      <c r="A170" s="34"/>
      <c r="B170" s="164"/>
      <c r="C170" s="179" t="s">
        <v>277</v>
      </c>
      <c r="D170" s="179" t="s">
        <v>134</v>
      </c>
      <c r="E170" s="180" t="s">
        <v>278</v>
      </c>
      <c r="F170" s="181" t="s">
        <v>279</v>
      </c>
      <c r="G170" s="182" t="s">
        <v>130</v>
      </c>
      <c r="H170" s="183">
        <v>16</v>
      </c>
      <c r="I170" s="184"/>
      <c r="J170" s="185">
        <f>ROUND(I170*H170,2)</f>
        <v>0</v>
      </c>
      <c r="K170" s="186"/>
      <c r="L170" s="187"/>
      <c r="M170" s="188" t="s">
        <v>1</v>
      </c>
      <c r="N170" s="189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77" t="s">
        <v>137</v>
      </c>
      <c r="AT170" s="177" t="s">
        <v>134</v>
      </c>
      <c r="AU170" s="177" t="s">
        <v>132</v>
      </c>
      <c r="AY170" s="15" t="s">
        <v>122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5" t="s">
        <v>85</v>
      </c>
      <c r="BK170" s="178">
        <f>ROUND(I170*H170,2)</f>
        <v>0</v>
      </c>
      <c r="BL170" s="15" t="s">
        <v>131</v>
      </c>
      <c r="BM170" s="177" t="s">
        <v>280</v>
      </c>
    </row>
    <row r="171" s="12" customFormat="1" ht="25.92" customHeight="1">
      <c r="A171" s="12"/>
      <c r="B171" s="151"/>
      <c r="C171" s="12"/>
      <c r="D171" s="152" t="s">
        <v>76</v>
      </c>
      <c r="E171" s="153" t="s">
        <v>134</v>
      </c>
      <c r="F171" s="153" t="s">
        <v>281</v>
      </c>
      <c r="G171" s="12"/>
      <c r="H171" s="12"/>
      <c r="I171" s="154"/>
      <c r="J171" s="155">
        <f>BK171</f>
        <v>0</v>
      </c>
      <c r="K171" s="12"/>
      <c r="L171" s="151"/>
      <c r="M171" s="156"/>
      <c r="N171" s="157"/>
      <c r="O171" s="157"/>
      <c r="P171" s="158">
        <f>P172+P182</f>
        <v>0</v>
      </c>
      <c r="Q171" s="157"/>
      <c r="R171" s="158">
        <f>R172+R182</f>
        <v>0.129</v>
      </c>
      <c r="S171" s="157"/>
      <c r="T171" s="159">
        <f>T172+T182</f>
        <v>0.47999999999999998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2" t="s">
        <v>132</v>
      </c>
      <c r="AT171" s="160" t="s">
        <v>76</v>
      </c>
      <c r="AU171" s="160" t="s">
        <v>77</v>
      </c>
      <c r="AY171" s="152" t="s">
        <v>122</v>
      </c>
      <c r="BK171" s="161">
        <f>BK172+BK182</f>
        <v>0</v>
      </c>
    </row>
    <row r="172" s="12" customFormat="1" ht="22.8" customHeight="1">
      <c r="A172" s="12"/>
      <c r="B172" s="151"/>
      <c r="C172" s="12"/>
      <c r="D172" s="152" t="s">
        <v>76</v>
      </c>
      <c r="E172" s="162" t="s">
        <v>282</v>
      </c>
      <c r="F172" s="162" t="s">
        <v>283</v>
      </c>
      <c r="G172" s="12"/>
      <c r="H172" s="12"/>
      <c r="I172" s="154"/>
      <c r="J172" s="163">
        <f>BK172</f>
        <v>0</v>
      </c>
      <c r="K172" s="12"/>
      <c r="L172" s="151"/>
      <c r="M172" s="156"/>
      <c r="N172" s="157"/>
      <c r="O172" s="157"/>
      <c r="P172" s="158">
        <f>SUM(P173:P181)</f>
        <v>0</v>
      </c>
      <c r="Q172" s="157"/>
      <c r="R172" s="158">
        <f>SUM(R173:R181)</f>
        <v>0.129</v>
      </c>
      <c r="S172" s="157"/>
      <c r="T172" s="159">
        <f>SUM(T173:T181)</f>
        <v>0.47999999999999998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2" t="s">
        <v>132</v>
      </c>
      <c r="AT172" s="160" t="s">
        <v>76</v>
      </c>
      <c r="AU172" s="160" t="s">
        <v>85</v>
      </c>
      <c r="AY172" s="152" t="s">
        <v>122</v>
      </c>
      <c r="BK172" s="161">
        <f>SUM(BK173:BK181)</f>
        <v>0</v>
      </c>
    </row>
    <row r="173" s="2" customFormat="1" ht="24.15" customHeight="1">
      <c r="A173" s="34"/>
      <c r="B173" s="164"/>
      <c r="C173" s="165" t="s">
        <v>284</v>
      </c>
      <c r="D173" s="165" t="s">
        <v>127</v>
      </c>
      <c r="E173" s="166" t="s">
        <v>285</v>
      </c>
      <c r="F173" s="167" t="s">
        <v>286</v>
      </c>
      <c r="G173" s="168" t="s">
        <v>151</v>
      </c>
      <c r="H173" s="169">
        <v>150</v>
      </c>
      <c r="I173" s="170"/>
      <c r="J173" s="171">
        <f>ROUND(I173*H173,2)</f>
        <v>0</v>
      </c>
      <c r="K173" s="172"/>
      <c r="L173" s="35"/>
      <c r="M173" s="173" t="s">
        <v>1</v>
      </c>
      <c r="N173" s="174" t="s">
        <v>42</v>
      </c>
      <c r="O173" s="73"/>
      <c r="P173" s="175">
        <f>O173*H173</f>
        <v>0</v>
      </c>
      <c r="Q173" s="175">
        <v>0.00084000000000000003</v>
      </c>
      <c r="R173" s="175">
        <f>Q173*H173</f>
        <v>0.126</v>
      </c>
      <c r="S173" s="175">
        <v>0</v>
      </c>
      <c r="T173" s="17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77" t="s">
        <v>287</v>
      </c>
      <c r="AT173" s="177" t="s">
        <v>127</v>
      </c>
      <c r="AU173" s="177" t="s">
        <v>87</v>
      </c>
      <c r="AY173" s="15" t="s">
        <v>122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15" t="s">
        <v>85</v>
      </c>
      <c r="BK173" s="178">
        <f>ROUND(I173*H173,2)</f>
        <v>0</v>
      </c>
      <c r="BL173" s="15" t="s">
        <v>287</v>
      </c>
      <c r="BM173" s="177" t="s">
        <v>288</v>
      </c>
    </row>
    <row r="174" s="2" customFormat="1" ht="33" customHeight="1">
      <c r="A174" s="34"/>
      <c r="B174" s="164"/>
      <c r="C174" s="165" t="s">
        <v>289</v>
      </c>
      <c r="D174" s="165" t="s">
        <v>127</v>
      </c>
      <c r="E174" s="166" t="s">
        <v>290</v>
      </c>
      <c r="F174" s="167" t="s">
        <v>291</v>
      </c>
      <c r="G174" s="168" t="s">
        <v>130</v>
      </c>
      <c r="H174" s="169">
        <v>3</v>
      </c>
      <c r="I174" s="170"/>
      <c r="J174" s="171">
        <f>ROUND(I174*H174,2)</f>
        <v>0</v>
      </c>
      <c r="K174" s="172"/>
      <c r="L174" s="35"/>
      <c r="M174" s="173" t="s">
        <v>1</v>
      </c>
      <c r="N174" s="174" t="s">
        <v>42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0.053999999999999999</v>
      </c>
      <c r="T174" s="176">
        <f>S174*H174</f>
        <v>0.16200000000000001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77" t="s">
        <v>287</v>
      </c>
      <c r="AT174" s="177" t="s">
        <v>127</v>
      </c>
      <c r="AU174" s="177" t="s">
        <v>87</v>
      </c>
      <c r="AY174" s="15" t="s">
        <v>122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5" t="s">
        <v>85</v>
      </c>
      <c r="BK174" s="178">
        <f>ROUND(I174*H174,2)</f>
        <v>0</v>
      </c>
      <c r="BL174" s="15" t="s">
        <v>287</v>
      </c>
      <c r="BM174" s="177" t="s">
        <v>292</v>
      </c>
    </row>
    <row r="175" s="2" customFormat="1" ht="33" customHeight="1">
      <c r="A175" s="34"/>
      <c r="B175" s="164"/>
      <c r="C175" s="165" t="s">
        <v>293</v>
      </c>
      <c r="D175" s="165" t="s">
        <v>127</v>
      </c>
      <c r="E175" s="166" t="s">
        <v>294</v>
      </c>
      <c r="F175" s="167" t="s">
        <v>295</v>
      </c>
      <c r="G175" s="168" t="s">
        <v>151</v>
      </c>
      <c r="H175" s="169">
        <v>2</v>
      </c>
      <c r="I175" s="170"/>
      <c r="J175" s="171">
        <f>ROUND(I175*H175,2)</f>
        <v>0</v>
      </c>
      <c r="K175" s="172"/>
      <c r="L175" s="35"/>
      <c r="M175" s="173" t="s">
        <v>1</v>
      </c>
      <c r="N175" s="174" t="s">
        <v>42</v>
      </c>
      <c r="O175" s="73"/>
      <c r="P175" s="175">
        <f>O175*H175</f>
        <v>0</v>
      </c>
      <c r="Q175" s="175">
        <v>0</v>
      </c>
      <c r="R175" s="175">
        <f>Q175*H175</f>
        <v>0</v>
      </c>
      <c r="S175" s="175">
        <v>0.0089999999999999993</v>
      </c>
      <c r="T175" s="176">
        <f>S175*H175</f>
        <v>0.017999999999999999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77" t="s">
        <v>287</v>
      </c>
      <c r="AT175" s="177" t="s">
        <v>127</v>
      </c>
      <c r="AU175" s="177" t="s">
        <v>87</v>
      </c>
      <c r="AY175" s="15" t="s">
        <v>122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15" t="s">
        <v>85</v>
      </c>
      <c r="BK175" s="178">
        <f>ROUND(I175*H175,2)</f>
        <v>0</v>
      </c>
      <c r="BL175" s="15" t="s">
        <v>287</v>
      </c>
      <c r="BM175" s="177" t="s">
        <v>296</v>
      </c>
    </row>
    <row r="176" s="2" customFormat="1" ht="24.15" customHeight="1">
      <c r="A176" s="34"/>
      <c r="B176" s="164"/>
      <c r="C176" s="165" t="s">
        <v>297</v>
      </c>
      <c r="D176" s="165" t="s">
        <v>127</v>
      </c>
      <c r="E176" s="166" t="s">
        <v>298</v>
      </c>
      <c r="F176" s="167" t="s">
        <v>299</v>
      </c>
      <c r="G176" s="168" t="s">
        <v>151</v>
      </c>
      <c r="H176" s="169">
        <v>150</v>
      </c>
      <c r="I176" s="170"/>
      <c r="J176" s="171">
        <f>ROUND(I176*H176,2)</f>
        <v>0</v>
      </c>
      <c r="K176" s="172"/>
      <c r="L176" s="35"/>
      <c r="M176" s="173" t="s">
        <v>1</v>
      </c>
      <c r="N176" s="174" t="s">
        <v>42</v>
      </c>
      <c r="O176" s="73"/>
      <c r="P176" s="175">
        <f>O176*H176</f>
        <v>0</v>
      </c>
      <c r="Q176" s="175">
        <v>2.0000000000000002E-05</v>
      </c>
      <c r="R176" s="175">
        <f>Q176*H176</f>
        <v>0.0030000000000000001</v>
      </c>
      <c r="S176" s="175">
        <v>0.002</v>
      </c>
      <c r="T176" s="176">
        <f>S176*H176</f>
        <v>0.29999999999999999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77" t="s">
        <v>287</v>
      </c>
      <c r="AT176" s="177" t="s">
        <v>127</v>
      </c>
      <c r="AU176" s="177" t="s">
        <v>87</v>
      </c>
      <c r="AY176" s="15" t="s">
        <v>122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5" t="s">
        <v>85</v>
      </c>
      <c r="BK176" s="178">
        <f>ROUND(I176*H176,2)</f>
        <v>0</v>
      </c>
      <c r="BL176" s="15" t="s">
        <v>287</v>
      </c>
      <c r="BM176" s="177" t="s">
        <v>300</v>
      </c>
    </row>
    <row r="177" s="2" customFormat="1" ht="24.15" customHeight="1">
      <c r="A177" s="34"/>
      <c r="B177" s="164"/>
      <c r="C177" s="165" t="s">
        <v>301</v>
      </c>
      <c r="D177" s="165" t="s">
        <v>127</v>
      </c>
      <c r="E177" s="166" t="s">
        <v>302</v>
      </c>
      <c r="F177" s="167" t="s">
        <v>303</v>
      </c>
      <c r="G177" s="168" t="s">
        <v>304</v>
      </c>
      <c r="H177" s="169">
        <v>0.13</v>
      </c>
      <c r="I177" s="170"/>
      <c r="J177" s="171">
        <f>ROUND(I177*H177,2)</f>
        <v>0</v>
      </c>
      <c r="K177" s="172"/>
      <c r="L177" s="35"/>
      <c r="M177" s="173" t="s">
        <v>1</v>
      </c>
      <c r="N177" s="174" t="s">
        <v>42</v>
      </c>
      <c r="O177" s="73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77" t="s">
        <v>287</v>
      </c>
      <c r="AT177" s="177" t="s">
        <v>127</v>
      </c>
      <c r="AU177" s="177" t="s">
        <v>87</v>
      </c>
      <c r="AY177" s="15" t="s">
        <v>122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5" t="s">
        <v>85</v>
      </c>
      <c r="BK177" s="178">
        <f>ROUND(I177*H177,2)</f>
        <v>0</v>
      </c>
      <c r="BL177" s="15" t="s">
        <v>287</v>
      </c>
      <c r="BM177" s="177" t="s">
        <v>305</v>
      </c>
    </row>
    <row r="178" s="2" customFormat="1" ht="24.15" customHeight="1">
      <c r="A178" s="34"/>
      <c r="B178" s="164"/>
      <c r="C178" s="165" t="s">
        <v>306</v>
      </c>
      <c r="D178" s="165" t="s">
        <v>127</v>
      </c>
      <c r="E178" s="166" t="s">
        <v>307</v>
      </c>
      <c r="F178" s="167" t="s">
        <v>308</v>
      </c>
      <c r="G178" s="168" t="s">
        <v>304</v>
      </c>
      <c r="H178" s="169">
        <v>0.13</v>
      </c>
      <c r="I178" s="170"/>
      <c r="J178" s="171">
        <f>ROUND(I178*H178,2)</f>
        <v>0</v>
      </c>
      <c r="K178" s="172"/>
      <c r="L178" s="35"/>
      <c r="M178" s="173" t="s">
        <v>1</v>
      </c>
      <c r="N178" s="174" t="s">
        <v>42</v>
      </c>
      <c r="O178" s="7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77" t="s">
        <v>287</v>
      </c>
      <c r="AT178" s="177" t="s">
        <v>127</v>
      </c>
      <c r="AU178" s="177" t="s">
        <v>87</v>
      </c>
      <c r="AY178" s="15" t="s">
        <v>122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5" t="s">
        <v>85</v>
      </c>
      <c r="BK178" s="178">
        <f>ROUND(I178*H178,2)</f>
        <v>0</v>
      </c>
      <c r="BL178" s="15" t="s">
        <v>287</v>
      </c>
      <c r="BM178" s="177" t="s">
        <v>309</v>
      </c>
    </row>
    <row r="179" s="2" customFormat="1" ht="24.15" customHeight="1">
      <c r="A179" s="34"/>
      <c r="B179" s="164"/>
      <c r="C179" s="165" t="s">
        <v>310</v>
      </c>
      <c r="D179" s="165" t="s">
        <v>127</v>
      </c>
      <c r="E179" s="166" t="s">
        <v>311</v>
      </c>
      <c r="F179" s="167" t="s">
        <v>312</v>
      </c>
      <c r="G179" s="168" t="s">
        <v>304</v>
      </c>
      <c r="H179" s="169">
        <v>0.13</v>
      </c>
      <c r="I179" s="170"/>
      <c r="J179" s="171">
        <f>ROUND(I179*H179,2)</f>
        <v>0</v>
      </c>
      <c r="K179" s="172"/>
      <c r="L179" s="35"/>
      <c r="M179" s="173" t="s">
        <v>1</v>
      </c>
      <c r="N179" s="174" t="s">
        <v>42</v>
      </c>
      <c r="O179" s="73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77" t="s">
        <v>287</v>
      </c>
      <c r="AT179" s="177" t="s">
        <v>127</v>
      </c>
      <c r="AU179" s="177" t="s">
        <v>87</v>
      </c>
      <c r="AY179" s="15" t="s">
        <v>122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15" t="s">
        <v>85</v>
      </c>
      <c r="BK179" s="178">
        <f>ROUND(I179*H179,2)</f>
        <v>0</v>
      </c>
      <c r="BL179" s="15" t="s">
        <v>287</v>
      </c>
      <c r="BM179" s="177" t="s">
        <v>313</v>
      </c>
    </row>
    <row r="180" s="2" customFormat="1" ht="24.15" customHeight="1">
      <c r="A180" s="34"/>
      <c r="B180" s="164"/>
      <c r="C180" s="165" t="s">
        <v>314</v>
      </c>
      <c r="D180" s="165" t="s">
        <v>127</v>
      </c>
      <c r="E180" s="166" t="s">
        <v>315</v>
      </c>
      <c r="F180" s="167" t="s">
        <v>316</v>
      </c>
      <c r="G180" s="168" t="s">
        <v>304</v>
      </c>
      <c r="H180" s="169">
        <v>0.13</v>
      </c>
      <c r="I180" s="170"/>
      <c r="J180" s="171">
        <f>ROUND(I180*H180,2)</f>
        <v>0</v>
      </c>
      <c r="K180" s="172"/>
      <c r="L180" s="35"/>
      <c r="M180" s="173" t="s">
        <v>1</v>
      </c>
      <c r="N180" s="174" t="s">
        <v>42</v>
      </c>
      <c r="O180" s="73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77" t="s">
        <v>287</v>
      </c>
      <c r="AT180" s="177" t="s">
        <v>127</v>
      </c>
      <c r="AU180" s="177" t="s">
        <v>87</v>
      </c>
      <c r="AY180" s="15" t="s">
        <v>122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5" t="s">
        <v>85</v>
      </c>
      <c r="BK180" s="178">
        <f>ROUND(I180*H180,2)</f>
        <v>0</v>
      </c>
      <c r="BL180" s="15" t="s">
        <v>287</v>
      </c>
      <c r="BM180" s="177" t="s">
        <v>317</v>
      </c>
    </row>
    <row r="181" s="2" customFormat="1" ht="33" customHeight="1">
      <c r="A181" s="34"/>
      <c r="B181" s="164"/>
      <c r="C181" s="165" t="s">
        <v>318</v>
      </c>
      <c r="D181" s="165" t="s">
        <v>127</v>
      </c>
      <c r="E181" s="166" t="s">
        <v>319</v>
      </c>
      <c r="F181" s="167" t="s">
        <v>320</v>
      </c>
      <c r="G181" s="168" t="s">
        <v>304</v>
      </c>
      <c r="H181" s="169">
        <v>0.13</v>
      </c>
      <c r="I181" s="170"/>
      <c r="J181" s="171">
        <f>ROUND(I181*H181,2)</f>
        <v>0</v>
      </c>
      <c r="K181" s="172"/>
      <c r="L181" s="35"/>
      <c r="M181" s="173" t="s">
        <v>1</v>
      </c>
      <c r="N181" s="174" t="s">
        <v>42</v>
      </c>
      <c r="O181" s="73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77" t="s">
        <v>287</v>
      </c>
      <c r="AT181" s="177" t="s">
        <v>127</v>
      </c>
      <c r="AU181" s="177" t="s">
        <v>87</v>
      </c>
      <c r="AY181" s="15" t="s">
        <v>122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5" t="s">
        <v>85</v>
      </c>
      <c r="BK181" s="178">
        <f>ROUND(I181*H181,2)</f>
        <v>0</v>
      </c>
      <c r="BL181" s="15" t="s">
        <v>287</v>
      </c>
      <c r="BM181" s="177" t="s">
        <v>321</v>
      </c>
    </row>
    <row r="182" s="12" customFormat="1" ht="22.8" customHeight="1">
      <c r="A182" s="12"/>
      <c r="B182" s="151"/>
      <c r="C182" s="12"/>
      <c r="D182" s="152" t="s">
        <v>76</v>
      </c>
      <c r="E182" s="162" t="s">
        <v>322</v>
      </c>
      <c r="F182" s="162" t="s">
        <v>323</v>
      </c>
      <c r="G182" s="12"/>
      <c r="H182" s="12"/>
      <c r="I182" s="154"/>
      <c r="J182" s="163">
        <f>BK182</f>
        <v>0</v>
      </c>
      <c r="K182" s="12"/>
      <c r="L182" s="151"/>
      <c r="M182" s="156"/>
      <c r="N182" s="157"/>
      <c r="O182" s="157"/>
      <c r="P182" s="158">
        <f>P183</f>
        <v>0</v>
      </c>
      <c r="Q182" s="157"/>
      <c r="R182" s="158">
        <f>R183</f>
        <v>0</v>
      </c>
      <c r="S182" s="157"/>
      <c r="T182" s="15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2" t="s">
        <v>132</v>
      </c>
      <c r="AT182" s="160" t="s">
        <v>76</v>
      </c>
      <c r="AU182" s="160" t="s">
        <v>85</v>
      </c>
      <c r="AY182" s="152" t="s">
        <v>122</v>
      </c>
      <c r="BK182" s="161">
        <f>BK183</f>
        <v>0</v>
      </c>
    </row>
    <row r="183" s="2" customFormat="1" ht="16.5" customHeight="1">
      <c r="A183" s="34"/>
      <c r="B183" s="164"/>
      <c r="C183" s="165" t="s">
        <v>324</v>
      </c>
      <c r="D183" s="165" t="s">
        <v>127</v>
      </c>
      <c r="E183" s="166" t="s">
        <v>325</v>
      </c>
      <c r="F183" s="167" t="s">
        <v>326</v>
      </c>
      <c r="G183" s="168" t="s">
        <v>130</v>
      </c>
      <c r="H183" s="169">
        <v>1</v>
      </c>
      <c r="I183" s="170"/>
      <c r="J183" s="171">
        <f>ROUND(I183*H183,2)</f>
        <v>0</v>
      </c>
      <c r="K183" s="172"/>
      <c r="L183" s="35"/>
      <c r="M183" s="173" t="s">
        <v>1</v>
      </c>
      <c r="N183" s="174" t="s">
        <v>42</v>
      </c>
      <c r="O183" s="73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77" t="s">
        <v>287</v>
      </c>
      <c r="AT183" s="177" t="s">
        <v>127</v>
      </c>
      <c r="AU183" s="177" t="s">
        <v>87</v>
      </c>
      <c r="AY183" s="15" t="s">
        <v>122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5" t="s">
        <v>85</v>
      </c>
      <c r="BK183" s="178">
        <f>ROUND(I183*H183,2)</f>
        <v>0</v>
      </c>
      <c r="BL183" s="15" t="s">
        <v>287</v>
      </c>
      <c r="BM183" s="177" t="s">
        <v>327</v>
      </c>
    </row>
    <row r="184" s="12" customFormat="1" ht="25.92" customHeight="1">
      <c r="A184" s="12"/>
      <c r="B184" s="151"/>
      <c r="C184" s="12"/>
      <c r="D184" s="152" t="s">
        <v>76</v>
      </c>
      <c r="E184" s="153" t="s">
        <v>328</v>
      </c>
      <c r="F184" s="153" t="s">
        <v>329</v>
      </c>
      <c r="G184" s="12"/>
      <c r="H184" s="12"/>
      <c r="I184" s="154"/>
      <c r="J184" s="155">
        <f>BK184</f>
        <v>0</v>
      </c>
      <c r="K184" s="12"/>
      <c r="L184" s="151"/>
      <c r="M184" s="156"/>
      <c r="N184" s="157"/>
      <c r="O184" s="157"/>
      <c r="P184" s="158">
        <f>P185</f>
        <v>0</v>
      </c>
      <c r="Q184" s="157"/>
      <c r="R184" s="158">
        <f>R185</f>
        <v>0</v>
      </c>
      <c r="S184" s="157"/>
      <c r="T184" s="159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2" t="s">
        <v>148</v>
      </c>
      <c r="AT184" s="160" t="s">
        <v>76</v>
      </c>
      <c r="AU184" s="160" t="s">
        <v>77</v>
      </c>
      <c r="AY184" s="152" t="s">
        <v>122</v>
      </c>
      <c r="BK184" s="161">
        <f>BK185</f>
        <v>0</v>
      </c>
    </row>
    <row r="185" s="12" customFormat="1" ht="22.8" customHeight="1">
      <c r="A185" s="12"/>
      <c r="B185" s="151"/>
      <c r="C185" s="12"/>
      <c r="D185" s="152" t="s">
        <v>76</v>
      </c>
      <c r="E185" s="162" t="s">
        <v>330</v>
      </c>
      <c r="F185" s="162" t="s">
        <v>331</v>
      </c>
      <c r="G185" s="12"/>
      <c r="H185" s="12"/>
      <c r="I185" s="154"/>
      <c r="J185" s="163">
        <f>BK185</f>
        <v>0</v>
      </c>
      <c r="K185" s="12"/>
      <c r="L185" s="151"/>
      <c r="M185" s="156"/>
      <c r="N185" s="157"/>
      <c r="O185" s="157"/>
      <c r="P185" s="158">
        <f>P186</f>
        <v>0</v>
      </c>
      <c r="Q185" s="157"/>
      <c r="R185" s="158">
        <f>R186</f>
        <v>0</v>
      </c>
      <c r="S185" s="157"/>
      <c r="T185" s="159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2" t="s">
        <v>148</v>
      </c>
      <c r="AT185" s="160" t="s">
        <v>76</v>
      </c>
      <c r="AU185" s="160" t="s">
        <v>85</v>
      </c>
      <c r="AY185" s="152" t="s">
        <v>122</v>
      </c>
      <c r="BK185" s="161">
        <f>BK186</f>
        <v>0</v>
      </c>
    </row>
    <row r="186" s="2" customFormat="1" ht="16.5" customHeight="1">
      <c r="A186" s="34"/>
      <c r="B186" s="164"/>
      <c r="C186" s="165" t="s">
        <v>332</v>
      </c>
      <c r="D186" s="165" t="s">
        <v>127</v>
      </c>
      <c r="E186" s="166" t="s">
        <v>333</v>
      </c>
      <c r="F186" s="167" t="s">
        <v>334</v>
      </c>
      <c r="G186" s="168" t="s">
        <v>335</v>
      </c>
      <c r="H186" s="190"/>
      <c r="I186" s="170"/>
      <c r="J186" s="171">
        <f>ROUND(I186*H186,2)</f>
        <v>0</v>
      </c>
      <c r="K186" s="172"/>
      <c r="L186" s="35"/>
      <c r="M186" s="191" t="s">
        <v>1</v>
      </c>
      <c r="N186" s="192" t="s">
        <v>42</v>
      </c>
      <c r="O186" s="193"/>
      <c r="P186" s="194">
        <f>O186*H186</f>
        <v>0</v>
      </c>
      <c r="Q186" s="194">
        <v>0</v>
      </c>
      <c r="R186" s="194">
        <f>Q186*H186</f>
        <v>0</v>
      </c>
      <c r="S186" s="194">
        <v>0</v>
      </c>
      <c r="T186" s="195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77" t="s">
        <v>336</v>
      </c>
      <c r="AT186" s="177" t="s">
        <v>127</v>
      </c>
      <c r="AU186" s="177" t="s">
        <v>87</v>
      </c>
      <c r="AY186" s="15" t="s">
        <v>122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5" t="s">
        <v>85</v>
      </c>
      <c r="BK186" s="178">
        <f>ROUND(I186*H186,2)</f>
        <v>0</v>
      </c>
      <c r="BL186" s="15" t="s">
        <v>336</v>
      </c>
      <c r="BM186" s="177" t="s">
        <v>337</v>
      </c>
    </row>
    <row r="187" s="2" customFormat="1" ht="6.96" customHeight="1">
      <c r="A187" s="34"/>
      <c r="B187" s="56"/>
      <c r="C187" s="57"/>
      <c r="D187" s="57"/>
      <c r="E187" s="57"/>
      <c r="F187" s="57"/>
      <c r="G187" s="57"/>
      <c r="H187" s="57"/>
      <c r="I187" s="57"/>
      <c r="J187" s="57"/>
      <c r="K187" s="57"/>
      <c r="L187" s="35"/>
      <c r="M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</row>
  </sheetData>
  <autoFilter ref="C126:K18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Oldřich Střítecký</dc:creator>
  <cp:lastModifiedBy>Oldřich Střítecký</cp:lastModifiedBy>
  <dcterms:created xsi:type="dcterms:W3CDTF">2024-04-11T08:10:22Z</dcterms:created>
  <dcterms:modified xsi:type="dcterms:W3CDTF">2024-04-11T08:10:22Z</dcterms:modified>
</cp:coreProperties>
</file>