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585" windowWidth="13695" windowHeight="11700" activeTab="2"/>
  </bookViews>
  <sheets>
    <sheet name="Krycí list" sheetId="1" r:id="rId1"/>
    <sheet name="Rekapitulace" sheetId="2" r:id="rId2"/>
    <sheet name="Položky" sheetId="3" r:id="rId3"/>
  </sheets>
  <definedNames>
    <definedName name="cisloobjektu">'Krycí list'!$A$4</definedName>
    <definedName name="cislostavby">'Krycí list'!$A$6</definedName>
    <definedName name="Datum">'Krycí list'!$B$26</definedName>
    <definedName name="Dil">Rekapitulace!$A$6</definedName>
    <definedName name="Dodavka">Rekapitulace!$G$17</definedName>
    <definedName name="Dodavka0">Položky!#REF!</definedName>
    <definedName name="HSV">Rekapitulace!$E$17</definedName>
    <definedName name="HSV0">Položky!#REF!</definedName>
    <definedName name="HZS">Rekapitulace!$I$17</definedName>
    <definedName name="HZS0">Položky!#REF!</definedName>
    <definedName name="JKSO">'Krycí list'!$F$4</definedName>
    <definedName name="MJ">'Krycí list'!$G$4</definedName>
    <definedName name="Mont">Rekapitulace!$H$17</definedName>
    <definedName name="Montaz0">Položky!#REF!</definedName>
    <definedName name="NazevDilu">Rekapitulace!$B$6</definedName>
    <definedName name="nazevobjektu">'Krycí list'!$C$4</definedName>
    <definedName name="nazevstavby">'Krycí list'!$C$6</definedName>
    <definedName name="_xlnm.Print_Titles" localSheetId="2">Položky!$1:$6</definedName>
    <definedName name="_xlnm.Print_Titles" localSheetId="1">Rekapitulace!$1:$6</definedName>
    <definedName name="Objednatel">'Krycí list'!$C$8</definedName>
    <definedName name="_xlnm.Print_Area" localSheetId="0">'Krycí list'!$A$1:$G$40</definedName>
    <definedName name="_xlnm.Print_Area" localSheetId="2">Položky!$A$1:$G$82</definedName>
    <definedName name="_xlnm.Print_Area" localSheetId="1">Rekapitulace!$A$1:$I$24</definedName>
    <definedName name="PocetMJ">'Krycí list'!$G$7</definedName>
    <definedName name="Poznamka">'Krycí list'!$B$32</definedName>
    <definedName name="Projektant">'Krycí list'!$C$7</definedName>
    <definedName name="PSV">Rekapitulace!$F$17</definedName>
    <definedName name="PSV0">Položky!#REF!</definedName>
    <definedName name="SloupecCC">Položky!$G$6</definedName>
    <definedName name="SloupecCisloPol">Položky!$B$6</definedName>
    <definedName name="SloupecCH">Položky!#REF!</definedName>
    <definedName name="SloupecJC">Položky!$F$6</definedName>
    <definedName name="SloupecJH">Položky!#REF!</definedName>
    <definedName name="SloupecMJ">Položky!$D$6</definedName>
    <definedName name="SloupecMnozstvi">Položky!$E$6</definedName>
    <definedName name="SloupecNazPol">Položky!$C$6</definedName>
    <definedName name="SloupecPC">Položky!$A$6</definedName>
    <definedName name="solver_lin" localSheetId="2" hidden="1">0</definedName>
    <definedName name="solver_num" localSheetId="2" hidden="1">0</definedName>
    <definedName name="solver_opt" localSheetId="2" hidden="1">Položky!#REF!</definedName>
    <definedName name="solver_typ" localSheetId="2" hidden="1">1</definedName>
    <definedName name="solver_val" localSheetId="2" hidden="1">0</definedName>
    <definedName name="Typ">Položky!#REF!</definedName>
    <definedName name="VRN">Rekapitulace!$H$23</definedName>
    <definedName name="VRNKc">Rekapitulace!#REF!</definedName>
    <definedName name="VRNnazev">Rekapitulace!#REF!</definedName>
    <definedName name="VRNproc">Rekapitulace!#REF!</definedName>
    <definedName name="VRNzakl">Rekapitulace!#REF!</definedName>
    <definedName name="Zakazka">'Krycí list'!$G$9</definedName>
    <definedName name="Zaklad22">'Krycí list'!#REF!</definedName>
    <definedName name="Zaklad5">'Krycí list'!#REF!</definedName>
    <definedName name="Zhotovitel">'Krycí list'!$E$11</definedName>
  </definedNames>
  <calcPr calcId="145621"/>
</workbook>
</file>

<file path=xl/calcChain.xml><?xml version="1.0" encoding="utf-8"?>
<calcChain xmlns="http://schemas.openxmlformats.org/spreadsheetml/2006/main">
  <c r="G32" i="3" l="1"/>
  <c r="G80" i="3" l="1"/>
  <c r="G81" i="3"/>
  <c r="G43" i="3"/>
  <c r="G44" i="3"/>
  <c r="G45" i="3"/>
  <c r="D14" i="1" l="1"/>
  <c r="G79" i="3"/>
  <c r="G78" i="3"/>
  <c r="G75" i="3"/>
  <c r="G74" i="3"/>
  <c r="G73" i="3"/>
  <c r="G72" i="3"/>
  <c r="G71" i="3"/>
  <c r="G70" i="3"/>
  <c r="G69" i="3"/>
  <c r="G68" i="3"/>
  <c r="G67" i="3"/>
  <c r="G64" i="3"/>
  <c r="G63" i="3"/>
  <c r="G60" i="3"/>
  <c r="G59" i="3"/>
  <c r="G56" i="3"/>
  <c r="G55" i="3"/>
  <c r="G54" i="3"/>
  <c r="G53" i="3"/>
  <c r="G50" i="3"/>
  <c r="G49" i="3"/>
  <c r="G48" i="3"/>
  <c r="G42" i="3"/>
  <c r="G39" i="3"/>
  <c r="G38" i="3"/>
  <c r="G35" i="3"/>
  <c r="G30" i="3"/>
  <c r="G29" i="3"/>
  <c r="G28" i="3"/>
  <c r="G27" i="3"/>
  <c r="G26" i="3"/>
  <c r="G25" i="3"/>
  <c r="G24" i="3"/>
  <c r="G23" i="3"/>
  <c r="G22" i="3"/>
  <c r="G21" i="3"/>
  <c r="G20" i="3"/>
  <c r="G19" i="3"/>
  <c r="G31" i="3"/>
  <c r="G18" i="3"/>
  <c r="G17" i="3"/>
  <c r="G16" i="3"/>
  <c r="G15" i="3"/>
  <c r="G14" i="3"/>
  <c r="G13" i="3"/>
  <c r="G12" i="3"/>
  <c r="G11" i="3"/>
  <c r="G10" i="3"/>
  <c r="G9" i="3"/>
  <c r="G8" i="3"/>
  <c r="G82" i="3" l="1"/>
  <c r="G33" i="3"/>
  <c r="E7" i="2" s="1"/>
  <c r="F16" i="2"/>
  <c r="G36" i="3"/>
  <c r="E8" i="2" s="1"/>
  <c r="G40" i="3"/>
  <c r="E9" i="2" s="1"/>
  <c r="G46" i="3"/>
  <c r="E10" i="2" s="1"/>
  <c r="G51" i="3"/>
  <c r="G57" i="3"/>
  <c r="E12" i="2" s="1"/>
  <c r="G61" i="3"/>
  <c r="E13" i="2" s="1"/>
  <c r="G65" i="3"/>
  <c r="F14" i="2" s="1"/>
  <c r="G76" i="3"/>
  <c r="F15" i="2" s="1"/>
  <c r="C14" i="1" l="1"/>
  <c r="E17" i="2"/>
  <c r="C20" i="1"/>
  <c r="F17" i="2"/>
  <c r="C17" i="1" s="1"/>
  <c r="C15" i="1"/>
  <c r="G22" i="2" l="1"/>
  <c r="I22" i="2" s="1"/>
  <c r="H23" i="2" s="1"/>
  <c r="G22" i="1" s="1"/>
  <c r="C16" i="1"/>
  <c r="C18" i="1" s="1"/>
  <c r="C21" i="1" s="1"/>
  <c r="G14" i="1" l="1"/>
  <c r="G21" i="1" s="1"/>
  <c r="C22" i="1"/>
  <c r="F29" i="1" s="1"/>
</calcChain>
</file>

<file path=xl/sharedStrings.xml><?xml version="1.0" encoding="utf-8"?>
<sst xmlns="http://schemas.openxmlformats.org/spreadsheetml/2006/main" count="329" uniqueCount="221">
  <si>
    <t>KRYCÍ LIST ROZPOČTU</t>
  </si>
  <si>
    <t>Objekt :</t>
  </si>
  <si>
    <t xml:space="preserve"> </t>
  </si>
  <si>
    <t>Stavba :</t>
  </si>
  <si>
    <t>ROZPOČTOVÉ NÁKLADY</t>
  </si>
  <si>
    <t>Rozpočtové náklady II. a III. hlavy</t>
  </si>
  <si>
    <t>Vedlejší rozpočtové náklady</t>
  </si>
  <si>
    <t>Dodávka celkem</t>
  </si>
  <si>
    <t>Z</t>
  </si>
  <si>
    <t>Montáž celkem</t>
  </si>
  <si>
    <t>R</t>
  </si>
  <si>
    <t>HSV celkem</t>
  </si>
  <si>
    <t>N</t>
  </si>
  <si>
    <t>PSV celkem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</si>
  <si>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</si>
  <si>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</si>
  <si>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</si>
  <si>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</si>
  <si>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</si>
  <si>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</si>
  <si>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</si>
  <si>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</si>
  <si>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</si>
  <si>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Podpis: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</si>
  <si>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</si>
  <si>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</si>
  <si>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</si>
  <si>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</si>
  <si>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</si>
  <si>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</si>
  <si>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</si>
  <si>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</si>
  <si>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</si>
  <si>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</si>
  <si>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</si>
  <si>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</si>
  <si>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CELKEM VRN</t>
  </si>
  <si>
    <t xml:space="preserve">Položkový rozpočet 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</si>
  <si>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</si>
  <si>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</si>
  <si>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</si>
  <si>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</si>
  <si>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</si>
  <si>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</si>
  <si>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</si>
  <si>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Díl:</t>
  </si>
  <si>
    <t>1</t>
  </si>
  <si>
    <t>Zemní práce</t>
  </si>
  <si>
    <t>Celkem za</t>
  </si>
  <si>
    <t>121 10-1100.R00</t>
  </si>
  <si>
    <t>m3</t>
  </si>
  <si>
    <t>112 10-1121.R00</t>
  </si>
  <si>
    <t>Kácení stromů jehličnatých o průměru kmene 10-30cm (tůje)</t>
  </si>
  <si>
    <t>kus</t>
  </si>
  <si>
    <t>112 10-1122.R00</t>
  </si>
  <si>
    <t>Kácení stromů jehličnatých o průměru kmene 30-50cm</t>
  </si>
  <si>
    <t>112 10-0101.RA0</t>
  </si>
  <si>
    <t>Odstranění pařezů 20-30 cm,odklizení,úprava terénu</t>
  </si>
  <si>
    <t>112 10-0102.RA0</t>
  </si>
  <si>
    <t>162 20-0001</t>
  </si>
  <si>
    <t>kpl</t>
  </si>
  <si>
    <t>139 60-1102.R00</t>
  </si>
  <si>
    <t>Ruční výkop jam, rýh a šachet v hornině tř. 3</t>
  </si>
  <si>
    <t>167 10-1201.R00</t>
  </si>
  <si>
    <t>Nakládání výkopku z hor.1 ÷ 4 - ručně</t>
  </si>
  <si>
    <t>162 70-1105.R00</t>
  </si>
  <si>
    <t>Vodorovné přemístění výkopku z hor.1-4 na skládku</t>
  </si>
  <si>
    <t>174 10-1101.R00</t>
  </si>
  <si>
    <t>Zásyp jam, rýh, šachet se zhutněním - terénní úpravy, vyrovnání povrchu</t>
  </si>
  <si>
    <t>199 00-0002.R00</t>
  </si>
  <si>
    <t>Poplatek za skládku horniny 1- 4</t>
  </si>
  <si>
    <t>181 30-0014.RA0</t>
  </si>
  <si>
    <t>Rozprostření ornice v rovině tloušťka 30 cm, vč. dovozu</t>
  </si>
  <si>
    <t>m2</t>
  </si>
  <si>
    <t>184 20-1114.RA0</t>
  </si>
  <si>
    <t>Výsadba vzrostlého stromu, ok 14/16, vč. vykopání jámy, výsadbu, umístění kůlů a úvazků, řez</t>
  </si>
  <si>
    <t>026-00001</t>
  </si>
  <si>
    <t>Tilia cordata ´Rancho´- lípa srdčitá , ok 14/16</t>
  </si>
  <si>
    <t>103-71510</t>
  </si>
  <si>
    <t>Substrát zahradnický, 75 litrů</t>
  </si>
  <si>
    <t>184 10-2311.R00</t>
  </si>
  <si>
    <t>Výsadba keře, 80/100</t>
  </si>
  <si>
    <t>026-00002</t>
  </si>
  <si>
    <t>Prunus laurocerasus ´Mano´ - bobkovišeň vavřínolistá, 80/100</t>
  </si>
  <si>
    <t>184 10-2211.R00</t>
  </si>
  <si>
    <t>Výsadba keře</t>
  </si>
  <si>
    <t>026-00003</t>
  </si>
  <si>
    <t>Rosa ´Gartenfreunde´ - červená růže, typ polyantha 40/60</t>
  </si>
  <si>
    <t>026-00004</t>
  </si>
  <si>
    <t>Rosa ´Sea Foam´ - bíle kvetoucí půdopokryvná růže, 30/40</t>
  </si>
  <si>
    <t>183 20-4112.R00</t>
  </si>
  <si>
    <t>Výsadba trvalek</t>
  </si>
  <si>
    <t>026-00005</t>
  </si>
  <si>
    <t>Vinca minor – barvínek menší, 10/20</t>
  </si>
  <si>
    <t>103-00001</t>
  </si>
  <si>
    <t>Hnojivo Silvamix</t>
  </si>
  <si>
    <t>tbl</t>
  </si>
  <si>
    <t>184 92-1096.R00</t>
  </si>
  <si>
    <t>Mulčování rostlin tl. do 0,15 m rovina</t>
  </si>
  <si>
    <t>2</t>
  </si>
  <si>
    <t>Základy,zvláštní zakládání</t>
  </si>
  <si>
    <t>274 31-3511.R00</t>
  </si>
  <si>
    <t>3</t>
  </si>
  <si>
    <t>Svislé a kompletní konstrukce</t>
  </si>
  <si>
    <t>311 23-2130</t>
  </si>
  <si>
    <t>Zdivo z cihel Wiesmoor hellrot bunt 240x115x71 mm, vč. spárování a propojení kovovými pásky</t>
  </si>
  <si>
    <t>Zdivo z cihel Wiesmoor hellrot bunt 240x115x71 mm, vč. spárování - kladeno na stojato</t>
  </si>
  <si>
    <t>5</t>
  </si>
  <si>
    <t>Komunikace</t>
  </si>
  <si>
    <t>596 24-0110</t>
  </si>
  <si>
    <t>451 56-1112.R00</t>
  </si>
  <si>
    <t>Lože dlažby z kam. drceného 8-16 tl. do 15 cm</t>
  </si>
  <si>
    <t>596 24-0010.RA0</t>
  </si>
  <si>
    <t>Obrubník z dlažby NF.K kanalizační cihla žlutá 240x115x71 mm, kladeno do bet. prostého na stojato</t>
  </si>
  <si>
    <t>m</t>
  </si>
  <si>
    <t>96</t>
  </si>
  <si>
    <t>Bourání konstrukcí</t>
  </si>
  <si>
    <t>962 03-1133.R00</t>
  </si>
  <si>
    <t>Bourání příček cihelných tl. 15 cm</t>
  </si>
  <si>
    <t>962 03-2314.R00</t>
  </si>
  <si>
    <t>Bourání pilířů cihelných</t>
  </si>
  <si>
    <t>961 02-2311.R00</t>
  </si>
  <si>
    <t>Bourání základů ze zdiva smíšeného</t>
  </si>
  <si>
    <t>97</t>
  </si>
  <si>
    <t>Prorážení otvorů</t>
  </si>
  <si>
    <t>979 08-2111.R00</t>
  </si>
  <si>
    <t>Vnitrostaveništní doprava suti do 10 m</t>
  </si>
  <si>
    <t>t</t>
  </si>
  <si>
    <t>979 08-1111.R00</t>
  </si>
  <si>
    <t>Odvoz suti a vybour. hmot na skládku</t>
  </si>
  <si>
    <t>979 99-0105.R00</t>
  </si>
  <si>
    <t>Poplatek za skládku suti - cihelné výrobky</t>
  </si>
  <si>
    <t>979 08-0001</t>
  </si>
  <si>
    <t>Odvoz původního oplocení</t>
  </si>
  <si>
    <t>99</t>
  </si>
  <si>
    <t>Staveništní přesun hmot</t>
  </si>
  <si>
    <t>998 15-1111.R00</t>
  </si>
  <si>
    <t>Přesun hmot, oplocení a zvláštní obj. zděné do 10m</t>
  </si>
  <si>
    <t>998 23-1111.R00</t>
  </si>
  <si>
    <t>Přesun hmot na objektech rekultivací všech druhů, sadovnické práce</t>
  </si>
  <si>
    <t>711</t>
  </si>
  <si>
    <t>Izolace proti vodě</t>
  </si>
  <si>
    <t>711 21-2002.R00</t>
  </si>
  <si>
    <t>Stěrka hydroizolační těsnicí hmotou EXCEL MIX 2K (výměra = 2 vrstvy)</t>
  </si>
  <si>
    <t>998 71-1101.R00</t>
  </si>
  <si>
    <t>767</t>
  </si>
  <si>
    <t>Konstrukce zámečnické</t>
  </si>
  <si>
    <t>767 91-4830.R00</t>
  </si>
  <si>
    <t>Demontáž oplocení rámového H do 2 m</t>
  </si>
  <si>
    <t>767 99-9801.R00</t>
  </si>
  <si>
    <t>Demontáž doplňků staveb o hmotnosti do 50 kg, sloupky</t>
  </si>
  <si>
    <t>kg</t>
  </si>
  <si>
    <t>767 92-0210.R00</t>
  </si>
  <si>
    <t>Montáž vrátek na ocelové sloupky, plochy do 2 m2</t>
  </si>
  <si>
    <t>767 00-0001</t>
  </si>
  <si>
    <t>767 91-4110.R00</t>
  </si>
  <si>
    <t>Montáž oplocení rámového H do 1,0 m</t>
  </si>
  <si>
    <t>767 00-0003</t>
  </si>
  <si>
    <t>767 22-5110.R00</t>
  </si>
  <si>
    <t>Osazení sloupku k oplocení, vč. předvrtání a upevnění maltou</t>
  </si>
  <si>
    <t>767 00-0002</t>
  </si>
  <si>
    <t>998 76-7101.R00</t>
  </si>
  <si>
    <t>794</t>
  </si>
  <si>
    <t>Práce restaurátorské</t>
  </si>
  <si>
    <t>794 00-0001</t>
  </si>
  <si>
    <t>Oprava písma - černá barva</t>
  </si>
  <si>
    <t>Výroba a montáž medailonů</t>
  </si>
  <si>
    <t>VRN</t>
  </si>
  <si>
    <t>0,00</t>
  </si>
  <si>
    <t>Vyčištění a oprava kamenného pomínku - omytí a očištění, tmelení, biocidní ošetření, konsolidace, hydrofobizace</t>
  </si>
  <si>
    <t>1 Zemní práce</t>
  </si>
  <si>
    <t>2 Základy,zvláštní zakládání</t>
  </si>
  <si>
    <t>3 Svislé a kompletní konstrukce</t>
  </si>
  <si>
    <t>5 Komunikace</t>
  </si>
  <si>
    <t>96 Bourání konstrukcí</t>
  </si>
  <si>
    <t>97 Prorážení otvorů</t>
  </si>
  <si>
    <t>99 Staveništní přesun hmot</t>
  </si>
  <si>
    <t>711 Izolace proti vodě</t>
  </si>
  <si>
    <t>767 Konstrukce zámečnické</t>
  </si>
  <si>
    <t>794 Práce restaurátorské</t>
  </si>
  <si>
    <t>CENA ZA OBJEKT CELKEM bez DPH</t>
  </si>
  <si>
    <t>Ing. Arch. Tomáš Kužel</t>
  </si>
  <si>
    <t>Zpracovatel projektu:</t>
  </si>
  <si>
    <t>Počet listů:</t>
  </si>
  <si>
    <t>Objednatel:</t>
  </si>
  <si>
    <t>Stavba:</t>
  </si>
  <si>
    <t>Objekt:</t>
  </si>
  <si>
    <t>Název objektu:</t>
  </si>
  <si>
    <t>Název stavby:</t>
  </si>
  <si>
    <t>JKSO:</t>
  </si>
  <si>
    <t>SKP:</t>
  </si>
  <si>
    <t>Počet měrných jednotek:</t>
  </si>
  <si>
    <t>Náklady na MJ:</t>
  </si>
  <si>
    <t>Zakázkové číslo:</t>
  </si>
  <si>
    <t>Zhotovitel:</t>
  </si>
  <si>
    <t>Jméno:</t>
  </si>
  <si>
    <t>Datum:</t>
  </si>
  <si>
    <t>Poznámka:</t>
  </si>
  <si>
    <t>Beton základových pasů prostý B 15</t>
  </si>
  <si>
    <t>Vrátka vstupu dvoukřídlá, dle PD</t>
  </si>
  <si>
    <t>Přesun hmot pro izolace proti vodě</t>
  </si>
  <si>
    <t>Přesun hmot pro zámečnické konstr.</t>
  </si>
  <si>
    <t>10 Pomník Hořátev</t>
  </si>
  <si>
    <t>Revitalizace prostr. pomníku padlých Hořátev</t>
  </si>
  <si>
    <t>Obec Hořátev</t>
  </si>
  <si>
    <t>Zodp. projektant:</t>
  </si>
  <si>
    <t>Plocha z dlažby kamenné Color Quality, vč. štěrku, hutnění a spárování, vč. obrub do betonové patky</t>
  </si>
  <si>
    <t>Sloupky z čtvercové oceli 50x50 mm, vč. krycího prvku</t>
  </si>
  <si>
    <t>Pole plotu 1,0x0,5 m, dle PD</t>
  </si>
  <si>
    <t>Odstranění pařezů 30-40 cm, odklizení, úprava terénu</t>
  </si>
  <si>
    <t>Vodorovné přemístění dřevin - pařezů, vč. likvidace</t>
  </si>
  <si>
    <t>kácení stromů??</t>
  </si>
  <si>
    <t>kde je mulč.kůra - rozsah? (počítán celý vnitřní prostor výsadby)</t>
  </si>
  <si>
    <t>Nášlapné kameny (ke stožárům pro vlajky), vč. dopravy a pokládky</t>
  </si>
  <si>
    <t>180 40-0020.RA0</t>
  </si>
  <si>
    <t>Založení trávníku parkového, rovina, vč. dodání osiva</t>
  </si>
  <si>
    <t>795 00-0001</t>
  </si>
  <si>
    <t>796 00-0001</t>
  </si>
  <si>
    <t>797 00-0002</t>
  </si>
  <si>
    <t>Oprava stožárů - nový nátěr a výměna spouštěcího/navíjecího mechanismu vč. Lanek</t>
  </si>
  <si>
    <t>Sejmutí ornice, pl. do 400 m2, odvoz a uložení, tl. 300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</si>
</sst>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"/>
    <numFmt numFmtId="165" formatCode="0.0"/>
    <numFmt numFmtId="166" formatCode="#,##0\ &quot;Kč&quot;"/>
  </numFmts>
  <fonts count="18" x14ac:knownFonts="1"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i/>
      <sz val="8"/>
      <name val="Arial CE"/>
      <family val="2"/>
      <charset val="238"/>
    </font>
    <font>
      <i/>
      <sz val="9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3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9" fontId="3" fillId="2" borderId="6" xfId="0" applyNumberFormat="1" applyFont="1" applyFill="1" applyBorder="1"/>
    <xf numFmtId="49" fontId="0" fillId="2" borderId="7" xfId="0" applyNumberFormat="1" applyFill="1" applyBorder="1"/>
    <xf numFmtId="0" fontId="4" fillId="2" borderId="0" xfId="0" applyFont="1" applyFill="1" applyBorder="1"/>
    <xf numFmtId="0" fontId="0" fillId="2" borderId="0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9" fontId="0" fillId="0" borderId="8" xfId="0" applyNumberFormat="1" applyBorder="1" applyAlignment="1">
      <alignment horizontal="left"/>
    </xf>
    <xf numFmtId="0" fontId="0" fillId="0" borderId="13" xfId="0" applyNumberFormat="1" applyBorder="1"/>
    <xf numFmtId="0" fontId="0" fillId="0" borderId="12" xfId="0" applyNumberFormat="1" applyBorder="1"/>
    <xf numFmtId="0" fontId="0" fillId="0" borderId="14" xfId="0" applyNumberFormat="1" applyBorder="1"/>
    <xf numFmtId="0" fontId="0" fillId="0" borderId="0" xfId="0" applyNumberFormat="1"/>
    <xf numFmtId="3" fontId="0" fillId="0" borderId="14" xfId="0" applyNumberFormat="1" applyBorder="1"/>
    <xf numFmtId="0" fontId="0" fillId="0" borderId="17" xfId="0" applyBorder="1"/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0" fillId="0" borderId="6" xfId="0" applyBorder="1"/>
    <xf numFmtId="0" fontId="0" fillId="0" borderId="0" xfId="0" applyBorder="1"/>
    <xf numFmtId="3" fontId="0" fillId="0" borderId="0" xfId="0" applyNumberFormat="1"/>
    <xf numFmtId="0" fontId="2" fillId="0" borderId="23" xfId="0" applyFont="1" applyBorder="1" applyAlignment="1">
      <alignment horizontal="centerContinuous" vertical="center"/>
    </xf>
    <xf numFmtId="0" fontId="7" fillId="0" borderId="24" xfId="0" applyFont="1" applyBorder="1" applyAlignment="1">
      <alignment horizontal="centerContinuous" vertical="center"/>
    </xf>
    <xf numFmtId="0" fontId="0" fillId="0" borderId="24" xfId="0" applyBorder="1" applyAlignment="1">
      <alignment horizontal="centerContinuous" vertical="center"/>
    </xf>
    <xf numFmtId="0" fontId="0" fillId="0" borderId="25" xfId="0" applyBorder="1" applyAlignment="1">
      <alignment horizontal="centerContinuous" vertical="center"/>
    </xf>
    <xf numFmtId="0" fontId="6" fillId="0" borderId="26" xfId="0" applyFont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centerContinuous"/>
    </xf>
    <xf numFmtId="0" fontId="6" fillId="0" borderId="27" xfId="0" applyFont="1" applyBorder="1" applyAlignment="1">
      <alignment horizontal="centerContinuous"/>
    </xf>
    <xf numFmtId="0" fontId="0" fillId="0" borderId="27" xfId="0" applyBorder="1" applyAlignment="1">
      <alignment horizontal="centerContinuous"/>
    </xf>
    <xf numFmtId="0" fontId="0" fillId="0" borderId="29" xfId="0" applyBorder="1"/>
    <xf numFmtId="0" fontId="0" fillId="0" borderId="21" xfId="0" applyBorder="1"/>
    <xf numFmtId="3" fontId="0" fillId="0" borderId="30" xfId="0" applyNumberFormat="1" applyBorder="1"/>
    <xf numFmtId="0" fontId="0" fillId="0" borderId="31" xfId="0" applyBorder="1"/>
    <xf numFmtId="3" fontId="0" fillId="0" borderId="32" xfId="0" applyNumberFormat="1" applyBorder="1"/>
    <xf numFmtId="0" fontId="0" fillId="0" borderId="33" xfId="0" applyBorder="1"/>
    <xf numFmtId="3" fontId="0" fillId="0" borderId="15" xfId="0" applyNumberFormat="1" applyBorder="1"/>
    <xf numFmtId="0" fontId="0" fillId="0" borderId="16" xfId="0" applyBorder="1"/>
    <xf numFmtId="0" fontId="0" fillId="0" borderId="34" xfId="0" applyBorder="1"/>
    <xf numFmtId="0" fontId="0" fillId="0" borderId="35" xfId="0" applyBorder="1"/>
    <xf numFmtId="0" fontId="1" fillId="0" borderId="17" xfId="0" applyFont="1" applyBorder="1"/>
    <xf numFmtId="3" fontId="0" fillId="0" borderId="36" xfId="0" applyNumberFormat="1" applyBorder="1"/>
    <xf numFmtId="0" fontId="0" fillId="0" borderId="37" xfId="0" applyBorder="1"/>
    <xf numFmtId="3" fontId="0" fillId="0" borderId="38" xfId="0" applyNumberFormat="1" applyBorder="1"/>
    <xf numFmtId="0" fontId="0" fillId="0" borderId="39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7" fillId="0" borderId="37" xfId="0" applyFont="1" applyFill="1" applyBorder="1"/>
    <xf numFmtId="0" fontId="7" fillId="0" borderId="38" xfId="0" applyFont="1" applyFill="1" applyBorder="1"/>
    <xf numFmtId="0" fontId="7" fillId="0" borderId="40" xfId="0" applyFont="1" applyFill="1" applyBorder="1"/>
    <xf numFmtId="0" fontId="7" fillId="0" borderId="41" xfId="0" applyFont="1" applyFill="1" applyBorder="1"/>
    <xf numFmtId="0" fontId="7" fillId="0" borderId="0" xfId="0" applyFont="1"/>
    <xf numFmtId="0" fontId="0" fillId="0" borderId="0" xfId="0" applyAlignment="1"/>
    <xf numFmtId="0" fontId="0" fillId="0" borderId="0" xfId="0" applyAlignment="1">
      <alignment vertical="justify"/>
    </xf>
    <xf numFmtId="0" fontId="4" fillId="0" borderId="44" xfId="1" applyFont="1" applyBorder="1"/>
    <xf numFmtId="0" fontId="1" fillId="0" borderId="44" xfId="1" applyBorder="1"/>
    <xf numFmtId="0" fontId="1" fillId="0" borderId="44" xfId="1" applyBorder="1" applyAlignment="1">
      <alignment horizontal="right"/>
    </xf>
    <xf numFmtId="0" fontId="1" fillId="0" borderId="44" xfId="1" applyFont="1" applyBorder="1"/>
    <xf numFmtId="0" fontId="0" fillId="0" borderId="44" xfId="0" applyNumberFormat="1" applyBorder="1" applyAlignment="1">
      <alignment horizontal="left"/>
    </xf>
    <xf numFmtId="0" fontId="0" fillId="0" borderId="45" xfId="0" applyNumberFormat="1" applyBorder="1"/>
    <xf numFmtId="0" fontId="4" fillId="0" borderId="48" xfId="1" applyFont="1" applyBorder="1"/>
    <xf numFmtId="0" fontId="1" fillId="0" borderId="48" xfId="1" applyBorder="1"/>
    <xf numFmtId="0" fontId="1" fillId="0" borderId="48" xfId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49" fontId="6" fillId="0" borderId="26" xfId="0" applyNumberFormat="1" applyFont="1" applyFill="1" applyBorder="1"/>
    <xf numFmtId="0" fontId="6" fillId="0" borderId="27" xfId="0" applyFont="1" applyFill="1" applyBorder="1"/>
    <xf numFmtId="0" fontId="6" fillId="0" borderId="28" xfId="0" applyFont="1" applyFill="1" applyBorder="1"/>
    <xf numFmtId="0" fontId="6" fillId="0" borderId="50" xfId="0" applyFont="1" applyFill="1" applyBorder="1"/>
    <xf numFmtId="0" fontId="6" fillId="0" borderId="51" xfId="0" applyFont="1" applyFill="1" applyBorder="1"/>
    <xf numFmtId="0" fontId="6" fillId="0" borderId="52" xfId="0" applyFont="1" applyFill="1" applyBorder="1"/>
    <xf numFmtId="0" fontId="9" fillId="0" borderId="0" xfId="0" applyFont="1" applyFill="1" applyBorder="1"/>
    <xf numFmtId="0" fontId="0" fillId="0" borderId="0" xfId="0" applyFill="1" applyBorder="1"/>
    <xf numFmtId="3" fontId="1" fillId="0" borderId="9" xfId="0" applyNumberFormat="1" applyFont="1" applyFill="1" applyBorder="1"/>
    <xf numFmtId="0" fontId="6" fillId="0" borderId="26" xfId="0" applyFont="1" applyFill="1" applyBorder="1"/>
    <xf numFmtId="3" fontId="6" fillId="0" borderId="28" xfId="0" applyNumberFormat="1" applyFont="1" applyFill="1" applyBorder="1"/>
    <xf numFmtId="3" fontId="6" fillId="0" borderId="50" xfId="0" applyNumberFormat="1" applyFont="1" applyFill="1" applyBorder="1"/>
    <xf numFmtId="3" fontId="6" fillId="0" borderId="51" xfId="0" applyNumberFormat="1" applyFont="1" applyFill="1" applyBorder="1"/>
    <xf numFmtId="3" fontId="6" fillId="0" borderId="52" xfId="0" applyNumberFormat="1" applyFont="1" applyFill="1" applyBorder="1"/>
    <xf numFmtId="0" fontId="6" fillId="0" borderId="0" xfId="0" applyFont="1"/>
    <xf numFmtId="0" fontId="2" fillId="0" borderId="0" xfId="0" applyFont="1" applyFill="1" applyAlignment="1">
      <alignment horizontal="centerContinuous"/>
    </xf>
    <xf numFmtId="3" fontId="2" fillId="0" borderId="0" xfId="0" applyNumberFormat="1" applyFont="1" applyFill="1" applyAlignment="1">
      <alignment horizontal="centerContinuous"/>
    </xf>
    <xf numFmtId="0" fontId="0" fillId="0" borderId="0" xfId="0" applyFill="1"/>
    <xf numFmtId="0" fontId="6" fillId="0" borderId="31" xfId="0" applyFont="1" applyFill="1" applyBorder="1"/>
    <xf numFmtId="0" fontId="6" fillId="0" borderId="32" xfId="0" applyFont="1" applyFill="1" applyBorder="1"/>
    <xf numFmtId="0" fontId="0" fillId="0" borderId="55" xfId="0" applyFill="1" applyBorder="1"/>
    <xf numFmtId="0" fontId="6" fillId="0" borderId="56" xfId="0" applyFont="1" applyFill="1" applyBorder="1" applyAlignment="1">
      <alignment horizontal="right"/>
    </xf>
    <xf numFmtId="0" fontId="6" fillId="0" borderId="32" xfId="0" applyFont="1" applyFill="1" applyBorder="1" applyAlignment="1">
      <alignment horizontal="right"/>
    </xf>
    <xf numFmtId="0" fontId="6" fillId="0" borderId="33" xfId="0" applyFont="1" applyFill="1" applyBorder="1" applyAlignment="1">
      <alignment horizontal="center"/>
    </xf>
    <xf numFmtId="4" fontId="5" fillId="0" borderId="32" xfId="0" applyNumberFormat="1" applyFont="1" applyFill="1" applyBorder="1" applyAlignment="1">
      <alignment horizontal="right"/>
    </xf>
    <xf numFmtId="4" fontId="5" fillId="0" borderId="55" xfId="0" applyNumberFormat="1" applyFont="1" applyFill="1" applyBorder="1" applyAlignment="1">
      <alignment horizontal="right"/>
    </xf>
    <xf numFmtId="0" fontId="1" fillId="0" borderId="35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3" fontId="1" fillId="0" borderId="34" xfId="0" applyNumberFormat="1" applyFont="1" applyFill="1" applyBorder="1" applyAlignment="1">
      <alignment horizontal="right"/>
    </xf>
    <xf numFmtId="165" fontId="1" fillId="0" borderId="57" xfId="0" applyNumberFormat="1" applyFont="1" applyFill="1" applyBorder="1" applyAlignment="1">
      <alignment horizontal="right"/>
    </xf>
    <xf numFmtId="3" fontId="1" fillId="0" borderId="58" xfId="0" applyNumberFormat="1" applyFont="1" applyFill="1" applyBorder="1" applyAlignment="1">
      <alignment horizontal="right"/>
    </xf>
    <xf numFmtId="4" fontId="1" fillId="0" borderId="21" xfId="0" applyNumberFormat="1" applyFont="1" applyFill="1" applyBorder="1" applyAlignment="1">
      <alignment horizontal="right"/>
    </xf>
    <xf numFmtId="3" fontId="1" fillId="0" borderId="22" xfId="0" applyNumberFormat="1" applyFont="1" applyFill="1" applyBorder="1" applyAlignment="1">
      <alignment horizontal="right"/>
    </xf>
    <xf numFmtId="0" fontId="0" fillId="0" borderId="37" xfId="0" applyFill="1" applyBorder="1"/>
    <xf numFmtId="0" fontId="6" fillId="0" borderId="38" xfId="0" applyFont="1" applyFill="1" applyBorder="1"/>
    <xf numFmtId="0" fontId="0" fillId="0" borderId="38" xfId="0" applyFill="1" applyBorder="1"/>
    <xf numFmtId="4" fontId="0" fillId="0" borderId="59" xfId="0" applyNumberFormat="1" applyFill="1" applyBorder="1"/>
    <xf numFmtId="4" fontId="0" fillId="0" borderId="37" xfId="0" applyNumberFormat="1" applyFill="1" applyBorder="1"/>
    <xf numFmtId="4" fontId="0" fillId="0" borderId="38" xfId="0" applyNumberFormat="1" applyFill="1" applyBorder="1"/>
    <xf numFmtId="3" fontId="9" fillId="0" borderId="0" xfId="0" applyNumberFormat="1" applyFont="1"/>
    <xf numFmtId="4" fontId="9" fillId="0" borderId="0" xfId="0" applyNumberFormat="1" applyFont="1"/>
    <xf numFmtId="4" fontId="0" fillId="0" borderId="0" xfId="0" applyNumberFormat="1"/>
    <xf numFmtId="49" fontId="9" fillId="0" borderId="6" xfId="0" applyNumberFormat="1" applyFont="1" applyFill="1" applyBorder="1"/>
    <xf numFmtId="3" fontId="1" fillId="0" borderId="7" xfId="0" applyNumberFormat="1" applyFont="1" applyFill="1" applyBorder="1"/>
    <xf numFmtId="3" fontId="1" fillId="0" borderId="53" xfId="0" applyNumberFormat="1" applyFont="1" applyFill="1" applyBorder="1"/>
    <xf numFmtId="3" fontId="1" fillId="0" borderId="54" xfId="0" applyNumberFormat="1" applyFont="1" applyFill="1" applyBorder="1"/>
    <xf numFmtId="0" fontId="9" fillId="0" borderId="0" xfId="1" applyFont="1" applyFill="1" applyAlignment="1">
      <alignment vertical="top"/>
    </xf>
    <xf numFmtId="0" fontId="1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" fillId="0" borderId="0" xfId="1" applyFill="1" applyAlignment="1">
      <alignment horizontal="right" vertical="top"/>
    </xf>
    <xf numFmtId="49" fontId="5" fillId="0" borderId="57" xfId="1" applyNumberFormat="1" applyFont="1" applyFill="1" applyBorder="1" applyAlignment="1">
      <alignment vertical="top"/>
    </xf>
    <xf numFmtId="0" fontId="5" fillId="0" borderId="16" xfId="1" applyFont="1" applyFill="1" applyBorder="1" applyAlignment="1">
      <alignment horizontal="center" vertical="top"/>
    </xf>
    <xf numFmtId="0" fontId="5" fillId="0" borderId="16" xfId="1" applyNumberFormat="1" applyFont="1" applyFill="1" applyBorder="1" applyAlignment="1">
      <alignment horizontal="center" vertical="top"/>
    </xf>
    <xf numFmtId="0" fontId="5" fillId="0" borderId="57" xfId="1" applyFont="1" applyFill="1" applyBorder="1" applyAlignment="1">
      <alignment horizontal="center" vertical="top"/>
    </xf>
    <xf numFmtId="0" fontId="6" fillId="0" borderId="53" xfId="1" applyFont="1" applyFill="1" applyBorder="1" applyAlignment="1">
      <alignment horizontal="center" vertical="top"/>
    </xf>
    <xf numFmtId="49" fontId="6" fillId="0" borderId="53" xfId="1" applyNumberFormat="1" applyFont="1" applyFill="1" applyBorder="1" applyAlignment="1">
      <alignment horizontal="left" vertical="top"/>
    </xf>
    <xf numFmtId="0" fontId="6" fillId="0" borderId="53" xfId="1" applyFont="1" applyFill="1" applyBorder="1" applyAlignment="1">
      <alignment vertical="top"/>
    </xf>
    <xf numFmtId="0" fontId="1" fillId="0" borderId="53" xfId="1" applyFill="1" applyBorder="1" applyAlignment="1">
      <alignment horizontal="center" vertical="top"/>
    </xf>
    <xf numFmtId="0" fontId="1" fillId="0" borderId="53" xfId="1" applyNumberFormat="1" applyFill="1" applyBorder="1" applyAlignment="1">
      <alignment horizontal="right" vertical="top"/>
    </xf>
    <xf numFmtId="0" fontId="1" fillId="0" borderId="53" xfId="1" applyNumberFormat="1" applyFill="1" applyBorder="1" applyAlignment="1">
      <alignment vertical="top"/>
    </xf>
    <xf numFmtId="0" fontId="1" fillId="0" borderId="53" xfId="1" applyFont="1" applyFill="1" applyBorder="1" applyAlignment="1">
      <alignment horizontal="center" vertical="top"/>
    </xf>
    <xf numFmtId="49" fontId="1" fillId="0" borderId="53" xfId="1" applyNumberFormat="1" applyFont="1" applyFill="1" applyBorder="1" applyAlignment="1">
      <alignment horizontal="left" vertical="top"/>
    </xf>
    <xf numFmtId="0" fontId="1" fillId="0" borderId="53" xfId="1" applyFont="1" applyFill="1" applyBorder="1" applyAlignment="1">
      <alignment vertical="top" wrapText="1"/>
    </xf>
    <xf numFmtId="49" fontId="1" fillId="0" borderId="53" xfId="1" applyNumberFormat="1" applyFont="1" applyFill="1" applyBorder="1" applyAlignment="1">
      <alignment horizontal="center" vertical="top" shrinkToFit="1"/>
    </xf>
    <xf numFmtId="4" fontId="1" fillId="0" borderId="53" xfId="1" applyNumberFormat="1" applyFont="1" applyFill="1" applyBorder="1" applyAlignment="1">
      <alignment horizontal="right" vertical="top"/>
    </xf>
    <xf numFmtId="4" fontId="1" fillId="0" borderId="53" xfId="1" applyNumberFormat="1" applyFont="1" applyFill="1" applyBorder="1" applyAlignment="1">
      <alignment vertical="top"/>
    </xf>
    <xf numFmtId="0" fontId="1" fillId="0" borderId="60" xfId="1" applyFill="1" applyBorder="1" applyAlignment="1">
      <alignment horizontal="center" vertical="top"/>
    </xf>
    <xf numFmtId="49" fontId="4" fillId="0" borderId="60" xfId="1" applyNumberFormat="1" applyFont="1" applyFill="1" applyBorder="1" applyAlignment="1">
      <alignment horizontal="left" vertical="top"/>
    </xf>
    <xf numFmtId="0" fontId="4" fillId="0" borderId="60" xfId="1" applyFont="1" applyFill="1" applyBorder="1" applyAlignment="1">
      <alignment vertical="top"/>
    </xf>
    <xf numFmtId="4" fontId="1" fillId="0" borderId="60" xfId="1" applyNumberFormat="1" applyFill="1" applyBorder="1" applyAlignment="1">
      <alignment horizontal="right" vertical="top"/>
    </xf>
    <xf numFmtId="4" fontId="6" fillId="0" borderId="60" xfId="1" applyNumberFormat="1" applyFont="1" applyFill="1" applyBorder="1" applyAlignment="1">
      <alignment vertical="top"/>
    </xf>
    <xf numFmtId="0" fontId="0" fillId="0" borderId="53" xfId="1" applyFont="1" applyFill="1" applyBorder="1" applyAlignment="1">
      <alignment vertical="top" wrapText="1"/>
    </xf>
    <xf numFmtId="0" fontId="0" fillId="0" borderId="22" xfId="0" applyBorder="1"/>
    <xf numFmtId="166" fontId="7" fillId="0" borderId="38" xfId="0" applyNumberFormat="1" applyFont="1" applyFill="1" applyBorder="1"/>
    <xf numFmtId="49" fontId="0" fillId="0" borderId="53" xfId="1" applyNumberFormat="1" applyFont="1" applyFill="1" applyBorder="1" applyAlignment="1">
      <alignment horizontal="center" vertical="top" shrinkToFit="1"/>
    </xf>
    <xf numFmtId="49" fontId="0" fillId="0" borderId="53" xfId="1" applyNumberFormat="1" applyFont="1" applyFill="1" applyBorder="1" applyAlignment="1">
      <alignment horizontal="left" vertical="top"/>
    </xf>
    <xf numFmtId="0" fontId="10" fillId="0" borderId="0" xfId="1" applyFont="1" applyFill="1" applyAlignment="1">
      <alignment vertical="top"/>
    </xf>
    <xf numFmtId="0" fontId="17" fillId="0" borderId="0" xfId="1" applyFont="1" applyFill="1" applyAlignment="1">
      <alignment vertical="top"/>
    </xf>
    <xf numFmtId="0" fontId="11" fillId="0" borderId="0" xfId="1" applyFont="1" applyFill="1" applyAlignment="1">
      <alignment horizontal="center" vertical="top"/>
    </xf>
    <xf numFmtId="0" fontId="12" fillId="0" borderId="0" xfId="1" applyFont="1" applyFill="1" applyAlignment="1">
      <alignment horizontal="center" vertical="top"/>
    </xf>
    <xf numFmtId="0" fontId="12" fillId="0" borderId="0" xfId="1" applyFont="1" applyFill="1" applyAlignment="1">
      <alignment horizontal="right" vertical="top"/>
    </xf>
    <xf numFmtId="0" fontId="1" fillId="0" borderId="42" xfId="1" applyFont="1" applyFill="1" applyBorder="1" applyAlignment="1">
      <alignment vertical="top"/>
    </xf>
    <xf numFmtId="0" fontId="1" fillId="0" borderId="43" xfId="1" applyFont="1" applyFill="1" applyBorder="1" applyAlignment="1">
      <alignment vertical="top"/>
    </xf>
    <xf numFmtId="0" fontId="4" fillId="0" borderId="44" xfId="1" applyFont="1" applyFill="1" applyBorder="1" applyAlignment="1">
      <alignment vertical="top"/>
    </xf>
    <xf numFmtId="0" fontId="1" fillId="0" borderId="44" xfId="1" applyFill="1" applyBorder="1" applyAlignment="1">
      <alignment vertical="top"/>
    </xf>
    <xf numFmtId="0" fontId="1" fillId="0" borderId="44" xfId="1" applyFill="1" applyBorder="1" applyAlignment="1">
      <alignment horizontal="right" vertical="top"/>
    </xf>
    <xf numFmtId="0" fontId="1" fillId="0" borderId="45" xfId="1" applyFill="1" applyBorder="1" applyAlignment="1">
      <alignment vertical="top"/>
    </xf>
    <xf numFmtId="49" fontId="1" fillId="0" borderId="46" xfId="1" applyNumberFormat="1" applyFont="1" applyFill="1" applyBorder="1" applyAlignment="1">
      <alignment vertical="top"/>
    </xf>
    <xf numFmtId="0" fontId="1" fillId="0" borderId="47" xfId="1" applyFont="1" applyFill="1" applyBorder="1" applyAlignment="1">
      <alignment vertical="top"/>
    </xf>
    <xf numFmtId="0" fontId="4" fillId="0" borderId="48" xfId="1" applyFont="1" applyFill="1" applyBorder="1" applyAlignment="1">
      <alignment vertical="top"/>
    </xf>
    <xf numFmtId="0" fontId="1" fillId="0" borderId="48" xfId="1" applyFill="1" applyBorder="1" applyAlignment="1">
      <alignment vertical="top"/>
    </xf>
    <xf numFmtId="0" fontId="1" fillId="0" borderId="48" xfId="1" applyFill="1" applyBorder="1" applyAlignment="1">
      <alignment horizontal="right" vertical="top"/>
    </xf>
    <xf numFmtId="0" fontId="1" fillId="0" borderId="49" xfId="1" applyFill="1" applyBorder="1" applyAlignment="1">
      <alignment vertical="top" shrinkToFit="1"/>
    </xf>
    <xf numFmtId="0" fontId="13" fillId="0" borderId="0" xfId="1" applyFont="1" applyFill="1" applyAlignment="1">
      <alignment vertical="top"/>
    </xf>
    <xf numFmtId="0" fontId="16" fillId="0" borderId="0" xfId="0" applyFont="1" applyFill="1" applyAlignment="1">
      <alignment vertical="top"/>
    </xf>
    <xf numFmtId="0" fontId="1" fillId="0" borderId="0" xfId="1" applyFill="1" applyBorder="1" applyAlignment="1">
      <alignment vertical="top"/>
    </xf>
    <xf numFmtId="0" fontId="14" fillId="0" borderId="0" xfId="1" applyFont="1" applyFill="1" applyAlignment="1">
      <alignment vertical="top"/>
    </xf>
    <xf numFmtId="0" fontId="15" fillId="0" borderId="0" xfId="1" applyFont="1" applyFill="1" applyBorder="1" applyAlignment="1">
      <alignment vertical="top"/>
    </xf>
    <xf numFmtId="3" fontId="15" fillId="0" borderId="0" xfId="1" applyNumberFormat="1" applyFont="1" applyFill="1" applyBorder="1" applyAlignment="1">
      <alignment horizontal="right" vertical="top"/>
    </xf>
    <xf numFmtId="4" fontId="15" fillId="0" borderId="0" xfId="1" applyNumberFormat="1" applyFont="1" applyFill="1" applyBorder="1" applyAlignment="1">
      <alignment vertical="top"/>
    </xf>
    <xf numFmtId="0" fontId="14" fillId="0" borderId="0" xfId="1" applyFont="1" applyFill="1" applyBorder="1" applyAlignment="1">
      <alignment vertical="top"/>
    </xf>
    <xf numFmtId="0" fontId="1" fillId="0" borderId="0" xfId="1" applyFill="1" applyBorder="1" applyAlignment="1">
      <alignment horizontal="right" vertical="top"/>
    </xf>
    <xf numFmtId="0" fontId="0" fillId="0" borderId="0" xfId="0" applyAlignment="1">
      <alignment horizontal="left" wrapText="1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1" fillId="0" borderId="42" xfId="1" applyFont="1" applyBorder="1" applyAlignment="1">
      <alignment horizontal="center"/>
    </xf>
    <xf numFmtId="0" fontId="1" fillId="0" borderId="43" xfId="1" applyFont="1" applyBorder="1" applyAlignment="1">
      <alignment horizontal="center"/>
    </xf>
    <xf numFmtId="0" fontId="1" fillId="0" borderId="46" xfId="1" applyFont="1" applyBorder="1" applyAlignment="1">
      <alignment horizontal="center"/>
    </xf>
    <xf numFmtId="0" fontId="1" fillId="0" borderId="47" xfId="1" applyFont="1" applyBorder="1" applyAlignment="1">
      <alignment horizontal="center"/>
    </xf>
    <xf numFmtId="0" fontId="1" fillId="0" borderId="48" xfId="1" applyFont="1" applyBorder="1" applyAlignment="1">
      <alignment horizontal="left" shrinkToFit="1"/>
    </xf>
    <xf numFmtId="0" fontId="1" fillId="0" borderId="49" xfId="1" applyFont="1" applyBorder="1" applyAlignment="1">
      <alignment horizontal="left" shrinkToFit="1"/>
    </xf>
    <xf numFmtId="3" fontId="6" fillId="0" borderId="38" xfId="0" applyNumberFormat="1" applyFont="1" applyFill="1" applyBorder="1" applyAlignment="1">
      <alignment horizontal="right"/>
    </xf>
    <xf numFmtId="3" fontId="6" fillId="0" borderId="59" xfId="0" applyNumberFormat="1" applyFont="1" applyFill="1" applyBorder="1" applyAlignment="1">
      <alignment horizontal="right"/>
    </xf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0"/>
  <sheetViews>
    <sheetView showGridLines="0" workbookViewId="0">
      <selection activeCell="J20" sqref="J20"/>
    </sheetView>
  </sheetViews>
  <sheetFormatPr defaultRowHeight="12.75" x14ac:dyDescent="0.2"/>
  <cols>
    <col min="1" max="1" width="2" customWidth="1"/>
    <col min="2" max="2" width="16.28515625" customWidth="1"/>
    <col min="3" max="3" width="15.85546875" customWidth="1"/>
    <col min="4" max="4" width="14.5703125" customWidth="1"/>
    <col min="5" max="5" width="13.5703125" customWidth="1"/>
    <col min="6" max="6" width="16.5703125" customWidth="1"/>
    <col min="7" max="7" width="15.28515625" customWidth="1"/>
  </cols>
  <sheetData>
    <row r="1" spans="1:57" ht="21.7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57" ht="15" customHeight="1" thickBot="1" x14ac:dyDescent="0.25"/>
    <row r="3" spans="1:57" ht="12.95" customHeight="1" x14ac:dyDescent="0.2">
      <c r="A3" s="3" t="s">
        <v>186</v>
      </c>
      <c r="B3" s="4"/>
      <c r="C3" s="5" t="s">
        <v>187</v>
      </c>
      <c r="D3" s="5"/>
      <c r="E3" s="5"/>
      <c r="F3" s="6" t="s">
        <v>189</v>
      </c>
      <c r="G3" s="7"/>
    </row>
    <row r="4" spans="1:57" ht="12.95" customHeight="1" x14ac:dyDescent="0.2">
      <c r="A4" s="8"/>
      <c r="B4" s="9"/>
      <c r="C4" s="10" t="s">
        <v>203</v>
      </c>
      <c r="D4" s="11"/>
      <c r="E4" s="11"/>
      <c r="F4" s="12"/>
      <c r="G4" s="13"/>
    </row>
    <row r="5" spans="1:57" ht="12.95" customHeight="1" x14ac:dyDescent="0.2">
      <c r="A5" s="14" t="s">
        <v>185</v>
      </c>
      <c r="B5" s="15"/>
      <c r="C5" s="16" t="s">
        <v>188</v>
      </c>
      <c r="D5" s="16"/>
      <c r="E5" s="16"/>
      <c r="F5" s="17" t="s">
        <v>190</v>
      </c>
      <c r="G5" s="18"/>
    </row>
    <row r="6" spans="1:57" ht="12.95" customHeight="1" x14ac:dyDescent="0.2">
      <c r="A6" s="8"/>
      <c r="B6" s="9"/>
      <c r="C6" s="10" t="s">
        <v>202</v>
      </c>
      <c r="D6" s="11"/>
      <c r="E6" s="11"/>
      <c r="F6" s="19"/>
      <c r="G6" s="13"/>
    </row>
    <row r="7" spans="1:57" x14ac:dyDescent="0.2">
      <c r="A7" s="14" t="s">
        <v>205</v>
      </c>
      <c r="B7" s="16"/>
      <c r="C7" s="179" t="s">
        <v>181</v>
      </c>
      <c r="D7" s="180"/>
      <c r="E7" s="20" t="s">
        <v>191</v>
      </c>
      <c r="F7" s="21"/>
      <c r="G7" s="22"/>
      <c r="H7" s="23"/>
      <c r="I7" s="23"/>
    </row>
    <row r="8" spans="1:57" x14ac:dyDescent="0.2">
      <c r="A8" s="14" t="s">
        <v>184</v>
      </c>
      <c r="B8" s="16"/>
      <c r="C8" s="179" t="s">
        <v>204</v>
      </c>
      <c r="D8" s="180"/>
      <c r="E8" s="17" t="s">
        <v>192</v>
      </c>
      <c r="F8" s="16"/>
      <c r="G8" s="24"/>
    </row>
    <row r="9" spans="1:57" x14ac:dyDescent="0.2">
      <c r="A9" s="25" t="s">
        <v>183</v>
      </c>
      <c r="B9" s="26"/>
      <c r="C9" s="26"/>
      <c r="D9" s="26"/>
      <c r="E9" s="27" t="s">
        <v>193</v>
      </c>
      <c r="F9" s="26"/>
      <c r="G9" s="28"/>
    </row>
    <row r="10" spans="1:57" x14ac:dyDescent="0.2">
      <c r="A10" s="29" t="s">
        <v>182</v>
      </c>
      <c r="B10" s="30"/>
      <c r="C10" s="30"/>
      <c r="D10" s="30"/>
      <c r="E10" s="12" t="s">
        <v>194</v>
      </c>
      <c r="F10" s="30"/>
      <c r="G10" s="13"/>
      <c r="BA10" s="31"/>
      <c r="BB10" s="31"/>
      <c r="BC10" s="31"/>
      <c r="BD10" s="31"/>
      <c r="BE10" s="31"/>
    </row>
    <row r="11" spans="1:57" x14ac:dyDescent="0.2">
      <c r="A11" s="29"/>
      <c r="B11" s="30"/>
      <c r="C11" s="30"/>
      <c r="D11" s="30"/>
      <c r="E11" s="181"/>
      <c r="F11" s="182"/>
      <c r="G11" s="183"/>
    </row>
    <row r="12" spans="1:57" ht="28.5" customHeight="1" thickBot="1" x14ac:dyDescent="0.25">
      <c r="A12" s="32" t="s">
        <v>4</v>
      </c>
      <c r="B12" s="33"/>
      <c r="C12" s="33"/>
      <c r="D12" s="33"/>
      <c r="E12" s="34"/>
      <c r="F12" s="34"/>
      <c r="G12" s="35"/>
    </row>
    <row r="13" spans="1:57" ht="17.25" customHeight="1" thickBot="1" x14ac:dyDescent="0.25">
      <c r="A13" s="36" t="s">
        <v>5</v>
      </c>
      <c r="B13" s="37"/>
      <c r="C13" s="38"/>
      <c r="D13" s="39" t="s">
        <v>6</v>
      </c>
      <c r="E13" s="40"/>
      <c r="F13" s="40"/>
      <c r="G13" s="38"/>
    </row>
    <row r="14" spans="1:57" ht="15.95" customHeight="1" x14ac:dyDescent="0.2">
      <c r="A14" s="41"/>
      <c r="B14" s="42" t="s">
        <v>7</v>
      </c>
      <c r="C14" s="43">
        <f>Dodavka</f>
        <v>0</v>
      </c>
      <c r="D14" s="44" t="str">
        <f>Rekapitulace!A22</f>
        <v>VRN</v>
      </c>
      <c r="E14" s="45"/>
      <c r="F14" s="46"/>
      <c r="G14" s="43">
        <f>Rekapitulace!I22</f>
        <v>0</v>
      </c>
    </row>
    <row r="15" spans="1:57" ht="15.95" customHeight="1" x14ac:dyDescent="0.2">
      <c r="A15" s="41" t="s">
        <v>8</v>
      </c>
      <c r="B15" s="42" t="s">
        <v>9</v>
      </c>
      <c r="C15" s="43">
        <f>Mont</f>
        <v>0</v>
      </c>
      <c r="D15" s="25"/>
      <c r="E15" s="47"/>
      <c r="F15" s="48"/>
      <c r="G15" s="43"/>
    </row>
    <row r="16" spans="1:57" ht="15.95" customHeight="1" x14ac:dyDescent="0.2">
      <c r="A16" s="41" t="s">
        <v>10</v>
      </c>
      <c r="B16" s="42" t="s">
        <v>11</v>
      </c>
      <c r="C16" s="43">
        <f>HSV</f>
        <v>0</v>
      </c>
      <c r="D16" s="25"/>
      <c r="E16" s="47"/>
      <c r="F16" s="48"/>
      <c r="G16" s="43"/>
    </row>
    <row r="17" spans="1:8" ht="15.95" customHeight="1" x14ac:dyDescent="0.2">
      <c r="A17" s="49" t="s">
        <v>12</v>
      </c>
      <c r="B17" s="42" t="s">
        <v>13</v>
      </c>
      <c r="C17" s="43">
        <f>PSV</f>
        <v>0</v>
      </c>
      <c r="D17" s="25"/>
      <c r="E17" s="47"/>
      <c r="F17" s="48"/>
      <c r="G17" s="43"/>
    </row>
    <row r="18" spans="1:8" ht="15.95" customHeight="1" x14ac:dyDescent="0.2">
      <c r="A18" s="50" t="s">
        <v>14</v>
      </c>
      <c r="B18" s="42"/>
      <c r="C18" s="43">
        <f>SUM(C14:C17)</f>
        <v>0</v>
      </c>
      <c r="D18" s="51"/>
      <c r="E18" s="47"/>
      <c r="F18" s="48"/>
      <c r="G18" s="43"/>
    </row>
    <row r="19" spans="1:8" ht="15.95" customHeight="1" x14ac:dyDescent="0.2">
      <c r="A19" s="50"/>
      <c r="B19" s="42"/>
      <c r="C19" s="43"/>
      <c r="D19" s="25"/>
      <c r="E19" s="47"/>
      <c r="F19" s="48"/>
      <c r="G19" s="43"/>
    </row>
    <row r="20" spans="1:8" ht="15.95" customHeight="1" x14ac:dyDescent="0.2">
      <c r="A20" s="50" t="s">
        <v>15</v>
      </c>
      <c r="B20" s="42"/>
      <c r="C20" s="43">
        <f>HZS</f>
        <v>0</v>
      </c>
      <c r="D20" s="25"/>
      <c r="E20" s="47"/>
      <c r="F20" s="48"/>
      <c r="G20" s="43"/>
    </row>
    <row r="21" spans="1:8" ht="15.95" customHeight="1" x14ac:dyDescent="0.2">
      <c r="A21" s="29" t="s">
        <v>16</v>
      </c>
      <c r="B21" s="30"/>
      <c r="C21" s="43">
        <f>C18+C20</f>
        <v>0</v>
      </c>
      <c r="D21" s="25" t="s">
        <v>17</v>
      </c>
      <c r="E21" s="47"/>
      <c r="F21" s="48"/>
      <c r="G21" s="43">
        <f>G22-SUM(G14:G20)</f>
        <v>0</v>
      </c>
    </row>
    <row r="22" spans="1:8" ht="15.95" customHeight="1" thickBot="1" x14ac:dyDescent="0.25">
      <c r="A22" s="25" t="s">
        <v>18</v>
      </c>
      <c r="B22" s="26"/>
      <c r="C22" s="52">
        <f>C21+G22</f>
        <v>0</v>
      </c>
      <c r="D22" s="53" t="s">
        <v>19</v>
      </c>
      <c r="E22" s="54"/>
      <c r="F22" s="55"/>
      <c r="G22" s="43">
        <f>VRN</f>
        <v>0</v>
      </c>
    </row>
    <row r="23" spans="1:8" x14ac:dyDescent="0.2">
      <c r="A23" s="3" t="s">
        <v>20</v>
      </c>
      <c r="B23" s="5"/>
      <c r="C23" s="6" t="s">
        <v>21</v>
      </c>
      <c r="D23" s="5"/>
      <c r="E23" s="6" t="s">
        <v>22</v>
      </c>
      <c r="F23" s="5"/>
      <c r="G23" s="7"/>
    </row>
    <row r="24" spans="1:8" x14ac:dyDescent="0.2">
      <c r="A24" s="14"/>
      <c r="B24" s="16"/>
      <c r="C24" s="17" t="s">
        <v>195</v>
      </c>
      <c r="D24" s="16"/>
      <c r="E24" s="17" t="s">
        <v>195</v>
      </c>
      <c r="F24" s="16"/>
      <c r="G24" s="18"/>
    </row>
    <row r="25" spans="1:8" x14ac:dyDescent="0.2">
      <c r="A25" s="29" t="s">
        <v>196</v>
      </c>
      <c r="B25" s="56"/>
      <c r="C25" s="12" t="s">
        <v>196</v>
      </c>
      <c r="D25" s="30"/>
      <c r="E25" s="12" t="s">
        <v>196</v>
      </c>
      <c r="F25" s="30"/>
      <c r="G25" s="13"/>
    </row>
    <row r="26" spans="1:8" x14ac:dyDescent="0.2">
      <c r="A26" s="29"/>
      <c r="B26" s="57"/>
      <c r="C26" s="12" t="s">
        <v>23</v>
      </c>
      <c r="D26" s="30"/>
      <c r="E26" s="12" t="s">
        <v>23</v>
      </c>
      <c r="F26" s="30"/>
      <c r="G26" s="13"/>
    </row>
    <row r="27" spans="1:8" x14ac:dyDescent="0.2">
      <c r="A27" s="29"/>
      <c r="B27" s="30"/>
      <c r="C27" s="12"/>
      <c r="D27" s="30"/>
      <c r="E27" s="12"/>
      <c r="F27" s="30"/>
      <c r="G27" s="13"/>
    </row>
    <row r="28" spans="1:8" ht="97.5" customHeight="1" x14ac:dyDescent="0.2">
      <c r="A28" s="29"/>
      <c r="B28" s="30"/>
      <c r="C28" s="12"/>
      <c r="D28" s="30"/>
      <c r="E28" s="12"/>
      <c r="F28" s="30"/>
      <c r="G28" s="148"/>
    </row>
    <row r="29" spans="1:8" s="62" customFormat="1" ht="19.5" customHeight="1" thickBot="1" x14ac:dyDescent="0.3">
      <c r="A29" s="58" t="s">
        <v>180</v>
      </c>
      <c r="B29" s="59"/>
      <c r="C29" s="59"/>
      <c r="D29" s="59"/>
      <c r="E29" s="60"/>
      <c r="F29" s="149">
        <f>C22</f>
        <v>0</v>
      </c>
      <c r="G29" s="61"/>
    </row>
    <row r="31" spans="1:8" x14ac:dyDescent="0.2">
      <c r="A31" s="63" t="s">
        <v>197</v>
      </c>
      <c r="B31" s="63"/>
      <c r="C31" s="63"/>
      <c r="D31" s="63"/>
      <c r="E31" s="63"/>
      <c r="F31" s="63"/>
      <c r="G31" s="63"/>
      <c r="H31" t="s">
        <v>2</v>
      </c>
    </row>
    <row r="32" spans="1:8" ht="14.25" customHeight="1" x14ac:dyDescent="0.2">
      <c r="A32" s="63"/>
      <c r="B32" s="184"/>
      <c r="C32" s="184"/>
      <c r="D32" s="184"/>
      <c r="E32" s="184"/>
      <c r="F32" s="184"/>
      <c r="G32" s="184"/>
      <c r="H32" t="s">
        <v>2</v>
      </c>
    </row>
    <row r="33" spans="1:8" ht="12.75" customHeight="1" x14ac:dyDescent="0.2">
      <c r="A33" s="64"/>
      <c r="B33" s="184"/>
      <c r="C33" s="184"/>
      <c r="D33" s="184"/>
      <c r="E33" s="184"/>
      <c r="F33" s="184"/>
      <c r="G33" s="184"/>
      <c r="H33" t="s">
        <v>2</v>
      </c>
    </row>
    <row r="34" spans="1:8" x14ac:dyDescent="0.2">
      <c r="A34" s="64"/>
      <c r="B34" s="184"/>
      <c r="C34" s="184"/>
      <c r="D34" s="184"/>
      <c r="E34" s="184"/>
      <c r="F34" s="184"/>
      <c r="G34" s="184"/>
      <c r="H34" t="s">
        <v>2</v>
      </c>
    </row>
    <row r="35" spans="1:8" x14ac:dyDescent="0.2">
      <c r="A35" s="64"/>
      <c r="B35" s="184"/>
      <c r="C35" s="184"/>
      <c r="D35" s="184"/>
      <c r="E35" s="184"/>
      <c r="F35" s="184"/>
      <c r="G35" s="184"/>
      <c r="H35" t="s">
        <v>2</v>
      </c>
    </row>
    <row r="36" spans="1:8" x14ac:dyDescent="0.2">
      <c r="A36" s="64"/>
      <c r="B36" s="184"/>
      <c r="C36" s="184"/>
      <c r="D36" s="184"/>
      <c r="E36" s="184"/>
      <c r="F36" s="184"/>
      <c r="G36" s="184"/>
      <c r="H36" t="s">
        <v>2</v>
      </c>
    </row>
    <row r="37" spans="1:8" x14ac:dyDescent="0.2">
      <c r="A37" s="64"/>
      <c r="B37" s="184"/>
      <c r="C37" s="184"/>
      <c r="D37" s="184"/>
      <c r="E37" s="184"/>
      <c r="F37" s="184"/>
      <c r="G37" s="184"/>
      <c r="H37" t="s">
        <v>2</v>
      </c>
    </row>
    <row r="38" spans="1:8" x14ac:dyDescent="0.2">
      <c r="A38" s="64"/>
      <c r="B38" s="184"/>
      <c r="C38" s="184"/>
      <c r="D38" s="184"/>
      <c r="E38" s="184"/>
      <c r="F38" s="184"/>
      <c r="G38" s="184"/>
      <c r="H38" t="s">
        <v>2</v>
      </c>
    </row>
    <row r="39" spans="1:8" x14ac:dyDescent="0.2">
      <c r="A39" s="64"/>
      <c r="B39" s="184"/>
      <c r="C39" s="184"/>
      <c r="D39" s="184"/>
      <c r="E39" s="184"/>
      <c r="F39" s="184"/>
      <c r="G39" s="184"/>
      <c r="H39" t="s">
        <v>2</v>
      </c>
    </row>
    <row r="40" spans="1:8" x14ac:dyDescent="0.2">
      <c r="A40" s="64"/>
      <c r="B40" s="184"/>
      <c r="C40" s="184"/>
      <c r="D40" s="184"/>
      <c r="E40" s="184"/>
      <c r="F40" s="184"/>
      <c r="G40" s="184"/>
      <c r="H40" t="s">
        <v>2</v>
      </c>
    </row>
    <row r="41" spans="1:8" x14ac:dyDescent="0.2">
      <c r="B41" s="178"/>
      <c r="C41" s="178"/>
      <c r="D41" s="178"/>
      <c r="E41" s="178"/>
      <c r="F41" s="178"/>
      <c r="G41" s="178"/>
    </row>
    <row r="42" spans="1:8" x14ac:dyDescent="0.2">
      <c r="B42" s="178"/>
      <c r="C42" s="178"/>
      <c r="D42" s="178"/>
      <c r="E42" s="178"/>
      <c r="F42" s="178"/>
      <c r="G42" s="178"/>
    </row>
    <row r="43" spans="1:8" x14ac:dyDescent="0.2">
      <c r="B43" s="178"/>
      <c r="C43" s="178"/>
      <c r="D43" s="178"/>
      <c r="E43" s="178"/>
      <c r="F43" s="178"/>
      <c r="G43" s="178"/>
    </row>
    <row r="44" spans="1:8" x14ac:dyDescent="0.2">
      <c r="B44" s="178"/>
      <c r="C44" s="178"/>
      <c r="D44" s="178"/>
      <c r="E44" s="178"/>
      <c r="F44" s="178"/>
      <c r="G44" s="178"/>
    </row>
    <row r="45" spans="1:8" x14ac:dyDescent="0.2">
      <c r="B45" s="178"/>
      <c r="C45" s="178"/>
      <c r="D45" s="178"/>
      <c r="E45" s="178"/>
      <c r="F45" s="178"/>
      <c r="G45" s="178"/>
    </row>
    <row r="46" spans="1:8" x14ac:dyDescent="0.2">
      <c r="B46" s="178"/>
      <c r="C46" s="178"/>
      <c r="D46" s="178"/>
      <c r="E46" s="178"/>
      <c r="F46" s="178"/>
      <c r="G46" s="178"/>
    </row>
    <row r="47" spans="1:8" x14ac:dyDescent="0.2">
      <c r="B47" s="178"/>
      <c r="C47" s="178"/>
      <c r="D47" s="178"/>
      <c r="E47" s="178"/>
      <c r="F47" s="178"/>
      <c r="G47" s="178"/>
    </row>
    <row r="48" spans="1:8" x14ac:dyDescent="0.2">
      <c r="B48" s="178"/>
      <c r="C48" s="178"/>
      <c r="D48" s="178"/>
      <c r="E48" s="178"/>
      <c r="F48" s="178"/>
      <c r="G48" s="178"/>
    </row>
    <row r="49" spans="2:7" x14ac:dyDescent="0.2">
      <c r="B49" s="178"/>
      <c r="C49" s="178"/>
      <c r="D49" s="178"/>
      <c r="E49" s="178"/>
      <c r="F49" s="178"/>
      <c r="G49" s="178"/>
    </row>
    <row r="50" spans="2:7" x14ac:dyDescent="0.2">
      <c r="B50" s="178"/>
      <c r="C50" s="178"/>
      <c r="D50" s="178"/>
      <c r="E50" s="178"/>
      <c r="F50" s="178"/>
      <c r="G50" s="178"/>
    </row>
  </sheetData>
  <mergeCells count="14">
    <mergeCell ref="B42:G42"/>
    <mergeCell ref="C7:D7"/>
    <mergeCell ref="C8:D8"/>
    <mergeCell ref="E11:G11"/>
    <mergeCell ref="B32:G40"/>
    <mergeCell ref="B41:G41"/>
    <mergeCell ref="B49:G49"/>
    <mergeCell ref="B50:G50"/>
    <mergeCell ref="B43:G43"/>
    <mergeCell ref="B44:G44"/>
    <mergeCell ref="B45:G45"/>
    <mergeCell ref="B46:G46"/>
    <mergeCell ref="B47:G47"/>
    <mergeCell ref="B48:G48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74"/>
  <sheetViews>
    <sheetView showGridLines="0" workbookViewId="0">
      <selection activeCell="G32" sqref="G32"/>
    </sheetView>
  </sheetViews>
  <sheetFormatPr defaultRowHeight="12.75" x14ac:dyDescent="0.2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9" ht="13.5" thickTop="1" x14ac:dyDescent="0.2">
      <c r="A1" s="185" t="s">
        <v>3</v>
      </c>
      <c r="B1" s="186"/>
      <c r="C1" s="65" t="s">
        <v>202</v>
      </c>
      <c r="D1" s="66"/>
      <c r="E1" s="67"/>
      <c r="F1" s="66"/>
      <c r="G1" s="68"/>
      <c r="H1" s="69"/>
      <c r="I1" s="70"/>
    </row>
    <row r="2" spans="1:9" ht="13.5" thickBot="1" x14ac:dyDescent="0.25">
      <c r="A2" s="187" t="s">
        <v>1</v>
      </c>
      <c r="B2" s="188"/>
      <c r="C2" s="71" t="s">
        <v>203</v>
      </c>
      <c r="D2" s="72"/>
      <c r="E2" s="73"/>
      <c r="F2" s="72"/>
      <c r="G2" s="189"/>
      <c r="H2" s="189"/>
      <c r="I2" s="190"/>
    </row>
    <row r="3" spans="1:9" ht="13.5" thickTop="1" x14ac:dyDescent="0.2"/>
    <row r="4" spans="1:9" ht="19.5" customHeight="1" x14ac:dyDescent="0.25">
      <c r="A4" s="74" t="s">
        <v>24</v>
      </c>
      <c r="B4" s="1"/>
      <c r="C4" s="1"/>
      <c r="D4" s="1"/>
      <c r="E4" s="1"/>
      <c r="F4" s="1"/>
      <c r="G4" s="1"/>
      <c r="H4" s="1"/>
      <c r="I4" s="1"/>
    </row>
    <row r="5" spans="1:9" ht="13.5" thickBot="1" x14ac:dyDescent="0.25"/>
    <row r="6" spans="1:9" s="30" customFormat="1" ht="13.5" thickBot="1" x14ac:dyDescent="0.25">
      <c r="A6" s="75"/>
      <c r="B6" s="76" t="s">
        <v>25</v>
      </c>
      <c r="C6" s="76"/>
      <c r="D6" s="77"/>
      <c r="E6" s="78" t="s">
        <v>26</v>
      </c>
      <c r="F6" s="79" t="s">
        <v>27</v>
      </c>
      <c r="G6" s="79" t="s">
        <v>28</v>
      </c>
      <c r="H6" s="79" t="s">
        <v>29</v>
      </c>
      <c r="I6" s="80" t="s">
        <v>15</v>
      </c>
    </row>
    <row r="7" spans="1:9" s="30" customFormat="1" x14ac:dyDescent="0.2">
      <c r="A7" s="118" t="s">
        <v>46</v>
      </c>
      <c r="B7" s="81" t="s">
        <v>47</v>
      </c>
      <c r="C7" s="82"/>
      <c r="D7" s="83"/>
      <c r="E7" s="119">
        <f>Položky!G33</f>
        <v>0</v>
      </c>
      <c r="F7" s="120"/>
      <c r="G7" s="120"/>
      <c r="H7" s="120"/>
      <c r="I7" s="121"/>
    </row>
    <row r="8" spans="1:9" s="30" customFormat="1" x14ac:dyDescent="0.2">
      <c r="A8" s="118" t="s">
        <v>99</v>
      </c>
      <c r="B8" s="81" t="s">
        <v>100</v>
      </c>
      <c r="C8" s="82"/>
      <c r="D8" s="83"/>
      <c r="E8" s="119">
        <f>Položky!G36</f>
        <v>0</v>
      </c>
      <c r="F8" s="120"/>
      <c r="G8" s="120"/>
      <c r="H8" s="120"/>
      <c r="I8" s="121"/>
    </row>
    <row r="9" spans="1:9" s="30" customFormat="1" x14ac:dyDescent="0.2">
      <c r="A9" s="118" t="s">
        <v>102</v>
      </c>
      <c r="B9" s="81" t="s">
        <v>103</v>
      </c>
      <c r="C9" s="82"/>
      <c r="D9" s="83"/>
      <c r="E9" s="119">
        <f>Položky!G40</f>
        <v>0</v>
      </c>
      <c r="F9" s="120"/>
      <c r="G9" s="120"/>
      <c r="H9" s="120"/>
      <c r="I9" s="121"/>
    </row>
    <row r="10" spans="1:9" s="30" customFormat="1" x14ac:dyDescent="0.2">
      <c r="A10" s="118" t="s">
        <v>107</v>
      </c>
      <c r="B10" s="81" t="s">
        <v>108</v>
      </c>
      <c r="C10" s="82"/>
      <c r="D10" s="83"/>
      <c r="E10" s="119">
        <f>Položky!G46</f>
        <v>0</v>
      </c>
      <c r="F10" s="120"/>
      <c r="G10" s="120"/>
      <c r="H10" s="120"/>
      <c r="I10" s="121"/>
    </row>
    <row r="11" spans="1:9" s="30" customFormat="1" x14ac:dyDescent="0.2">
      <c r="A11" s="118" t="s">
        <v>115</v>
      </c>
      <c r="B11" s="81" t="s">
        <v>116</v>
      </c>
      <c r="C11" s="82"/>
      <c r="D11" s="83"/>
      <c r="E11" s="119">
        <v>0</v>
      </c>
      <c r="F11" s="120"/>
      <c r="G11" s="120"/>
      <c r="H11" s="120"/>
      <c r="I11" s="121"/>
    </row>
    <row r="12" spans="1:9" s="30" customFormat="1" x14ac:dyDescent="0.2">
      <c r="A12" s="118" t="s">
        <v>123</v>
      </c>
      <c r="B12" s="81" t="s">
        <v>124</v>
      </c>
      <c r="C12" s="82"/>
      <c r="D12" s="83"/>
      <c r="E12" s="119">
        <f>Položky!G57</f>
        <v>0</v>
      </c>
      <c r="F12" s="120"/>
      <c r="G12" s="120"/>
      <c r="H12" s="120"/>
      <c r="I12" s="121"/>
    </row>
    <row r="13" spans="1:9" s="30" customFormat="1" x14ac:dyDescent="0.2">
      <c r="A13" s="118" t="s">
        <v>134</v>
      </c>
      <c r="B13" s="81" t="s">
        <v>135</v>
      </c>
      <c r="C13" s="82"/>
      <c r="D13" s="83"/>
      <c r="E13" s="119">
        <f>Položky!G61</f>
        <v>0</v>
      </c>
      <c r="F13" s="120"/>
      <c r="G13" s="120"/>
      <c r="H13" s="120"/>
      <c r="I13" s="121"/>
    </row>
    <row r="14" spans="1:9" s="30" customFormat="1" x14ac:dyDescent="0.2">
      <c r="A14" s="118" t="s">
        <v>140</v>
      </c>
      <c r="B14" s="81" t="s">
        <v>141</v>
      </c>
      <c r="C14" s="82"/>
      <c r="D14" s="83"/>
      <c r="E14" s="119"/>
      <c r="F14" s="120">
        <f>Položky!G65</f>
        <v>0</v>
      </c>
      <c r="G14" s="120"/>
      <c r="H14" s="120"/>
      <c r="I14" s="121"/>
    </row>
    <row r="15" spans="1:9" s="30" customFormat="1" x14ac:dyDescent="0.2">
      <c r="A15" s="118" t="s">
        <v>145</v>
      </c>
      <c r="B15" s="81" t="s">
        <v>146</v>
      </c>
      <c r="C15" s="82"/>
      <c r="D15" s="83"/>
      <c r="E15" s="119"/>
      <c r="F15" s="120">
        <f>Položky!G76</f>
        <v>0</v>
      </c>
      <c r="G15" s="120"/>
      <c r="H15" s="120"/>
      <c r="I15" s="121"/>
    </row>
    <row r="16" spans="1:9" s="30" customFormat="1" ht="13.5" thickBot="1" x14ac:dyDescent="0.25">
      <c r="A16" s="118" t="s">
        <v>162</v>
      </c>
      <c r="B16" s="81" t="s">
        <v>163</v>
      </c>
      <c r="C16" s="82"/>
      <c r="D16" s="83"/>
      <c r="E16" s="119"/>
      <c r="F16" s="120">
        <f>Položky!G82</f>
        <v>0</v>
      </c>
      <c r="G16" s="120"/>
      <c r="H16" s="120"/>
      <c r="I16" s="121"/>
    </row>
    <row r="17" spans="1:57" s="89" customFormat="1" ht="13.5" thickBot="1" x14ac:dyDescent="0.25">
      <c r="A17" s="84"/>
      <c r="B17" s="76" t="s">
        <v>30</v>
      </c>
      <c r="C17" s="76"/>
      <c r="D17" s="85"/>
      <c r="E17" s="86">
        <f>SUM(E7:E16)</f>
        <v>0</v>
      </c>
      <c r="F17" s="87">
        <f>SUM(F7:F16)</f>
        <v>0</v>
      </c>
      <c r="G17" s="87"/>
      <c r="H17" s="87"/>
      <c r="I17" s="88"/>
    </row>
    <row r="18" spans="1:57" x14ac:dyDescent="0.2">
      <c r="A18" s="82"/>
      <c r="B18" s="82"/>
      <c r="C18" s="82"/>
      <c r="D18" s="82"/>
      <c r="E18" s="82"/>
      <c r="F18" s="82"/>
      <c r="G18" s="82"/>
      <c r="H18" s="82"/>
      <c r="I18" s="82"/>
    </row>
    <row r="19" spans="1:57" ht="19.5" customHeight="1" x14ac:dyDescent="0.25">
      <c r="A19" s="90" t="s">
        <v>31</v>
      </c>
      <c r="B19" s="90"/>
      <c r="C19" s="90"/>
      <c r="D19" s="90"/>
      <c r="E19" s="90"/>
      <c r="F19" s="90"/>
      <c r="G19" s="91"/>
      <c r="H19" s="90"/>
      <c r="I19" s="90"/>
      <c r="BA19" s="31"/>
      <c r="BB19" s="31"/>
      <c r="BC19" s="31"/>
      <c r="BD19" s="31"/>
      <c r="BE19" s="31"/>
    </row>
    <row r="20" spans="1:57" ht="13.5" thickBot="1" x14ac:dyDescent="0.25">
      <c r="A20" s="92"/>
      <c r="B20" s="92"/>
      <c r="C20" s="92"/>
      <c r="D20" s="92"/>
      <c r="E20" s="92"/>
      <c r="F20" s="92"/>
      <c r="G20" s="92"/>
      <c r="H20" s="92"/>
      <c r="I20" s="92"/>
    </row>
    <row r="21" spans="1:57" x14ac:dyDescent="0.2">
      <c r="A21" s="93" t="s">
        <v>32</v>
      </c>
      <c r="B21" s="94"/>
      <c r="C21" s="94"/>
      <c r="D21" s="95"/>
      <c r="E21" s="96" t="s">
        <v>33</v>
      </c>
      <c r="F21" s="97" t="s">
        <v>34</v>
      </c>
      <c r="G21" s="98" t="s">
        <v>35</v>
      </c>
      <c r="H21" s="99"/>
      <c r="I21" s="100" t="s">
        <v>33</v>
      </c>
    </row>
    <row r="22" spans="1:57" x14ac:dyDescent="0.2">
      <c r="A22" s="101" t="s">
        <v>167</v>
      </c>
      <c r="B22" s="102"/>
      <c r="C22" s="102"/>
      <c r="D22" s="103"/>
      <c r="E22" s="104" t="s">
        <v>168</v>
      </c>
      <c r="F22" s="105">
        <v>3.5</v>
      </c>
      <c r="G22" s="106">
        <f>CHOOSE(BA22+1,HSV+PSV,HSV+PSV+Mont,HSV+PSV+Dodavka+Mont,HSV,PSV,Mont,Dodavka,Mont+Dodavka,0)</f>
        <v>0</v>
      </c>
      <c r="H22" s="107"/>
      <c r="I22" s="108">
        <f>E22+F22*G22/100</f>
        <v>0</v>
      </c>
      <c r="BA22">
        <v>0</v>
      </c>
    </row>
    <row r="23" spans="1:57" ht="13.5" thickBot="1" x14ac:dyDescent="0.25">
      <c r="A23" s="109"/>
      <c r="B23" s="110" t="s">
        <v>36</v>
      </c>
      <c r="C23" s="111"/>
      <c r="D23" s="112"/>
      <c r="E23" s="113"/>
      <c r="F23" s="114"/>
      <c r="G23" s="114"/>
      <c r="H23" s="191">
        <f>SUM(I22:I22)</f>
        <v>0</v>
      </c>
      <c r="I23" s="192"/>
    </row>
    <row r="25" spans="1:57" x14ac:dyDescent="0.2">
      <c r="B25" s="89"/>
      <c r="F25" s="115"/>
      <c r="G25" s="116"/>
      <c r="H25" s="116"/>
      <c r="I25" s="117"/>
    </row>
    <row r="26" spans="1:57" x14ac:dyDescent="0.2">
      <c r="F26" s="115"/>
      <c r="G26" s="116"/>
      <c r="H26" s="116"/>
      <c r="I26" s="117"/>
    </row>
    <row r="27" spans="1:57" x14ac:dyDescent="0.2">
      <c r="F27" s="115"/>
      <c r="G27" s="116"/>
      <c r="H27" s="116"/>
      <c r="I27" s="117"/>
    </row>
    <row r="28" spans="1:57" x14ac:dyDescent="0.2">
      <c r="F28" s="115"/>
      <c r="G28" s="116"/>
      <c r="H28" s="116"/>
      <c r="I28" s="117"/>
    </row>
    <row r="29" spans="1:57" x14ac:dyDescent="0.2">
      <c r="F29" s="115"/>
      <c r="G29" s="116"/>
      <c r="H29" s="116"/>
      <c r="I29" s="117"/>
    </row>
    <row r="30" spans="1:57" x14ac:dyDescent="0.2">
      <c r="F30" s="115"/>
      <c r="G30" s="116"/>
      <c r="H30" s="116"/>
      <c r="I30" s="117"/>
    </row>
    <row r="31" spans="1:57" x14ac:dyDescent="0.2">
      <c r="F31" s="115"/>
      <c r="G31" s="116"/>
      <c r="H31" s="116"/>
      <c r="I31" s="117"/>
    </row>
    <row r="32" spans="1:57" x14ac:dyDescent="0.2">
      <c r="F32" s="115"/>
      <c r="G32" s="116"/>
      <c r="H32" s="116"/>
      <c r="I32" s="117"/>
    </row>
    <row r="33" spans="6:9" x14ac:dyDescent="0.2">
      <c r="F33" s="115"/>
      <c r="G33" s="116"/>
      <c r="H33" s="116"/>
      <c r="I33" s="117"/>
    </row>
    <row r="34" spans="6:9" x14ac:dyDescent="0.2">
      <c r="F34" s="115"/>
      <c r="G34" s="116"/>
      <c r="H34" s="116"/>
      <c r="I34" s="117"/>
    </row>
    <row r="35" spans="6:9" x14ac:dyDescent="0.2">
      <c r="F35" s="115"/>
      <c r="G35" s="116"/>
      <c r="H35" s="116"/>
      <c r="I35" s="117"/>
    </row>
    <row r="36" spans="6:9" x14ac:dyDescent="0.2">
      <c r="F36" s="115"/>
      <c r="G36" s="116"/>
      <c r="H36" s="116"/>
      <c r="I36" s="117"/>
    </row>
    <row r="37" spans="6:9" x14ac:dyDescent="0.2">
      <c r="F37" s="115"/>
      <c r="G37" s="116"/>
      <c r="H37" s="116"/>
      <c r="I37" s="117"/>
    </row>
    <row r="38" spans="6:9" x14ac:dyDescent="0.2">
      <c r="F38" s="115"/>
      <c r="G38" s="116"/>
      <c r="H38" s="116"/>
      <c r="I38" s="117"/>
    </row>
    <row r="39" spans="6:9" x14ac:dyDescent="0.2">
      <c r="F39" s="115"/>
      <c r="G39" s="116"/>
      <c r="H39" s="116"/>
      <c r="I39" s="117"/>
    </row>
    <row r="40" spans="6:9" x14ac:dyDescent="0.2">
      <c r="F40" s="115"/>
      <c r="G40" s="116"/>
      <c r="H40" s="116"/>
      <c r="I40" s="117"/>
    </row>
    <row r="41" spans="6:9" x14ac:dyDescent="0.2">
      <c r="F41" s="115"/>
      <c r="G41" s="116"/>
      <c r="H41" s="116"/>
      <c r="I41" s="117"/>
    </row>
    <row r="42" spans="6:9" x14ac:dyDescent="0.2">
      <c r="F42" s="115"/>
      <c r="G42" s="116"/>
      <c r="H42" s="116"/>
      <c r="I42" s="117"/>
    </row>
    <row r="43" spans="6:9" x14ac:dyDescent="0.2">
      <c r="F43" s="115"/>
      <c r="G43" s="116"/>
      <c r="H43" s="116"/>
      <c r="I43" s="117"/>
    </row>
    <row r="44" spans="6:9" x14ac:dyDescent="0.2">
      <c r="F44" s="115"/>
      <c r="G44" s="116"/>
      <c r="H44" s="116"/>
      <c r="I44" s="117"/>
    </row>
    <row r="45" spans="6:9" x14ac:dyDescent="0.2">
      <c r="F45" s="115"/>
      <c r="G45" s="116"/>
      <c r="H45" s="116"/>
      <c r="I45" s="117"/>
    </row>
    <row r="46" spans="6:9" x14ac:dyDescent="0.2">
      <c r="F46" s="115"/>
      <c r="G46" s="116"/>
      <c r="H46" s="116"/>
      <c r="I46" s="117"/>
    </row>
    <row r="47" spans="6:9" x14ac:dyDescent="0.2">
      <c r="F47" s="115"/>
      <c r="G47" s="116"/>
      <c r="H47" s="116"/>
      <c r="I47" s="117"/>
    </row>
    <row r="48" spans="6:9" x14ac:dyDescent="0.2">
      <c r="F48" s="115"/>
      <c r="G48" s="116"/>
      <c r="H48" s="116"/>
      <c r="I48" s="117"/>
    </row>
    <row r="49" spans="6:9" x14ac:dyDescent="0.2">
      <c r="F49" s="115"/>
      <c r="G49" s="116"/>
      <c r="H49" s="116"/>
      <c r="I49" s="117"/>
    </row>
    <row r="50" spans="6:9" x14ac:dyDescent="0.2">
      <c r="F50" s="115"/>
      <c r="G50" s="116"/>
      <c r="H50" s="116"/>
      <c r="I50" s="117"/>
    </row>
    <row r="51" spans="6:9" x14ac:dyDescent="0.2">
      <c r="F51" s="115"/>
      <c r="G51" s="116"/>
      <c r="H51" s="116"/>
      <c r="I51" s="117"/>
    </row>
    <row r="52" spans="6:9" x14ac:dyDescent="0.2">
      <c r="F52" s="115"/>
      <c r="G52" s="116"/>
      <c r="H52" s="116"/>
      <c r="I52" s="117"/>
    </row>
    <row r="53" spans="6:9" x14ac:dyDescent="0.2">
      <c r="F53" s="115"/>
      <c r="G53" s="116"/>
      <c r="H53" s="116"/>
      <c r="I53" s="117"/>
    </row>
    <row r="54" spans="6:9" x14ac:dyDescent="0.2">
      <c r="F54" s="115"/>
      <c r="G54" s="116"/>
      <c r="H54" s="116"/>
      <c r="I54" s="117"/>
    </row>
    <row r="55" spans="6:9" x14ac:dyDescent="0.2">
      <c r="F55" s="115"/>
      <c r="G55" s="116"/>
      <c r="H55" s="116"/>
      <c r="I55" s="117"/>
    </row>
    <row r="56" spans="6:9" x14ac:dyDescent="0.2">
      <c r="F56" s="115"/>
      <c r="G56" s="116"/>
      <c r="H56" s="116"/>
      <c r="I56" s="117"/>
    </row>
    <row r="57" spans="6:9" x14ac:dyDescent="0.2">
      <c r="F57" s="115"/>
      <c r="G57" s="116"/>
      <c r="H57" s="116"/>
      <c r="I57" s="117"/>
    </row>
    <row r="58" spans="6:9" x14ac:dyDescent="0.2">
      <c r="F58" s="115"/>
      <c r="G58" s="116"/>
      <c r="H58" s="116"/>
      <c r="I58" s="117"/>
    </row>
    <row r="59" spans="6:9" x14ac:dyDescent="0.2">
      <c r="F59" s="115"/>
      <c r="G59" s="116"/>
      <c r="H59" s="116"/>
      <c r="I59" s="117"/>
    </row>
    <row r="60" spans="6:9" x14ac:dyDescent="0.2">
      <c r="F60" s="115"/>
      <c r="G60" s="116"/>
      <c r="H60" s="116"/>
      <c r="I60" s="117"/>
    </row>
    <row r="61" spans="6:9" x14ac:dyDescent="0.2">
      <c r="F61" s="115"/>
      <c r="G61" s="116"/>
      <c r="H61" s="116"/>
      <c r="I61" s="117"/>
    </row>
    <row r="62" spans="6:9" x14ac:dyDescent="0.2">
      <c r="F62" s="115"/>
      <c r="G62" s="116"/>
      <c r="H62" s="116"/>
      <c r="I62" s="117"/>
    </row>
    <row r="63" spans="6:9" x14ac:dyDescent="0.2">
      <c r="F63" s="115"/>
      <c r="G63" s="116"/>
      <c r="H63" s="116"/>
      <c r="I63" s="117"/>
    </row>
    <row r="64" spans="6:9" x14ac:dyDescent="0.2">
      <c r="F64" s="115"/>
      <c r="G64" s="116"/>
      <c r="H64" s="116"/>
      <c r="I64" s="117"/>
    </row>
    <row r="65" spans="6:9" x14ac:dyDescent="0.2">
      <c r="F65" s="115"/>
      <c r="G65" s="116"/>
      <c r="H65" s="116"/>
      <c r="I65" s="117"/>
    </row>
    <row r="66" spans="6:9" x14ac:dyDescent="0.2">
      <c r="F66" s="115"/>
      <c r="G66" s="116"/>
      <c r="H66" s="116"/>
      <c r="I66" s="117"/>
    </row>
    <row r="67" spans="6:9" x14ac:dyDescent="0.2">
      <c r="F67" s="115"/>
      <c r="G67" s="116"/>
      <c r="H67" s="116"/>
      <c r="I67" s="117"/>
    </row>
    <row r="68" spans="6:9" x14ac:dyDescent="0.2">
      <c r="F68" s="115"/>
      <c r="G68" s="116"/>
      <c r="H68" s="116"/>
      <c r="I68" s="117"/>
    </row>
    <row r="69" spans="6:9" x14ac:dyDescent="0.2">
      <c r="F69" s="115"/>
      <c r="G69" s="116"/>
      <c r="H69" s="116"/>
      <c r="I69" s="117"/>
    </row>
    <row r="70" spans="6:9" x14ac:dyDescent="0.2">
      <c r="F70" s="115"/>
      <c r="G70" s="116"/>
      <c r="H70" s="116"/>
      <c r="I70" s="117"/>
    </row>
    <row r="71" spans="6:9" x14ac:dyDescent="0.2">
      <c r="F71" s="115"/>
      <c r="G71" s="116"/>
      <c r="H71" s="116"/>
      <c r="I71" s="117"/>
    </row>
    <row r="72" spans="6:9" x14ac:dyDescent="0.2">
      <c r="F72" s="115"/>
      <c r="G72" s="116"/>
      <c r="H72" s="116"/>
      <c r="I72" s="117"/>
    </row>
    <row r="73" spans="6:9" x14ac:dyDescent="0.2">
      <c r="F73" s="115"/>
      <c r="G73" s="116"/>
      <c r="H73" s="116"/>
      <c r="I73" s="117"/>
    </row>
    <row r="74" spans="6:9" x14ac:dyDescent="0.2">
      <c r="F74" s="115"/>
      <c r="G74" s="116"/>
      <c r="H74" s="116"/>
      <c r="I74" s="117"/>
    </row>
  </sheetData>
  <mergeCells count="4">
    <mergeCell ref="A1:B1"/>
    <mergeCell ref="A2:B2"/>
    <mergeCell ref="G2:I2"/>
    <mergeCell ref="H23:I23"/>
  </mergeCells>
  <pageMargins left="0.59055118110236227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M149"/>
  <sheetViews>
    <sheetView showGridLines="0" showZeros="0" tabSelected="1" workbookViewId="0">
      <selection activeCell="K25" sqref="K25"/>
    </sheetView>
  </sheetViews>
  <sheetFormatPr defaultRowHeight="12.75" x14ac:dyDescent="0.2"/>
  <cols>
    <col min="1" max="1" width="4.42578125" style="124" customWidth="1"/>
    <col min="2" max="2" width="15.42578125" style="124" bestFit="1" customWidth="1"/>
    <col min="3" max="3" width="47.5703125" style="124" customWidth="1"/>
    <col min="4" max="4" width="5.5703125" style="124" customWidth="1"/>
    <col min="5" max="5" width="10" style="125" customWidth="1"/>
    <col min="6" max="6" width="11.28515625" style="124" customWidth="1"/>
    <col min="7" max="7" width="16.140625" style="124" customWidth="1"/>
    <col min="8" max="8" width="9.140625" style="124"/>
    <col min="9" max="9" width="0" style="153" hidden="1" customWidth="1"/>
    <col min="10" max="16384" width="9.140625" style="124"/>
  </cols>
  <sheetData>
    <row r="1" spans="1:13" ht="15.75" x14ac:dyDescent="0.2">
      <c r="A1" s="152" t="s">
        <v>37</v>
      </c>
      <c r="B1" s="152"/>
      <c r="C1" s="152"/>
      <c r="D1" s="152"/>
      <c r="E1" s="152"/>
      <c r="F1" s="152"/>
      <c r="G1" s="152"/>
    </row>
    <row r="2" spans="1:13" ht="13.5" thickBot="1" x14ac:dyDescent="0.25">
      <c r="B2" s="154"/>
      <c r="C2" s="155"/>
      <c r="D2" s="155"/>
      <c r="E2" s="156"/>
      <c r="F2" s="155"/>
      <c r="G2" s="155"/>
    </row>
    <row r="3" spans="1:13" ht="13.5" thickTop="1" x14ac:dyDescent="0.2">
      <c r="A3" s="157" t="s">
        <v>3</v>
      </c>
      <c r="B3" s="158"/>
      <c r="C3" s="159" t="s">
        <v>202</v>
      </c>
      <c r="D3" s="160"/>
      <c r="E3" s="161"/>
      <c r="F3" s="160"/>
      <c r="G3" s="162"/>
    </row>
    <row r="4" spans="1:13" ht="13.5" thickBot="1" x14ac:dyDescent="0.25">
      <c r="A4" s="163" t="s">
        <v>1</v>
      </c>
      <c r="B4" s="164"/>
      <c r="C4" s="165" t="s">
        <v>203</v>
      </c>
      <c r="D4" s="166"/>
      <c r="E4" s="167"/>
      <c r="F4" s="166"/>
      <c r="G4" s="168"/>
    </row>
    <row r="5" spans="1:13" ht="13.5" thickTop="1" x14ac:dyDescent="0.2">
      <c r="A5" s="122"/>
      <c r="B5" s="123"/>
      <c r="C5" s="123"/>
    </row>
    <row r="6" spans="1:13" x14ac:dyDescent="0.2">
      <c r="A6" s="126" t="s">
        <v>38</v>
      </c>
      <c r="B6" s="127" t="s">
        <v>39</v>
      </c>
      <c r="C6" s="127" t="s">
        <v>40</v>
      </c>
      <c r="D6" s="127" t="s">
        <v>41</v>
      </c>
      <c r="E6" s="128" t="s">
        <v>42</v>
      </c>
      <c r="F6" s="127" t="s">
        <v>43</v>
      </c>
      <c r="G6" s="129" t="s">
        <v>44</v>
      </c>
    </row>
    <row r="7" spans="1:13" x14ac:dyDescent="0.2">
      <c r="A7" s="130" t="s">
        <v>45</v>
      </c>
      <c r="B7" s="131" t="s">
        <v>46</v>
      </c>
      <c r="C7" s="132" t="s">
        <v>47</v>
      </c>
      <c r="D7" s="133"/>
      <c r="E7" s="134"/>
      <c r="F7" s="134"/>
      <c r="G7" s="135"/>
      <c r="M7" s="169"/>
    </row>
    <row r="8" spans="1:13" ht="25.5" x14ac:dyDescent="0.2">
      <c r="A8" s="136">
        <v>1</v>
      </c>
      <c r="B8" s="137" t="s">
        <v>49</v>
      </c>
      <c r="C8" s="147" t="s">
        <v>220</v>
      </c>
      <c r="D8" s="139" t="s">
        <v>50</v>
      </c>
      <c r="E8" s="140">
        <v>38.93</v>
      </c>
      <c r="F8" s="140"/>
      <c r="G8" s="141">
        <f t="shared" ref="G8:G30" si="0">E8*F8</f>
        <v>0</v>
      </c>
      <c r="M8" s="169"/>
    </row>
    <row r="9" spans="1:13" ht="25.5" hidden="1" x14ac:dyDescent="0.2">
      <c r="A9" s="136">
        <v>2</v>
      </c>
      <c r="B9" s="137" t="s">
        <v>51</v>
      </c>
      <c r="C9" s="138" t="s">
        <v>52</v>
      </c>
      <c r="D9" s="139" t="s">
        <v>53</v>
      </c>
      <c r="E9" s="140"/>
      <c r="F9" s="140"/>
      <c r="G9" s="141">
        <f t="shared" si="0"/>
        <v>0</v>
      </c>
      <c r="M9" s="169"/>
    </row>
    <row r="10" spans="1:13" hidden="1" x14ac:dyDescent="0.2">
      <c r="A10" s="136">
        <v>3</v>
      </c>
      <c r="B10" s="137" t="s">
        <v>54</v>
      </c>
      <c r="C10" s="138" t="s">
        <v>55</v>
      </c>
      <c r="D10" s="139" t="s">
        <v>53</v>
      </c>
      <c r="E10" s="140"/>
      <c r="F10" s="140"/>
      <c r="G10" s="141">
        <f t="shared" si="0"/>
        <v>0</v>
      </c>
      <c r="I10" s="153" t="s">
        <v>211</v>
      </c>
      <c r="M10" s="169"/>
    </row>
    <row r="11" spans="1:13" hidden="1" x14ac:dyDescent="0.2">
      <c r="A11" s="136">
        <v>4</v>
      </c>
      <c r="B11" s="137" t="s">
        <v>56</v>
      </c>
      <c r="C11" s="138" t="s">
        <v>57</v>
      </c>
      <c r="D11" s="139" t="s">
        <v>53</v>
      </c>
      <c r="E11" s="140"/>
      <c r="F11" s="140"/>
      <c r="G11" s="141">
        <f t="shared" si="0"/>
        <v>0</v>
      </c>
      <c r="M11" s="169"/>
    </row>
    <row r="12" spans="1:13" x14ac:dyDescent="0.2">
      <c r="A12" s="136">
        <v>5</v>
      </c>
      <c r="B12" s="137" t="s">
        <v>58</v>
      </c>
      <c r="C12" s="147" t="s">
        <v>209</v>
      </c>
      <c r="D12" s="139" t="s">
        <v>53</v>
      </c>
      <c r="E12" s="140">
        <v>4</v>
      </c>
      <c r="F12" s="140"/>
      <c r="G12" s="141">
        <f t="shared" si="0"/>
        <v>0</v>
      </c>
      <c r="M12" s="169"/>
    </row>
    <row r="13" spans="1:13" x14ac:dyDescent="0.2">
      <c r="A13" s="136">
        <v>6</v>
      </c>
      <c r="B13" s="137" t="s">
        <v>59</v>
      </c>
      <c r="C13" s="147" t="s">
        <v>210</v>
      </c>
      <c r="D13" s="139" t="s">
        <v>60</v>
      </c>
      <c r="E13" s="140">
        <v>1</v>
      </c>
      <c r="F13" s="140"/>
      <c r="G13" s="141">
        <f t="shared" si="0"/>
        <v>0</v>
      </c>
      <c r="M13" s="169"/>
    </row>
    <row r="14" spans="1:13" x14ac:dyDescent="0.2">
      <c r="A14" s="136">
        <v>7</v>
      </c>
      <c r="B14" s="137" t="s">
        <v>61</v>
      </c>
      <c r="C14" s="138" t="s">
        <v>62</v>
      </c>
      <c r="D14" s="139" t="s">
        <v>50</v>
      </c>
      <c r="E14" s="140">
        <v>7.78</v>
      </c>
      <c r="F14" s="140"/>
      <c r="G14" s="141">
        <f t="shared" si="0"/>
        <v>0</v>
      </c>
      <c r="M14" s="169"/>
    </row>
    <row r="15" spans="1:13" x14ac:dyDescent="0.2">
      <c r="A15" s="136">
        <v>8</v>
      </c>
      <c r="B15" s="137" t="s">
        <v>63</v>
      </c>
      <c r="C15" s="138" t="s">
        <v>64</v>
      </c>
      <c r="D15" s="139" t="s">
        <v>50</v>
      </c>
      <c r="E15" s="140">
        <v>7.78</v>
      </c>
      <c r="F15" s="140"/>
      <c r="G15" s="141">
        <f t="shared" si="0"/>
        <v>0</v>
      </c>
      <c r="M15" s="169"/>
    </row>
    <row r="16" spans="1:13" x14ac:dyDescent="0.2">
      <c r="A16" s="136">
        <v>9</v>
      </c>
      <c r="B16" s="137" t="s">
        <v>65</v>
      </c>
      <c r="C16" s="147" t="s">
        <v>66</v>
      </c>
      <c r="D16" s="139" t="s">
        <v>50</v>
      </c>
      <c r="E16" s="140">
        <v>7.78</v>
      </c>
      <c r="F16" s="140"/>
      <c r="G16" s="141">
        <f t="shared" si="0"/>
        <v>0</v>
      </c>
      <c r="M16" s="169"/>
    </row>
    <row r="17" spans="1:13" ht="25.5" hidden="1" x14ac:dyDescent="0.2">
      <c r="A17" s="136">
        <v>10</v>
      </c>
      <c r="B17" s="137" t="s">
        <v>67</v>
      </c>
      <c r="C17" s="138" t="s">
        <v>68</v>
      </c>
      <c r="D17" s="139" t="s">
        <v>50</v>
      </c>
      <c r="E17" s="140"/>
      <c r="F17" s="140"/>
      <c r="G17" s="141">
        <f t="shared" si="0"/>
        <v>0</v>
      </c>
      <c r="M17" s="169"/>
    </row>
    <row r="18" spans="1:13" x14ac:dyDescent="0.2">
      <c r="A18" s="136">
        <v>11</v>
      </c>
      <c r="B18" s="137" t="s">
        <v>69</v>
      </c>
      <c r="C18" s="138" t="s">
        <v>70</v>
      </c>
      <c r="D18" s="139" t="s">
        <v>50</v>
      </c>
      <c r="E18" s="140">
        <v>7.78</v>
      </c>
      <c r="F18" s="140"/>
      <c r="G18" s="141">
        <f t="shared" si="0"/>
        <v>0</v>
      </c>
      <c r="M18" s="169"/>
    </row>
    <row r="19" spans="1:13" ht="25.5" x14ac:dyDescent="0.2">
      <c r="A19" s="136">
        <v>13</v>
      </c>
      <c r="B19" s="137" t="s">
        <v>74</v>
      </c>
      <c r="C19" s="138" t="s">
        <v>75</v>
      </c>
      <c r="D19" s="139" t="s">
        <v>53</v>
      </c>
      <c r="E19" s="140">
        <v>2</v>
      </c>
      <c r="F19" s="140"/>
      <c r="G19" s="141">
        <f t="shared" si="0"/>
        <v>0</v>
      </c>
      <c r="M19" s="169"/>
    </row>
    <row r="20" spans="1:13" x14ac:dyDescent="0.2">
      <c r="A20" s="136">
        <v>14</v>
      </c>
      <c r="B20" s="137" t="s">
        <v>76</v>
      </c>
      <c r="C20" s="138" t="s">
        <v>77</v>
      </c>
      <c r="D20" s="139" t="s">
        <v>53</v>
      </c>
      <c r="E20" s="140">
        <v>2</v>
      </c>
      <c r="F20" s="140"/>
      <c r="G20" s="141">
        <f t="shared" si="0"/>
        <v>0</v>
      </c>
      <c r="M20" s="169"/>
    </row>
    <row r="21" spans="1:13" x14ac:dyDescent="0.2">
      <c r="A21" s="136">
        <v>15</v>
      </c>
      <c r="B21" s="137" t="s">
        <v>78</v>
      </c>
      <c r="C21" s="138" t="s">
        <v>79</v>
      </c>
      <c r="D21" s="139" t="s">
        <v>53</v>
      </c>
      <c r="E21" s="140">
        <v>2</v>
      </c>
      <c r="F21" s="140"/>
      <c r="G21" s="141">
        <f t="shared" si="0"/>
        <v>0</v>
      </c>
      <c r="M21" s="169"/>
    </row>
    <row r="22" spans="1:13" x14ac:dyDescent="0.2">
      <c r="A22" s="136">
        <v>16</v>
      </c>
      <c r="B22" s="137" t="s">
        <v>80</v>
      </c>
      <c r="C22" s="138" t="s">
        <v>81</v>
      </c>
      <c r="D22" s="139" t="s">
        <v>53</v>
      </c>
      <c r="E22" s="140">
        <v>6</v>
      </c>
      <c r="F22" s="140"/>
      <c r="G22" s="141">
        <f t="shared" si="0"/>
        <v>0</v>
      </c>
      <c r="M22" s="169"/>
    </row>
    <row r="23" spans="1:13" ht="25.5" x14ac:dyDescent="0.2">
      <c r="A23" s="136">
        <v>17</v>
      </c>
      <c r="B23" s="137" t="s">
        <v>82</v>
      </c>
      <c r="C23" s="138" t="s">
        <v>83</v>
      </c>
      <c r="D23" s="139" t="s">
        <v>53</v>
      </c>
      <c r="E23" s="140">
        <v>6</v>
      </c>
      <c r="F23" s="140"/>
      <c r="G23" s="141">
        <f t="shared" si="0"/>
        <v>0</v>
      </c>
      <c r="M23" s="169"/>
    </row>
    <row r="24" spans="1:13" x14ac:dyDescent="0.2">
      <c r="A24" s="136">
        <v>18</v>
      </c>
      <c r="B24" s="137" t="s">
        <v>84</v>
      </c>
      <c r="C24" s="138" t="s">
        <v>85</v>
      </c>
      <c r="D24" s="139" t="s">
        <v>53</v>
      </c>
      <c r="E24" s="140">
        <v>30</v>
      </c>
      <c r="F24" s="140"/>
      <c r="G24" s="141">
        <f t="shared" si="0"/>
        <v>0</v>
      </c>
      <c r="M24" s="169"/>
    </row>
    <row r="25" spans="1:13" ht="25.5" x14ac:dyDescent="0.2">
      <c r="A25" s="136">
        <v>19</v>
      </c>
      <c r="B25" s="137" t="s">
        <v>86</v>
      </c>
      <c r="C25" s="138" t="s">
        <v>87</v>
      </c>
      <c r="D25" s="139" t="s">
        <v>53</v>
      </c>
      <c r="E25" s="140">
        <v>10</v>
      </c>
      <c r="F25" s="140"/>
      <c r="G25" s="141">
        <f t="shared" si="0"/>
        <v>0</v>
      </c>
      <c r="M25" s="169"/>
    </row>
    <row r="26" spans="1:13" ht="25.5" x14ac:dyDescent="0.2">
      <c r="A26" s="136">
        <v>20</v>
      </c>
      <c r="B26" s="137" t="s">
        <v>88</v>
      </c>
      <c r="C26" s="138" t="s">
        <v>89</v>
      </c>
      <c r="D26" s="139" t="s">
        <v>53</v>
      </c>
      <c r="E26" s="140">
        <v>20</v>
      </c>
      <c r="F26" s="140"/>
      <c r="G26" s="141">
        <f t="shared" si="0"/>
        <v>0</v>
      </c>
      <c r="M26" s="169"/>
    </row>
    <row r="27" spans="1:13" x14ac:dyDescent="0.2">
      <c r="A27" s="136">
        <v>21</v>
      </c>
      <c r="B27" s="137" t="s">
        <v>90</v>
      </c>
      <c r="C27" s="138" t="s">
        <v>91</v>
      </c>
      <c r="D27" s="139" t="s">
        <v>53</v>
      </c>
      <c r="E27" s="140">
        <v>50</v>
      </c>
      <c r="F27" s="140"/>
      <c r="G27" s="141">
        <f t="shared" si="0"/>
        <v>0</v>
      </c>
      <c r="M27" s="169"/>
    </row>
    <row r="28" spans="1:13" x14ac:dyDescent="0.2">
      <c r="A28" s="136">
        <v>22</v>
      </c>
      <c r="B28" s="137" t="s">
        <v>92</v>
      </c>
      <c r="C28" s="138" t="s">
        <v>93</v>
      </c>
      <c r="D28" s="139" t="s">
        <v>53</v>
      </c>
      <c r="E28" s="140">
        <v>50</v>
      </c>
      <c r="F28" s="140"/>
      <c r="G28" s="141">
        <f t="shared" si="0"/>
        <v>0</v>
      </c>
      <c r="M28" s="169"/>
    </row>
    <row r="29" spans="1:13" x14ac:dyDescent="0.2">
      <c r="A29" s="136">
        <v>23</v>
      </c>
      <c r="B29" s="137" t="s">
        <v>94</v>
      </c>
      <c r="C29" s="138" t="s">
        <v>95</v>
      </c>
      <c r="D29" s="139" t="s">
        <v>96</v>
      </c>
      <c r="E29" s="140">
        <v>70</v>
      </c>
      <c r="F29" s="140"/>
      <c r="G29" s="141">
        <f t="shared" si="0"/>
        <v>0</v>
      </c>
      <c r="M29" s="169"/>
    </row>
    <row r="30" spans="1:13" x14ac:dyDescent="0.2">
      <c r="A30" s="136">
        <v>24</v>
      </c>
      <c r="B30" s="137" t="s">
        <v>97</v>
      </c>
      <c r="C30" s="138" t="s">
        <v>98</v>
      </c>
      <c r="D30" s="139" t="s">
        <v>73</v>
      </c>
      <c r="E30" s="140">
        <v>24.56</v>
      </c>
      <c r="F30" s="140"/>
      <c r="G30" s="141">
        <f t="shared" si="0"/>
        <v>0</v>
      </c>
      <c r="I30" s="153" t="s">
        <v>212</v>
      </c>
      <c r="M30" s="169"/>
    </row>
    <row r="31" spans="1:13" x14ac:dyDescent="0.2">
      <c r="A31" s="136">
        <v>12</v>
      </c>
      <c r="B31" s="137" t="s">
        <v>71</v>
      </c>
      <c r="C31" s="138" t="s">
        <v>72</v>
      </c>
      <c r="D31" s="139" t="s">
        <v>73</v>
      </c>
      <c r="E31" s="140">
        <v>93.02</v>
      </c>
      <c r="F31" s="140"/>
      <c r="G31" s="141">
        <f>E31*F31</f>
        <v>0</v>
      </c>
      <c r="M31" s="169"/>
    </row>
    <row r="32" spans="1:13" x14ac:dyDescent="0.2">
      <c r="A32" s="136"/>
      <c r="B32" s="151" t="s">
        <v>214</v>
      </c>
      <c r="C32" s="147" t="s">
        <v>215</v>
      </c>
      <c r="D32" s="150" t="s">
        <v>73</v>
      </c>
      <c r="E32" s="140">
        <v>93.02</v>
      </c>
      <c r="F32" s="140"/>
      <c r="G32" s="141">
        <f>E32*F32</f>
        <v>0</v>
      </c>
      <c r="M32" s="169"/>
    </row>
    <row r="33" spans="1:13" x14ac:dyDescent="0.2">
      <c r="A33" s="142"/>
      <c r="B33" s="143" t="s">
        <v>48</v>
      </c>
      <c r="C33" s="144" t="s">
        <v>170</v>
      </c>
      <c r="D33" s="142"/>
      <c r="E33" s="145"/>
      <c r="F33" s="145"/>
      <c r="G33" s="146">
        <f>SUM(G7:G32)</f>
        <v>0</v>
      </c>
      <c r="M33" s="169"/>
    </row>
    <row r="34" spans="1:13" x14ac:dyDescent="0.2">
      <c r="A34" s="130" t="s">
        <v>45</v>
      </c>
      <c r="B34" s="131" t="s">
        <v>99</v>
      </c>
      <c r="C34" s="132" t="s">
        <v>100</v>
      </c>
      <c r="D34" s="133"/>
      <c r="E34" s="134"/>
      <c r="F34" s="134"/>
      <c r="G34" s="135"/>
      <c r="M34" s="169"/>
    </row>
    <row r="35" spans="1:13" x14ac:dyDescent="0.2">
      <c r="A35" s="136">
        <v>25</v>
      </c>
      <c r="B35" s="137" t="s">
        <v>101</v>
      </c>
      <c r="C35" s="147" t="s">
        <v>198</v>
      </c>
      <c r="D35" s="139" t="s">
        <v>50</v>
      </c>
      <c r="E35" s="140">
        <v>7.78</v>
      </c>
      <c r="F35" s="140"/>
      <c r="G35" s="141">
        <f>E35*F35</f>
        <v>0</v>
      </c>
      <c r="M35" s="169"/>
    </row>
    <row r="36" spans="1:13" x14ac:dyDescent="0.2">
      <c r="A36" s="142"/>
      <c r="B36" s="143" t="s">
        <v>48</v>
      </c>
      <c r="C36" s="144" t="s">
        <v>171</v>
      </c>
      <c r="D36" s="142"/>
      <c r="E36" s="145"/>
      <c r="F36" s="145"/>
      <c r="G36" s="146">
        <f>SUM(G34:G35)</f>
        <v>0</v>
      </c>
      <c r="M36" s="169"/>
    </row>
    <row r="37" spans="1:13" x14ac:dyDescent="0.2">
      <c r="A37" s="130" t="s">
        <v>45</v>
      </c>
      <c r="B37" s="131" t="s">
        <v>102</v>
      </c>
      <c r="C37" s="132" t="s">
        <v>103</v>
      </c>
      <c r="D37" s="133"/>
      <c r="E37" s="134"/>
      <c r="F37" s="134"/>
      <c r="G37" s="135"/>
      <c r="M37" s="169"/>
    </row>
    <row r="38" spans="1:13" ht="25.5" x14ac:dyDescent="0.2">
      <c r="A38" s="136">
        <v>26</v>
      </c>
      <c r="B38" s="137" t="s">
        <v>104</v>
      </c>
      <c r="C38" s="138" t="s">
        <v>105</v>
      </c>
      <c r="D38" s="139" t="s">
        <v>73</v>
      </c>
      <c r="E38" s="140">
        <v>10.53</v>
      </c>
      <c r="F38" s="140"/>
      <c r="G38" s="141">
        <f>E38*F38</f>
        <v>0</v>
      </c>
      <c r="M38" s="169"/>
    </row>
    <row r="39" spans="1:13" ht="25.5" x14ac:dyDescent="0.2">
      <c r="A39" s="136">
        <v>27</v>
      </c>
      <c r="B39" s="137" t="s">
        <v>104</v>
      </c>
      <c r="C39" s="138" t="s">
        <v>106</v>
      </c>
      <c r="D39" s="139" t="s">
        <v>73</v>
      </c>
      <c r="E39" s="140">
        <v>2.92</v>
      </c>
      <c r="F39" s="140"/>
      <c r="G39" s="141">
        <f>E39*F39</f>
        <v>0</v>
      </c>
      <c r="M39" s="169"/>
    </row>
    <row r="40" spans="1:13" x14ac:dyDescent="0.2">
      <c r="A40" s="142"/>
      <c r="B40" s="143" t="s">
        <v>48</v>
      </c>
      <c r="C40" s="144" t="s">
        <v>172</v>
      </c>
      <c r="D40" s="142"/>
      <c r="E40" s="145"/>
      <c r="F40" s="145"/>
      <c r="G40" s="146">
        <f>SUM(G37:G39)</f>
        <v>0</v>
      </c>
      <c r="M40" s="169"/>
    </row>
    <row r="41" spans="1:13" x14ac:dyDescent="0.2">
      <c r="A41" s="130" t="s">
        <v>45</v>
      </c>
      <c r="B41" s="131" t="s">
        <v>107</v>
      </c>
      <c r="C41" s="132" t="s">
        <v>108</v>
      </c>
      <c r="D41" s="133"/>
      <c r="E41" s="134"/>
      <c r="F41" s="134"/>
      <c r="G41" s="135"/>
      <c r="M41" s="169"/>
    </row>
    <row r="42" spans="1:13" ht="25.5" x14ac:dyDescent="0.2">
      <c r="A42" s="136">
        <v>28</v>
      </c>
      <c r="B42" s="137" t="s">
        <v>109</v>
      </c>
      <c r="C42" s="147" t="s">
        <v>206</v>
      </c>
      <c r="D42" s="139" t="s">
        <v>73</v>
      </c>
      <c r="E42" s="140">
        <v>7.09</v>
      </c>
      <c r="F42" s="140"/>
      <c r="G42" s="141">
        <f>E42*F42</f>
        <v>0</v>
      </c>
      <c r="M42" s="169"/>
    </row>
    <row r="43" spans="1:13" ht="25.5" x14ac:dyDescent="0.2">
      <c r="A43" s="136"/>
      <c r="B43" s="137"/>
      <c r="C43" s="147" t="s">
        <v>213</v>
      </c>
      <c r="D43" s="150" t="s">
        <v>53</v>
      </c>
      <c r="E43" s="140">
        <v>8</v>
      </c>
      <c r="F43" s="140"/>
      <c r="G43" s="141">
        <f t="shared" ref="G43:G45" si="1">E43*F43</f>
        <v>0</v>
      </c>
      <c r="M43" s="169"/>
    </row>
    <row r="44" spans="1:13" hidden="1" x14ac:dyDescent="0.2">
      <c r="A44" s="136">
        <v>29</v>
      </c>
      <c r="B44" s="137" t="s">
        <v>110</v>
      </c>
      <c r="C44" s="138" t="s">
        <v>111</v>
      </c>
      <c r="D44" s="139" t="s">
        <v>73</v>
      </c>
      <c r="E44" s="140"/>
      <c r="F44" s="140"/>
      <c r="G44" s="141">
        <f t="shared" si="1"/>
        <v>0</v>
      </c>
      <c r="M44" s="169"/>
    </row>
    <row r="45" spans="1:13" ht="25.5" hidden="1" x14ac:dyDescent="0.2">
      <c r="A45" s="136">
        <v>30</v>
      </c>
      <c r="B45" s="137" t="s">
        <v>112</v>
      </c>
      <c r="C45" s="138" t="s">
        <v>113</v>
      </c>
      <c r="D45" s="139" t="s">
        <v>114</v>
      </c>
      <c r="E45" s="140"/>
      <c r="F45" s="140"/>
      <c r="G45" s="141">
        <f t="shared" si="1"/>
        <v>0</v>
      </c>
      <c r="M45" s="169"/>
    </row>
    <row r="46" spans="1:13" x14ac:dyDescent="0.2">
      <c r="A46" s="142"/>
      <c r="B46" s="143" t="s">
        <v>48</v>
      </c>
      <c r="C46" s="144" t="s">
        <v>173</v>
      </c>
      <c r="D46" s="142"/>
      <c r="E46" s="145"/>
      <c r="F46" s="145"/>
      <c r="G46" s="146">
        <f>SUM(G41:G45)</f>
        <v>0</v>
      </c>
      <c r="M46" s="169"/>
    </row>
    <row r="47" spans="1:13" hidden="1" x14ac:dyDescent="0.2">
      <c r="A47" s="130" t="s">
        <v>45</v>
      </c>
      <c r="B47" s="131" t="s">
        <v>115</v>
      </c>
      <c r="C47" s="132" t="s">
        <v>116</v>
      </c>
      <c r="D47" s="133"/>
      <c r="E47" s="134"/>
      <c r="F47" s="134"/>
      <c r="G47" s="135"/>
      <c r="M47" s="169"/>
    </row>
    <row r="48" spans="1:13" hidden="1" x14ac:dyDescent="0.2">
      <c r="A48" s="136">
        <v>31</v>
      </c>
      <c r="B48" s="137" t="s">
        <v>117</v>
      </c>
      <c r="C48" s="138" t="s">
        <v>118</v>
      </c>
      <c r="D48" s="139" t="s">
        <v>73</v>
      </c>
      <c r="E48" s="140"/>
      <c r="F48" s="140"/>
      <c r="G48" s="141">
        <f>E48*F48</f>
        <v>0</v>
      </c>
      <c r="M48" s="169"/>
    </row>
    <row r="49" spans="1:13" hidden="1" x14ac:dyDescent="0.2">
      <c r="A49" s="136">
        <v>32</v>
      </c>
      <c r="B49" s="137" t="s">
        <v>119</v>
      </c>
      <c r="C49" s="138" t="s">
        <v>120</v>
      </c>
      <c r="D49" s="139" t="s">
        <v>50</v>
      </c>
      <c r="E49" s="140"/>
      <c r="F49" s="140"/>
      <c r="G49" s="141">
        <f>E49*F49</f>
        <v>0</v>
      </c>
      <c r="M49" s="169"/>
    </row>
    <row r="50" spans="1:13" hidden="1" x14ac:dyDescent="0.2">
      <c r="A50" s="136">
        <v>33</v>
      </c>
      <c r="B50" s="137" t="s">
        <v>121</v>
      </c>
      <c r="C50" s="138" t="s">
        <v>122</v>
      </c>
      <c r="D50" s="139" t="s">
        <v>50</v>
      </c>
      <c r="E50" s="140"/>
      <c r="F50" s="140"/>
      <c r="G50" s="141">
        <f>E50*F50</f>
        <v>0</v>
      </c>
      <c r="M50" s="169"/>
    </row>
    <row r="51" spans="1:13" hidden="1" x14ac:dyDescent="0.2">
      <c r="A51" s="142"/>
      <c r="B51" s="143" t="s">
        <v>48</v>
      </c>
      <c r="C51" s="144" t="s">
        <v>174</v>
      </c>
      <c r="D51" s="142"/>
      <c r="E51" s="145"/>
      <c r="F51" s="145"/>
      <c r="G51" s="146">
        <f>SUM(G47:G50)</f>
        <v>0</v>
      </c>
      <c r="M51" s="169"/>
    </row>
    <row r="52" spans="1:13" hidden="1" x14ac:dyDescent="0.2">
      <c r="A52" s="130" t="s">
        <v>45</v>
      </c>
      <c r="B52" s="131" t="s">
        <v>123</v>
      </c>
      <c r="C52" s="132" t="s">
        <v>124</v>
      </c>
      <c r="D52" s="133"/>
      <c r="E52" s="134"/>
      <c r="F52" s="134"/>
      <c r="G52" s="135"/>
      <c r="M52" s="169"/>
    </row>
    <row r="53" spans="1:13" hidden="1" x14ac:dyDescent="0.2">
      <c r="A53" s="136">
        <v>34</v>
      </c>
      <c r="B53" s="137" t="s">
        <v>125</v>
      </c>
      <c r="C53" s="138" t="s">
        <v>126</v>
      </c>
      <c r="D53" s="139" t="s">
        <v>127</v>
      </c>
      <c r="E53" s="140"/>
      <c r="F53" s="140"/>
      <c r="G53" s="141">
        <f>E53*F53</f>
        <v>0</v>
      </c>
      <c r="M53" s="169"/>
    </row>
    <row r="54" spans="1:13" hidden="1" x14ac:dyDescent="0.2">
      <c r="A54" s="136">
        <v>35</v>
      </c>
      <c r="B54" s="137" t="s">
        <v>128</v>
      </c>
      <c r="C54" s="138" t="s">
        <v>129</v>
      </c>
      <c r="D54" s="139" t="s">
        <v>127</v>
      </c>
      <c r="E54" s="140"/>
      <c r="F54" s="140"/>
      <c r="G54" s="141">
        <f>E54*F54</f>
        <v>0</v>
      </c>
      <c r="M54" s="169"/>
    </row>
    <row r="55" spans="1:13" hidden="1" x14ac:dyDescent="0.2">
      <c r="A55" s="136">
        <v>36</v>
      </c>
      <c r="B55" s="137" t="s">
        <v>130</v>
      </c>
      <c r="C55" s="138" t="s">
        <v>131</v>
      </c>
      <c r="D55" s="139" t="s">
        <v>127</v>
      </c>
      <c r="E55" s="140"/>
      <c r="F55" s="140"/>
      <c r="G55" s="141">
        <f>E55*F55</f>
        <v>0</v>
      </c>
      <c r="M55" s="169"/>
    </row>
    <row r="56" spans="1:13" hidden="1" x14ac:dyDescent="0.2">
      <c r="A56" s="136">
        <v>37</v>
      </c>
      <c r="B56" s="137" t="s">
        <v>132</v>
      </c>
      <c r="C56" s="138" t="s">
        <v>133</v>
      </c>
      <c r="D56" s="139" t="s">
        <v>60</v>
      </c>
      <c r="E56" s="140"/>
      <c r="F56" s="140"/>
      <c r="G56" s="141">
        <f>E56*F56</f>
        <v>0</v>
      </c>
      <c r="M56" s="169"/>
    </row>
    <row r="57" spans="1:13" hidden="1" x14ac:dyDescent="0.2">
      <c r="A57" s="142"/>
      <c r="B57" s="143" t="s">
        <v>48</v>
      </c>
      <c r="C57" s="144" t="s">
        <v>175</v>
      </c>
      <c r="D57" s="142"/>
      <c r="E57" s="145"/>
      <c r="F57" s="145"/>
      <c r="G57" s="146">
        <f>SUM(G52:G56)</f>
        <v>0</v>
      </c>
      <c r="M57" s="169"/>
    </row>
    <row r="58" spans="1:13" x14ac:dyDescent="0.2">
      <c r="A58" s="130" t="s">
        <v>45</v>
      </c>
      <c r="B58" s="131" t="s">
        <v>134</v>
      </c>
      <c r="C58" s="132" t="s">
        <v>135</v>
      </c>
      <c r="D58" s="133"/>
      <c r="E58" s="134"/>
      <c r="F58" s="134"/>
      <c r="G58" s="135"/>
      <c r="M58" s="169"/>
    </row>
    <row r="59" spans="1:13" x14ac:dyDescent="0.2">
      <c r="A59" s="136">
        <v>38</v>
      </c>
      <c r="B59" s="137" t="s">
        <v>136</v>
      </c>
      <c r="C59" s="138" t="s">
        <v>137</v>
      </c>
      <c r="D59" s="139" t="s">
        <v>127</v>
      </c>
      <c r="E59" s="140">
        <v>24.6</v>
      </c>
      <c r="F59" s="140"/>
      <c r="G59" s="141">
        <f>E59*F59</f>
        <v>0</v>
      </c>
      <c r="M59" s="169"/>
    </row>
    <row r="60" spans="1:13" ht="25.5" x14ac:dyDescent="0.2">
      <c r="A60" s="136">
        <v>39</v>
      </c>
      <c r="B60" s="137" t="s">
        <v>138</v>
      </c>
      <c r="C60" s="138" t="s">
        <v>139</v>
      </c>
      <c r="D60" s="139" t="s">
        <v>127</v>
      </c>
      <c r="E60" s="140">
        <v>0.49</v>
      </c>
      <c r="F60" s="140"/>
      <c r="G60" s="141">
        <f>E60*F60</f>
        <v>0</v>
      </c>
      <c r="M60" s="169"/>
    </row>
    <row r="61" spans="1:13" x14ac:dyDescent="0.2">
      <c r="A61" s="142"/>
      <c r="B61" s="143" t="s">
        <v>48</v>
      </c>
      <c r="C61" s="144" t="s">
        <v>176</v>
      </c>
      <c r="D61" s="142"/>
      <c r="E61" s="145"/>
      <c r="F61" s="145"/>
      <c r="G61" s="146">
        <f>SUM(G58:G60)</f>
        <v>0</v>
      </c>
      <c r="M61" s="169"/>
    </row>
    <row r="62" spans="1:13" x14ac:dyDescent="0.2">
      <c r="A62" s="130" t="s">
        <v>45</v>
      </c>
      <c r="B62" s="131" t="s">
        <v>140</v>
      </c>
      <c r="C62" s="132" t="s">
        <v>141</v>
      </c>
      <c r="D62" s="133"/>
      <c r="E62" s="134"/>
      <c r="F62" s="134"/>
      <c r="G62" s="135"/>
      <c r="M62" s="169"/>
    </row>
    <row r="63" spans="1:13" ht="25.5" x14ac:dyDescent="0.2">
      <c r="A63" s="136">
        <v>40</v>
      </c>
      <c r="B63" s="137" t="s">
        <v>142</v>
      </c>
      <c r="C63" s="138" t="s">
        <v>143</v>
      </c>
      <c r="D63" s="139" t="s">
        <v>73</v>
      </c>
      <c r="E63" s="140">
        <v>30.47</v>
      </c>
      <c r="F63" s="140"/>
      <c r="G63" s="141">
        <f>E63*F63</f>
        <v>0</v>
      </c>
      <c r="I63" s="170"/>
      <c r="M63" s="169"/>
    </row>
    <row r="64" spans="1:13" x14ac:dyDescent="0.2">
      <c r="A64" s="136">
        <v>41</v>
      </c>
      <c r="B64" s="137" t="s">
        <v>144</v>
      </c>
      <c r="C64" s="147" t="s">
        <v>200</v>
      </c>
      <c r="D64" s="139" t="s">
        <v>127</v>
      </c>
      <c r="E64" s="140">
        <v>0.12</v>
      </c>
      <c r="F64" s="140"/>
      <c r="G64" s="141">
        <f>E64*F64</f>
        <v>0</v>
      </c>
      <c r="M64" s="169"/>
    </row>
    <row r="65" spans="1:13" x14ac:dyDescent="0.2">
      <c r="A65" s="142"/>
      <c r="B65" s="143" t="s">
        <v>48</v>
      </c>
      <c r="C65" s="144" t="s">
        <v>177</v>
      </c>
      <c r="D65" s="142"/>
      <c r="E65" s="145"/>
      <c r="F65" s="145"/>
      <c r="G65" s="146">
        <f>SUM(G62:G64)</f>
        <v>0</v>
      </c>
      <c r="M65" s="169"/>
    </row>
    <row r="66" spans="1:13" x14ac:dyDescent="0.2">
      <c r="A66" s="130" t="s">
        <v>45</v>
      </c>
      <c r="B66" s="131" t="s">
        <v>145</v>
      </c>
      <c r="C66" s="132" t="s">
        <v>146</v>
      </c>
      <c r="D66" s="133"/>
      <c r="E66" s="134"/>
      <c r="F66" s="134"/>
      <c r="G66" s="135"/>
      <c r="M66" s="169"/>
    </row>
    <row r="67" spans="1:13" hidden="1" x14ac:dyDescent="0.2">
      <c r="A67" s="136">
        <v>42</v>
      </c>
      <c r="B67" s="137" t="s">
        <v>147</v>
      </c>
      <c r="C67" s="138" t="s">
        <v>148</v>
      </c>
      <c r="D67" s="139" t="s">
        <v>114</v>
      </c>
      <c r="E67" s="140"/>
      <c r="F67" s="140"/>
      <c r="G67" s="141">
        <f t="shared" ref="G67:G75" si="2">E67*F67</f>
        <v>0</v>
      </c>
      <c r="M67" s="169"/>
    </row>
    <row r="68" spans="1:13" ht="12.75" hidden="1" customHeight="1" x14ac:dyDescent="0.2">
      <c r="A68" s="136">
        <v>43</v>
      </c>
      <c r="B68" s="137" t="s">
        <v>149</v>
      </c>
      <c r="C68" s="138" t="s">
        <v>150</v>
      </c>
      <c r="D68" s="139" t="s">
        <v>151</v>
      </c>
      <c r="E68" s="140"/>
      <c r="F68" s="140"/>
      <c r="G68" s="141">
        <f t="shared" si="2"/>
        <v>0</v>
      </c>
      <c r="M68" s="169"/>
    </row>
    <row r="69" spans="1:13" x14ac:dyDescent="0.2">
      <c r="A69" s="136">
        <v>44</v>
      </c>
      <c r="B69" s="137" t="s">
        <v>152</v>
      </c>
      <c r="C69" s="138" t="s">
        <v>153</v>
      </c>
      <c r="D69" s="139" t="s">
        <v>53</v>
      </c>
      <c r="E69" s="140">
        <v>1</v>
      </c>
      <c r="F69" s="140"/>
      <c r="G69" s="141">
        <f t="shared" si="2"/>
        <v>0</v>
      </c>
      <c r="M69" s="169"/>
    </row>
    <row r="70" spans="1:13" x14ac:dyDescent="0.2">
      <c r="A70" s="136">
        <v>45</v>
      </c>
      <c r="B70" s="137" t="s">
        <v>154</v>
      </c>
      <c r="C70" s="147" t="s">
        <v>199</v>
      </c>
      <c r="D70" s="139" t="s">
        <v>53</v>
      </c>
      <c r="E70" s="140">
        <v>1</v>
      </c>
      <c r="F70" s="140"/>
      <c r="G70" s="141">
        <f t="shared" si="2"/>
        <v>0</v>
      </c>
      <c r="M70" s="169"/>
    </row>
    <row r="71" spans="1:13" x14ac:dyDescent="0.2">
      <c r="A71" s="136">
        <v>46</v>
      </c>
      <c r="B71" s="137" t="s">
        <v>155</v>
      </c>
      <c r="C71" s="138" t="s">
        <v>156</v>
      </c>
      <c r="D71" s="139" t="s">
        <v>114</v>
      </c>
      <c r="E71" s="140">
        <v>14</v>
      </c>
      <c r="F71" s="140"/>
      <c r="G71" s="141">
        <f t="shared" si="2"/>
        <v>0</v>
      </c>
      <c r="M71" s="169"/>
    </row>
    <row r="72" spans="1:13" x14ac:dyDescent="0.2">
      <c r="A72" s="136">
        <v>47</v>
      </c>
      <c r="B72" s="137" t="s">
        <v>157</v>
      </c>
      <c r="C72" s="147" t="s">
        <v>208</v>
      </c>
      <c r="D72" s="139" t="s">
        <v>53</v>
      </c>
      <c r="E72" s="140">
        <v>14</v>
      </c>
      <c r="F72" s="140"/>
      <c r="G72" s="141">
        <f t="shared" si="2"/>
        <v>0</v>
      </c>
      <c r="M72" s="169"/>
    </row>
    <row r="73" spans="1:13" ht="25.5" x14ac:dyDescent="0.2">
      <c r="A73" s="136">
        <v>48</v>
      </c>
      <c r="B73" s="137" t="s">
        <v>158</v>
      </c>
      <c r="C73" s="138" t="s">
        <v>159</v>
      </c>
      <c r="D73" s="139" t="s">
        <v>53</v>
      </c>
      <c r="E73" s="140">
        <v>16</v>
      </c>
      <c r="F73" s="140"/>
      <c r="G73" s="141">
        <f t="shared" si="2"/>
        <v>0</v>
      </c>
      <c r="M73" s="169"/>
    </row>
    <row r="74" spans="1:13" x14ac:dyDescent="0.2">
      <c r="A74" s="136">
        <v>49</v>
      </c>
      <c r="B74" s="137" t="s">
        <v>160</v>
      </c>
      <c r="C74" s="147" t="s">
        <v>207</v>
      </c>
      <c r="D74" s="139" t="s">
        <v>114</v>
      </c>
      <c r="E74" s="140">
        <v>16</v>
      </c>
      <c r="F74" s="140"/>
      <c r="G74" s="141">
        <f t="shared" si="2"/>
        <v>0</v>
      </c>
      <c r="M74" s="169"/>
    </row>
    <row r="75" spans="1:13" x14ac:dyDescent="0.2">
      <c r="A75" s="136">
        <v>50</v>
      </c>
      <c r="B75" s="137" t="s">
        <v>161</v>
      </c>
      <c r="C75" s="147" t="s">
        <v>201</v>
      </c>
      <c r="D75" s="139" t="s">
        <v>127</v>
      </c>
      <c r="E75" s="140">
        <v>0.22</v>
      </c>
      <c r="F75" s="140"/>
      <c r="G75" s="141">
        <f t="shared" si="2"/>
        <v>0</v>
      </c>
      <c r="M75" s="169"/>
    </row>
    <row r="76" spans="1:13" x14ac:dyDescent="0.2">
      <c r="A76" s="142"/>
      <c r="B76" s="143" t="s">
        <v>48</v>
      </c>
      <c r="C76" s="144" t="s">
        <v>178</v>
      </c>
      <c r="D76" s="142"/>
      <c r="E76" s="145"/>
      <c r="F76" s="145"/>
      <c r="G76" s="146">
        <f>SUM(G66:G75)</f>
        <v>0</v>
      </c>
      <c r="M76" s="169"/>
    </row>
    <row r="77" spans="1:13" x14ac:dyDescent="0.2">
      <c r="A77" s="130" t="s">
        <v>45</v>
      </c>
      <c r="B77" s="131" t="s">
        <v>162</v>
      </c>
      <c r="C77" s="132" t="s">
        <v>163</v>
      </c>
      <c r="D77" s="133"/>
      <c r="E77" s="134"/>
      <c r="F77" s="134"/>
      <c r="G77" s="135"/>
      <c r="M77" s="169"/>
    </row>
    <row r="78" spans="1:13" ht="38.25" x14ac:dyDescent="0.2">
      <c r="A78" s="136">
        <v>51</v>
      </c>
      <c r="B78" s="137" t="s">
        <v>164</v>
      </c>
      <c r="C78" s="147" t="s">
        <v>169</v>
      </c>
      <c r="D78" s="139" t="s">
        <v>60</v>
      </c>
      <c r="E78" s="140">
        <v>1</v>
      </c>
      <c r="F78" s="140"/>
      <c r="G78" s="141">
        <f>E78*F78</f>
        <v>0</v>
      </c>
      <c r="M78" s="169"/>
    </row>
    <row r="79" spans="1:13" hidden="1" x14ac:dyDescent="0.2">
      <c r="A79" s="136">
        <v>52</v>
      </c>
      <c r="B79" s="137" t="s">
        <v>216</v>
      </c>
      <c r="C79" s="138" t="s">
        <v>165</v>
      </c>
      <c r="D79" s="139" t="s">
        <v>60</v>
      </c>
      <c r="E79" s="140"/>
      <c r="F79" s="140"/>
      <c r="G79" s="141">
        <f>E79*F79</f>
        <v>0</v>
      </c>
      <c r="M79" s="169"/>
    </row>
    <row r="80" spans="1:13" hidden="1" x14ac:dyDescent="0.2">
      <c r="A80" s="136">
        <v>53</v>
      </c>
      <c r="B80" s="137" t="s">
        <v>217</v>
      </c>
      <c r="C80" s="138" t="s">
        <v>166</v>
      </c>
      <c r="D80" s="139" t="s">
        <v>53</v>
      </c>
      <c r="E80" s="140"/>
      <c r="F80" s="140"/>
      <c r="G80" s="141">
        <f t="shared" ref="G80:G81" si="3">E80*F80</f>
        <v>0</v>
      </c>
      <c r="M80" s="169"/>
    </row>
    <row r="81" spans="1:13" ht="25.5" x14ac:dyDescent="0.2">
      <c r="A81" s="136"/>
      <c r="B81" s="151" t="s">
        <v>218</v>
      </c>
      <c r="C81" s="147" t="s">
        <v>219</v>
      </c>
      <c r="D81" s="150" t="s">
        <v>53</v>
      </c>
      <c r="E81" s="140">
        <v>2</v>
      </c>
      <c r="F81" s="140"/>
      <c r="G81" s="141">
        <f t="shared" si="3"/>
        <v>0</v>
      </c>
      <c r="M81" s="169"/>
    </row>
    <row r="82" spans="1:13" x14ac:dyDescent="0.2">
      <c r="A82" s="142"/>
      <c r="B82" s="143" t="s">
        <v>48</v>
      </c>
      <c r="C82" s="144" t="s">
        <v>179</v>
      </c>
      <c r="D82" s="142"/>
      <c r="E82" s="145"/>
      <c r="F82" s="145"/>
      <c r="G82" s="146">
        <f>SUM(G77:G81)</f>
        <v>0</v>
      </c>
      <c r="M82" s="169"/>
    </row>
    <row r="83" spans="1:13" x14ac:dyDescent="0.2">
      <c r="E83" s="124"/>
    </row>
    <row r="84" spans="1:13" x14ac:dyDescent="0.2">
      <c r="E84" s="124"/>
    </row>
    <row r="85" spans="1:13" x14ac:dyDescent="0.2">
      <c r="E85" s="124"/>
    </row>
    <row r="86" spans="1:13" x14ac:dyDescent="0.2">
      <c r="E86" s="124"/>
    </row>
    <row r="87" spans="1:13" x14ac:dyDescent="0.2">
      <c r="E87" s="124"/>
    </row>
    <row r="88" spans="1:13" x14ac:dyDescent="0.2">
      <c r="E88" s="124"/>
    </row>
    <row r="89" spans="1:13" x14ac:dyDescent="0.2">
      <c r="E89" s="124"/>
    </row>
    <row r="90" spans="1:13" x14ac:dyDescent="0.2">
      <c r="E90" s="124"/>
    </row>
    <row r="91" spans="1:13" x14ac:dyDescent="0.2">
      <c r="E91" s="124"/>
    </row>
    <row r="92" spans="1:13" x14ac:dyDescent="0.2">
      <c r="E92" s="124"/>
    </row>
    <row r="93" spans="1:13" x14ac:dyDescent="0.2">
      <c r="E93" s="124"/>
    </row>
    <row r="94" spans="1:13" x14ac:dyDescent="0.2">
      <c r="E94" s="124"/>
    </row>
    <row r="95" spans="1:13" x14ac:dyDescent="0.2">
      <c r="E95" s="124"/>
    </row>
    <row r="96" spans="1:13" x14ac:dyDescent="0.2">
      <c r="E96" s="124"/>
    </row>
    <row r="97" spans="1:7" x14ac:dyDescent="0.2">
      <c r="E97" s="124"/>
    </row>
    <row r="98" spans="1:7" x14ac:dyDescent="0.2">
      <c r="E98" s="124"/>
    </row>
    <row r="99" spans="1:7" x14ac:dyDescent="0.2">
      <c r="E99" s="124"/>
    </row>
    <row r="100" spans="1:7" x14ac:dyDescent="0.2">
      <c r="E100" s="124"/>
    </row>
    <row r="101" spans="1:7" x14ac:dyDescent="0.2">
      <c r="E101" s="124"/>
    </row>
    <row r="102" spans="1:7" x14ac:dyDescent="0.2">
      <c r="E102" s="124"/>
    </row>
    <row r="103" spans="1:7" x14ac:dyDescent="0.2">
      <c r="E103" s="124"/>
    </row>
    <row r="104" spans="1:7" x14ac:dyDescent="0.2">
      <c r="E104" s="124"/>
    </row>
    <row r="105" spans="1:7" x14ac:dyDescent="0.2">
      <c r="E105" s="124"/>
    </row>
    <row r="106" spans="1:7" x14ac:dyDescent="0.2">
      <c r="A106" s="171"/>
      <c r="B106" s="171"/>
      <c r="C106" s="171"/>
      <c r="D106" s="171"/>
      <c r="E106" s="171"/>
      <c r="F106" s="171"/>
      <c r="G106" s="171"/>
    </row>
    <row r="107" spans="1:7" x14ac:dyDescent="0.2">
      <c r="A107" s="171"/>
      <c r="B107" s="171"/>
      <c r="C107" s="171"/>
      <c r="D107" s="171"/>
      <c r="E107" s="171"/>
      <c r="F107" s="171"/>
      <c r="G107" s="171"/>
    </row>
    <row r="108" spans="1:7" x14ac:dyDescent="0.2">
      <c r="A108" s="171"/>
      <c r="B108" s="171"/>
      <c r="C108" s="171"/>
      <c r="D108" s="171"/>
      <c r="E108" s="171"/>
      <c r="F108" s="171"/>
      <c r="G108" s="171"/>
    </row>
    <row r="109" spans="1:7" x14ac:dyDescent="0.2">
      <c r="A109" s="171"/>
      <c r="B109" s="171"/>
      <c r="C109" s="171"/>
      <c r="D109" s="171"/>
      <c r="E109" s="171"/>
      <c r="F109" s="171"/>
      <c r="G109" s="171"/>
    </row>
    <row r="110" spans="1:7" x14ac:dyDescent="0.2">
      <c r="E110" s="124"/>
    </row>
    <row r="111" spans="1:7" x14ac:dyDescent="0.2">
      <c r="E111" s="124"/>
    </row>
    <row r="112" spans="1:7" x14ac:dyDescent="0.2">
      <c r="E112" s="124"/>
    </row>
    <row r="113" spans="5:5" x14ac:dyDescent="0.2">
      <c r="E113" s="124"/>
    </row>
    <row r="114" spans="5:5" x14ac:dyDescent="0.2">
      <c r="E114" s="124"/>
    </row>
    <row r="115" spans="5:5" x14ac:dyDescent="0.2">
      <c r="E115" s="124"/>
    </row>
    <row r="116" spans="5:5" x14ac:dyDescent="0.2">
      <c r="E116" s="124"/>
    </row>
    <row r="117" spans="5:5" x14ac:dyDescent="0.2">
      <c r="E117" s="124"/>
    </row>
    <row r="118" spans="5:5" x14ac:dyDescent="0.2">
      <c r="E118" s="124"/>
    </row>
    <row r="119" spans="5:5" x14ac:dyDescent="0.2">
      <c r="E119" s="124"/>
    </row>
    <row r="120" spans="5:5" x14ac:dyDescent="0.2">
      <c r="E120" s="124"/>
    </row>
    <row r="121" spans="5:5" x14ac:dyDescent="0.2">
      <c r="E121" s="124"/>
    </row>
    <row r="122" spans="5:5" x14ac:dyDescent="0.2">
      <c r="E122" s="124"/>
    </row>
    <row r="123" spans="5:5" x14ac:dyDescent="0.2">
      <c r="E123" s="124"/>
    </row>
    <row r="124" spans="5:5" x14ac:dyDescent="0.2">
      <c r="E124" s="124"/>
    </row>
    <row r="125" spans="5:5" x14ac:dyDescent="0.2">
      <c r="E125" s="124"/>
    </row>
    <row r="126" spans="5:5" x14ac:dyDescent="0.2">
      <c r="E126" s="124"/>
    </row>
    <row r="127" spans="5:5" x14ac:dyDescent="0.2">
      <c r="E127" s="124"/>
    </row>
    <row r="128" spans="5:5" x14ac:dyDescent="0.2">
      <c r="E128" s="124"/>
    </row>
    <row r="129" spans="1:7" x14ac:dyDescent="0.2">
      <c r="E129" s="124"/>
    </row>
    <row r="130" spans="1:7" x14ac:dyDescent="0.2">
      <c r="E130" s="124"/>
    </row>
    <row r="131" spans="1:7" x14ac:dyDescent="0.2">
      <c r="E131" s="124"/>
    </row>
    <row r="132" spans="1:7" x14ac:dyDescent="0.2">
      <c r="E132" s="124"/>
    </row>
    <row r="133" spans="1:7" x14ac:dyDescent="0.2">
      <c r="E133" s="124"/>
    </row>
    <row r="134" spans="1:7" x14ac:dyDescent="0.2">
      <c r="E134" s="124"/>
    </row>
    <row r="135" spans="1:7" x14ac:dyDescent="0.2">
      <c r="A135" s="172"/>
      <c r="B135" s="172"/>
    </row>
    <row r="136" spans="1:7" x14ac:dyDescent="0.2">
      <c r="A136" s="171"/>
      <c r="B136" s="171"/>
      <c r="C136" s="173"/>
      <c r="D136" s="173"/>
      <c r="E136" s="174"/>
      <c r="F136" s="173"/>
      <c r="G136" s="175"/>
    </row>
    <row r="137" spans="1:7" x14ac:dyDescent="0.2">
      <c r="A137" s="176"/>
      <c r="B137" s="176"/>
      <c r="C137" s="171"/>
      <c r="D137" s="171"/>
      <c r="E137" s="177"/>
      <c r="F137" s="171"/>
      <c r="G137" s="171"/>
    </row>
    <row r="138" spans="1:7" x14ac:dyDescent="0.2">
      <c r="A138" s="171"/>
      <c r="B138" s="171"/>
      <c r="C138" s="171"/>
      <c r="D138" s="171"/>
      <c r="E138" s="177"/>
      <c r="F138" s="171"/>
      <c r="G138" s="171"/>
    </row>
    <row r="139" spans="1:7" x14ac:dyDescent="0.2">
      <c r="A139" s="171"/>
      <c r="B139" s="171"/>
      <c r="C139" s="171"/>
      <c r="D139" s="171"/>
      <c r="E139" s="177"/>
      <c r="F139" s="171"/>
      <c r="G139" s="171"/>
    </row>
    <row r="140" spans="1:7" x14ac:dyDescent="0.2">
      <c r="A140" s="171"/>
      <c r="B140" s="171"/>
      <c r="C140" s="171"/>
      <c r="D140" s="171"/>
      <c r="E140" s="177"/>
      <c r="F140" s="171"/>
      <c r="G140" s="171"/>
    </row>
    <row r="141" spans="1:7" x14ac:dyDescent="0.2">
      <c r="A141" s="171"/>
      <c r="B141" s="171"/>
      <c r="C141" s="171"/>
      <c r="D141" s="171"/>
      <c r="E141" s="177"/>
      <c r="F141" s="171"/>
      <c r="G141" s="171"/>
    </row>
    <row r="142" spans="1:7" x14ac:dyDescent="0.2">
      <c r="A142" s="171"/>
      <c r="B142" s="171"/>
      <c r="C142" s="171"/>
      <c r="D142" s="171"/>
      <c r="E142" s="177"/>
      <c r="F142" s="171"/>
      <c r="G142" s="171"/>
    </row>
    <row r="143" spans="1:7" x14ac:dyDescent="0.2">
      <c r="A143" s="171"/>
      <c r="B143" s="171"/>
      <c r="C143" s="171"/>
      <c r="D143" s="171"/>
      <c r="E143" s="177"/>
      <c r="F143" s="171"/>
      <c r="G143" s="171"/>
    </row>
    <row r="144" spans="1:7" x14ac:dyDescent="0.2">
      <c r="A144" s="171"/>
      <c r="B144" s="171"/>
      <c r="C144" s="171"/>
      <c r="D144" s="171"/>
      <c r="E144" s="177"/>
      <c r="F144" s="171"/>
      <c r="G144" s="171"/>
    </row>
    <row r="145" spans="1:7" x14ac:dyDescent="0.2">
      <c r="A145" s="171"/>
      <c r="B145" s="171"/>
      <c r="C145" s="171"/>
      <c r="D145" s="171"/>
      <c r="E145" s="177"/>
      <c r="F145" s="171"/>
      <c r="G145" s="171"/>
    </row>
    <row r="146" spans="1:7" x14ac:dyDescent="0.2">
      <c r="A146" s="171"/>
      <c r="B146" s="171"/>
      <c r="C146" s="171"/>
      <c r="D146" s="171"/>
      <c r="E146" s="177"/>
      <c r="F146" s="171"/>
      <c r="G146" s="171"/>
    </row>
    <row r="147" spans="1:7" x14ac:dyDescent="0.2">
      <c r="A147" s="171"/>
      <c r="B147" s="171"/>
      <c r="C147" s="171"/>
      <c r="D147" s="171"/>
      <c r="E147" s="177"/>
      <c r="F147" s="171"/>
      <c r="G147" s="171"/>
    </row>
    <row r="148" spans="1:7" x14ac:dyDescent="0.2">
      <c r="A148" s="171"/>
      <c r="B148" s="171"/>
      <c r="C148" s="171"/>
      <c r="D148" s="171"/>
      <c r="E148" s="177"/>
      <c r="F148" s="171"/>
      <c r="G148" s="171"/>
    </row>
    <row r="149" spans="1:7" x14ac:dyDescent="0.2">
      <c r="A149" s="171"/>
      <c r="B149" s="171"/>
      <c r="C149" s="171"/>
      <c r="D149" s="171"/>
      <c r="E149" s="177"/>
      <c r="F149" s="171"/>
      <c r="G149" s="171"/>
    </row>
  </sheetData>
  <printOptions gridLinesSet="0"/>
  <pageMargins left="0.59055118110236227" right="0.39370078740157483" top="0.78740157480314965" bottom="0.78740157480314965" header="0.31496062992125984" footer="0.31496062992125984"/>
  <pageSetup paperSize="9" scale="85" orientation="portrait" horizontalDpi="4294967293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33</vt:i4>
      </vt:variant>
    </vt:vector>
  </HeadingPairs>
  <TitlesOfParts>
    <vt:vector size="36" baseType="lpstr">
      <vt:lpstr>Krycí list</vt:lpstr>
      <vt:lpstr>Rekapitulace</vt:lpstr>
      <vt:lpstr>Položky</vt:lpstr>
      <vt:lpstr>cisloobjektu</vt:lpstr>
      <vt:lpstr>cislostavby</vt:lpstr>
      <vt:lpstr>Datum</vt:lpstr>
      <vt:lpstr>Dil</vt:lpstr>
      <vt:lpstr>Dodavka</vt:lpstr>
      <vt:lpstr>HSV</vt:lpstr>
      <vt:lpstr>HZS</vt:lpstr>
      <vt:lpstr>JKSO</vt:lpstr>
      <vt:lpstr>MJ</vt:lpstr>
      <vt:lpstr>Mont</vt:lpstr>
      <vt:lpstr>NazevDilu</vt:lpstr>
      <vt:lpstr>nazevobjektu</vt:lpstr>
      <vt:lpstr>nazevstavby</vt:lpstr>
      <vt:lpstr>Položky!Názvy_tisku</vt:lpstr>
      <vt:lpstr>Rekapitulace!Názvy_tisku</vt:lpstr>
      <vt:lpstr>Objednatel</vt:lpstr>
      <vt:lpstr>'Krycí list'!Oblast_tisku</vt:lpstr>
      <vt:lpstr>Položky!Oblast_tisku</vt:lpstr>
      <vt:lpstr>Rekapitulace!Oblast_tisku</vt:lpstr>
      <vt:lpstr>PocetMJ</vt:lpstr>
      <vt:lpstr>Poznamka</vt:lpstr>
      <vt:lpstr>Projektant</vt:lpstr>
      <vt:lpstr>PSV</vt:lpstr>
      <vt:lpstr>SloupecCC</vt:lpstr>
      <vt:lpstr>SloupecCisloPol</vt:lpstr>
      <vt:lpstr>SloupecJC</vt:lpstr>
      <vt:lpstr>SloupecMJ</vt:lpstr>
      <vt:lpstr>SloupecMnozstvi</vt:lpstr>
      <vt:lpstr>SloupecNazPol</vt:lpstr>
      <vt:lpstr>SloupecPC</vt:lpstr>
      <vt:lpstr>VRN</vt:lpstr>
      <vt:lpstr>Zakazka</vt:lpstr>
      <vt:lpstr>Zhotovitel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</dc:creator>
  <cp:lastModifiedBy>Tomas</cp:lastModifiedBy>
  <cp:lastPrinted>2018-04-24T09:35:13Z</cp:lastPrinted>
  <dcterms:created xsi:type="dcterms:W3CDTF">2013-11-12T22:25:34Z</dcterms:created>
  <dcterms:modified xsi:type="dcterms:W3CDTF">2018-04-24T09:36:12Z</dcterms:modified>
</cp:coreProperties>
</file>