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sdotace-my.sharepoint.com/personal/libornejedly_sdotace_onmicrosoft_com/Documents/sDotace/2022/ICT - Pilifi/!! Pilifi - hotel Medlov/! VÝBĚROVÁ ŘÍZENÍ/! VŘ1/"/>
    </mc:Choice>
  </mc:AlternateContent>
  <xr:revisionPtr revIDLastSave="21" documentId="8_{74797B36-4878-7D49-8355-24D07FBA83F2}" xr6:coauthVersionLast="47" xr6:coauthVersionMax="47" xr10:uidLastSave="{152FBF17-AE2A-45B7-95FF-9FC77FDB0095}"/>
  <bookViews>
    <workbookView xWindow="-120" yWindow="-120" windowWidth="29040" windowHeight="15720" xr2:uid="{00000000-000D-0000-FFFF-FFFF00000000}"/>
  </bookViews>
  <sheets>
    <sheet name="Polož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2wk+Hcrk9I4Ak8GldHeaGj+MBJWh6IqR5aBGYggEDw="/>
    </ext>
  </extLst>
</workbook>
</file>

<file path=xl/calcChain.xml><?xml version="1.0" encoding="utf-8"?>
<calcChain xmlns="http://schemas.openxmlformats.org/spreadsheetml/2006/main">
  <c r="E86" i="1" l="1"/>
  <c r="E85" i="1"/>
  <c r="E84" i="1"/>
  <c r="E83" i="1"/>
  <c r="E82" i="1"/>
  <c r="E81" i="1"/>
  <c r="E80" i="1"/>
  <c r="E75" i="1"/>
  <c r="E74" i="1"/>
  <c r="E73" i="1"/>
  <c r="E72" i="1"/>
  <c r="E71" i="1"/>
  <c r="E70" i="1"/>
  <c r="E69" i="1"/>
  <c r="E68" i="1"/>
  <c r="E67" i="1"/>
  <c r="E66" i="1"/>
  <c r="E65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87" i="1" l="1"/>
  <c r="E60" i="1"/>
  <c r="E76" i="1"/>
  <c r="E90" i="1" l="1"/>
  <c r="E91" i="1" s="1"/>
</calcChain>
</file>

<file path=xl/sharedStrings.xml><?xml version="1.0" encoding="utf-8"?>
<sst xmlns="http://schemas.openxmlformats.org/spreadsheetml/2006/main" count="100" uniqueCount="85">
  <si>
    <t xml:space="preserve">Aktivní a pasivní prvky sítě </t>
  </si>
  <si>
    <t>Položka</t>
  </si>
  <si>
    <t>Cena</t>
  </si>
  <si>
    <t>Celková cena</t>
  </si>
  <si>
    <t>Název nabízené komponenty</t>
  </si>
  <si>
    <t>Zajištění stavební přípomoci a ostatní</t>
  </si>
  <si>
    <t>Celková cena :</t>
  </si>
  <si>
    <t>Server + příslušenství</t>
  </si>
  <si>
    <t>Název a základní specifikace nabízené komponenty</t>
  </si>
  <si>
    <t>Bezpečnost</t>
  </si>
  <si>
    <t>Celková cena bez DPH :</t>
  </si>
  <si>
    <t>Celková cena s DPH :</t>
  </si>
  <si>
    <t>WIFI přístupový bod 11ax outdoor,2+2 dual bands,built-in antena - venkovní vč. potřebných SW licencí pro provoz HW (ks)</t>
  </si>
  <si>
    <t>WIFI přístupový 11ax indoor,2+2 dual bands,smart antena - provozní prostory vč. potřebných SW licencí pro provoz HW (ks)</t>
  </si>
  <si>
    <t>WIFI přístupový 11ax indoor,2+2 dual bands,smart antena - pokoje vč. potřebných SW licencí pro provoz HW (ks)</t>
  </si>
  <si>
    <t>WIFI přístupový 11ax indoor,2+2+4 tri bands,smart antena - konferenční sál vč. potřebných SW licencí pro provoz HW (ks)</t>
  </si>
  <si>
    <t>Expander switche (8*10/100/1000BASE-T ports, PoE+, 1*GE SFP port, 1*10/100/1000BASE-T port, AC power vč. potřebných SW licencí pro provoz HW (ks)</t>
  </si>
  <si>
    <t>CORE switch (24*10GE SFP+ ports, 6*40GE  ports) vč. potřebných SW licencí pro provoz HW (ks)</t>
  </si>
  <si>
    <t>zdroj pro switch 150W (ks)</t>
  </si>
  <si>
    <t>zdroj pro switch 600W (ks)</t>
  </si>
  <si>
    <t>Basic SW pro CORE switch vč. potřebných SW licencí pro provoz HW (ks)</t>
  </si>
  <si>
    <t>SWITCH 24*10/100/1000BASE-T ports, 4*10GE SFP+ ports, 2*12GE stack ports, PoE+ vč. potřebných SW licencí pro provoz HW (ks)</t>
  </si>
  <si>
    <t>Basic SW pro switch (ks)</t>
  </si>
  <si>
    <t>Bezdratový spoj 60GHz, L3, kompletní spoj (ks)</t>
  </si>
  <si>
    <t>Optická vana výsuvná 2U, modulární bez čela (ks)</t>
  </si>
  <si>
    <t>Čelo optické vany 48xSC simplex (ks)</t>
  </si>
  <si>
    <t>Optická kazeta s hřebínky až pro 24 svarů, 2 výklopné držáky (ks)</t>
  </si>
  <si>
    <t>SC/APC Optická spojka SM (ks)</t>
  </si>
  <si>
    <t>SC/APC Optický pigtail SM (ks)</t>
  </si>
  <si>
    <t>Optický svár (ks)</t>
  </si>
  <si>
    <t>Optická vana výsuvná 1U, variabilní (bez čela), včetně kazety na 24 svarů (ks)</t>
  </si>
  <si>
    <t>Čelo optické vany 24xSC simplex (ks)</t>
  </si>
  <si>
    <t>Výklopný optický rozvaděč 2U bez konektorového panelu, kapacita max 96 optických konektorů (ks)</t>
  </si>
  <si>
    <t>Sada 8ks kazet včetně držáku sváru 6p- 16ks, víko, pro 2U rozvaděč (ks)</t>
  </si>
  <si>
    <t>19" stojanový rozvaděč 42U/800x1000, rozebíratelný (ks)</t>
  </si>
  <si>
    <t>19" jednodílný rozvaděč 18U/600mm (ks)</t>
  </si>
  <si>
    <t>UPS 1600VA / 900 W, 6x IEC (ks)</t>
  </si>
  <si>
    <t>UPS 2200VA / 2200W, LCD, rack/tower (ks)</t>
  </si>
  <si>
    <t>Komunikační karta MS Web/SNMP Gigabit (ks)</t>
  </si>
  <si>
    <t>Instalační panel 3U s DIN lištou do 19" rozvaděče (ks)</t>
  </si>
  <si>
    <t>Prodlužka ACAR s8 fa 3m do 19" rozvaděče (ks)</t>
  </si>
  <si>
    <t>Modulární neosazený patch panel 24 portů 1U (ks)</t>
  </si>
  <si>
    <t>"19"" vyvazovací panel 2U jednostranná plastová lišta (ks)</t>
  </si>
  <si>
    <t>Rychlozařezávací keystone CAT6a STP RJ45 černý (m)</t>
  </si>
  <si>
    <t>FTTx, RISER box (ks)</t>
  </si>
  <si>
    <t>TRUBKA TUHÁ 32/28,6MM 3M ŠEDÁ (ks)</t>
  </si>
  <si>
    <t>ZÁSUVKA 1NÁS.VÍČKO, IP44, HNĚDÁ (ks)</t>
  </si>
  <si>
    <t>Krabice/box na omítku pro zásuvky bílý (ks)</t>
  </si>
  <si>
    <t>Zásuvka modulární pro 1 keystone pod omítku bílá (ks)</t>
  </si>
  <si>
    <t>Zásuvka modulární pro 2 keystony pod omítku bílá (ks)</t>
  </si>
  <si>
    <t>FTTH Box malý, 8xSC, plast (ks)</t>
  </si>
  <si>
    <t>SC/APC Optický pigtail 1m (ks)</t>
  </si>
  <si>
    <t>Vyvedení AC pro rozvaděč (ks)</t>
  </si>
  <si>
    <t>Drobný řemeslnický materiál - příchytky aj.</t>
  </si>
  <si>
    <t>Montáže elektrických a datových sítí (h)</t>
  </si>
  <si>
    <t>Konfigurace síťových zařízení (h)</t>
  </si>
  <si>
    <t>Optický kabel samonosný 09/125 24vl panceřovaný 2x ocelový drát (m)</t>
  </si>
  <si>
    <t>Kabel RISER, 09/125um, 12 vl., LSOH, vlákno G657 (m)</t>
  </si>
  <si>
    <t>Kabel RISER, 09/125um, 24 vl., LSOH, Sumitomo vlákno G657A2 (m)</t>
  </si>
  <si>
    <t>CYKY-J 3 X 2,5 (m)</t>
  </si>
  <si>
    <t>Instalační kabel CAT6a FTP LSOH (m)</t>
  </si>
  <si>
    <t>Žlab dráťěný  100/50 ""GZ"" (m)</t>
  </si>
  <si>
    <t>Žlab dráťěný 50/50 ""GZ"" (m)</t>
  </si>
  <si>
    <t>LIŠTA PLAST 40X20 BÍLÁ (m)</t>
  </si>
  <si>
    <t>LIŠTA PLAST 40X40 BÍLÁ (m)</t>
  </si>
  <si>
    <t>Název (ks - kus, m - metr, h - hodina)</t>
  </si>
  <si>
    <t>Počet</t>
  </si>
  <si>
    <t>Server 2U (ks)</t>
  </si>
  <si>
    <t>Operační systém pro server 64Bit CZE 16 Core ( 4x instance virtualních serverů) (ks)</t>
  </si>
  <si>
    <t>Přístupová licence pro operační systém 5 pack uživatelů (ks)</t>
  </si>
  <si>
    <t>Přístupová licence Remote Desktop Server  pro jednoho uživatele (ks)</t>
  </si>
  <si>
    <t>Instalace a konfigurace serveru (ks)</t>
  </si>
  <si>
    <t>NAS úložiště 1U  (ks)</t>
  </si>
  <si>
    <t>HDD 4TB  256MB SATAIII (ks)</t>
  </si>
  <si>
    <t>Rozšířená záruka NBD 5 roků k NAS (ks)</t>
  </si>
  <si>
    <t>Rail kit for 2U rack pro NAS (ks)</t>
  </si>
  <si>
    <t>Práce na serveru (h)</t>
  </si>
  <si>
    <t>Kabely a nezbytné drobné příslušenství k serveru (ks)</t>
  </si>
  <si>
    <t>FIREWALL nextGEN HW (ks)</t>
  </si>
  <si>
    <t>SW licence pro firewall (ks)</t>
  </si>
  <si>
    <t>Rozšířená záruka na druhé zařízení FIREWALL (ks)</t>
  </si>
  <si>
    <t>Antivirus a antiransumware pro PC (ks)</t>
  </si>
  <si>
    <t xml:space="preserve">Antivirus a antiransumware pro server (ks) </t>
  </si>
  <si>
    <t>Konfigurace firewall a bezpečnostního systému (h)</t>
  </si>
  <si>
    <t>Softwarové a hardwarové práce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</si>
</sst>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#,##0"/>
    <numFmt numFmtId="165" formatCode="_-* #,##0\ &quot;Kč&quot;_-;\-* #,##0\ &quot;Kč&quot;_-;_-* &quot;-&quot;??\ &quot;Kč&quot;_-;_-@"/>
    <numFmt numFmtId="166" formatCode="_-* #,##0&quot; Kč&quot;_-;\-* #,##0&quot; Kč&quot;_-;_-* \-??&quot; Kč&quot;_-;_-@"/>
    <numFmt numFmtId="167" formatCode="#,##0\ [$Kč-405]"/>
  </numFmts>
  <fonts count="6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Verdana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7" xfId="0" applyFont="1" applyBorder="1" applyAlignment="1">
      <alignment wrapText="1"/>
    </xf>
    <xf numFmtId="165" fontId="1" fillId="2" borderId="7" xfId="0" applyNumberFormat="1" applyFont="1" applyFill="1" applyBorder="1"/>
    <xf numFmtId="165" fontId="1" fillId="2" borderId="8" xfId="0" applyNumberFormat="1" applyFont="1" applyFill="1" applyBorder="1"/>
    <xf numFmtId="166" fontId="1" fillId="2" borderId="11" xfId="0" applyNumberFormat="1" applyFont="1" applyFill="1" applyBorder="1"/>
    <xf numFmtId="165" fontId="1" fillId="0" borderId="0" xfId="0" applyNumberFormat="1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wrapText="1"/>
    </xf>
    <xf numFmtId="166" fontId="1" fillId="2" borderId="8" xfId="0" applyNumberFormat="1" applyFont="1" applyFill="1" applyBorder="1" applyAlignment="1">
      <alignment horizontal="right"/>
    </xf>
    <xf numFmtId="166" fontId="1" fillId="2" borderId="17" xfId="0" applyNumberFormat="1" applyFont="1" applyFill="1" applyBorder="1"/>
    <xf numFmtId="167" fontId="1" fillId="2" borderId="7" xfId="0" applyNumberFormat="1" applyFont="1" applyFill="1" applyBorder="1" applyAlignment="1">
      <alignment horizontal="right"/>
    </xf>
    <xf numFmtId="0" fontId="1" fillId="0" borderId="18" xfId="0" applyFont="1" applyBorder="1"/>
    <xf numFmtId="167" fontId="1" fillId="2" borderId="19" xfId="0" applyNumberFormat="1" applyFont="1" applyFill="1" applyBorder="1" applyAlignment="1">
      <alignment horizontal="right"/>
    </xf>
    <xf numFmtId="166" fontId="1" fillId="2" borderId="20" xfId="0" applyNumberFormat="1" applyFont="1" applyFill="1" applyBorder="1"/>
    <xf numFmtId="166" fontId="1" fillId="2" borderId="8" xfId="0" applyNumberFormat="1" applyFont="1" applyFill="1" applyBorder="1"/>
    <xf numFmtId="167" fontId="1" fillId="2" borderId="7" xfId="0" applyNumberFormat="1" applyFont="1" applyFill="1" applyBorder="1"/>
    <xf numFmtId="166" fontId="2" fillId="2" borderId="25" xfId="0" applyNumberFormat="1" applyFont="1" applyFill="1" applyBorder="1"/>
    <xf numFmtId="166" fontId="2" fillId="2" borderId="26" xfId="0" applyNumberFormat="1" applyFont="1" applyFill="1" applyBorder="1"/>
    <xf numFmtId="0" fontId="1" fillId="0" borderId="5" xfId="0" applyFont="1" applyBorder="1"/>
    <xf numFmtId="164" fontId="1" fillId="0" borderId="7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6" xfId="0" applyFont="1" applyBorder="1"/>
    <xf numFmtId="0" fontId="1" fillId="0" borderId="21" xfId="0" applyFont="1" applyBorder="1" applyAlignment="1">
      <alignment horizontal="right"/>
    </xf>
    <xf numFmtId="0" fontId="3" fillId="0" borderId="22" xfId="0" applyFont="1" applyBorder="1"/>
    <xf numFmtId="0" fontId="2" fillId="0" borderId="23" xfId="0" applyFont="1" applyBorder="1" applyAlignment="1">
      <alignment horizontal="right"/>
    </xf>
    <xf numFmtId="0" fontId="3" fillId="0" borderId="24" xfId="0" applyFont="1" applyBorder="1"/>
    <xf numFmtId="0" fontId="2" fillId="0" borderId="9" xfId="0" applyFont="1" applyBorder="1" applyAlignment="1">
      <alignment horizontal="right"/>
    </xf>
    <xf numFmtId="0" fontId="3" fillId="0" borderId="10" xfId="0" applyFont="1" applyBorder="1"/>
    <xf numFmtId="0" fontId="2" fillId="0" borderId="1" xfId="0" applyFont="1" applyBorder="1" applyAlignment="1">
      <alignment horizontal="left" vertical="center"/>
    </xf>
    <xf numFmtId="0" fontId="3" fillId="0" borderId="2" xfId="0" applyFont="1" applyBorder="1"/>
    <xf numFmtId="0" fontId="1" fillId="0" borderId="9" xfId="0" applyFont="1" applyBorder="1" applyAlignment="1">
      <alignment horizontal="right"/>
    </xf>
    <xf numFmtId="0" fontId="3" fillId="0" borderId="12" xfId="0" applyFont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5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activeCell="F91" sqref="A2:F91"/>
    </sheetView>
  </sheetViews>
  <sheetFormatPr defaultColWidth="14.42578125" defaultRowHeight="15" customHeight="1" x14ac:dyDescent="0.25"/>
  <cols>
    <col min="1" max="1" width="8.42578125" customWidth="1"/>
    <col min="2" max="2" width="71.140625" customWidth="1"/>
    <col min="3" max="3" width="8.42578125" customWidth="1"/>
    <col min="4" max="4" width="11.28515625" customWidth="1"/>
    <col min="5" max="5" width="17" customWidth="1"/>
    <col min="6" max="6" width="23.28515625" style="43" customWidth="1"/>
    <col min="7" max="26" width="8.42578125" customWidth="1"/>
  </cols>
  <sheetData>
    <row r="1" spans="1:26" ht="15.75" customHeight="1" thickBot="1" x14ac:dyDescent="0.3">
      <c r="A1" s="1"/>
      <c r="B1" s="2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37" t="s">
        <v>0</v>
      </c>
      <c r="B2" s="38"/>
      <c r="C2" s="38"/>
      <c r="D2" s="38"/>
      <c r="E2" s="38"/>
      <c r="F2" s="44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thickBot="1" x14ac:dyDescent="0.3">
      <c r="A3" s="3" t="s">
        <v>1</v>
      </c>
      <c r="B3" s="4" t="s">
        <v>65</v>
      </c>
      <c r="C3" s="27" t="s">
        <v>66</v>
      </c>
      <c r="D3" s="5" t="s">
        <v>2</v>
      </c>
      <c r="E3" s="6" t="s">
        <v>3</v>
      </c>
      <c r="F3" s="4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thickTop="1" x14ac:dyDescent="0.25">
      <c r="A4" s="7">
        <v>1</v>
      </c>
      <c r="B4" s="8" t="s">
        <v>12</v>
      </c>
      <c r="C4" s="28">
        <v>6</v>
      </c>
      <c r="D4" s="9"/>
      <c r="E4" s="10">
        <f t="shared" ref="E4:E59" si="0">D4*C4</f>
        <v>0</v>
      </c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.75" customHeight="1" x14ac:dyDescent="0.25">
      <c r="A5" s="7">
        <v>2</v>
      </c>
      <c r="B5" s="8" t="s">
        <v>13</v>
      </c>
      <c r="C5" s="28">
        <v>27</v>
      </c>
      <c r="D5" s="9"/>
      <c r="E5" s="10">
        <f t="shared" si="0"/>
        <v>0</v>
      </c>
      <c r="F5" s="4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x14ac:dyDescent="0.25">
      <c r="A6" s="7">
        <v>3</v>
      </c>
      <c r="B6" s="8" t="s">
        <v>14</v>
      </c>
      <c r="C6" s="28">
        <v>38</v>
      </c>
      <c r="D6" s="9"/>
      <c r="E6" s="10">
        <f t="shared" si="0"/>
        <v>0</v>
      </c>
      <c r="F6" s="4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7">
        <v>4</v>
      </c>
      <c r="B7" s="8" t="s">
        <v>15</v>
      </c>
      <c r="C7" s="28">
        <v>5</v>
      </c>
      <c r="D7" s="9"/>
      <c r="E7" s="10">
        <f t="shared" si="0"/>
        <v>0</v>
      </c>
      <c r="F7" s="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" x14ac:dyDescent="0.25">
      <c r="A8" s="7">
        <v>5</v>
      </c>
      <c r="B8" s="8" t="s">
        <v>16</v>
      </c>
      <c r="C8" s="28">
        <v>8</v>
      </c>
      <c r="D8" s="9"/>
      <c r="E8" s="10">
        <f t="shared" si="0"/>
        <v>0</v>
      </c>
      <c r="F8" s="4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">
        <v>6</v>
      </c>
      <c r="B9" s="8" t="s">
        <v>18</v>
      </c>
      <c r="C9" s="28">
        <v>8</v>
      </c>
      <c r="D9" s="9"/>
      <c r="E9" s="10">
        <f t="shared" si="0"/>
        <v>0</v>
      </c>
      <c r="F9" s="4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x14ac:dyDescent="0.25">
      <c r="A10" s="7">
        <v>7</v>
      </c>
      <c r="B10" s="8" t="s">
        <v>17</v>
      </c>
      <c r="C10" s="28">
        <v>1</v>
      </c>
      <c r="D10" s="9"/>
      <c r="E10" s="10">
        <f t="shared" si="0"/>
        <v>0</v>
      </c>
      <c r="F10" s="4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">
        <v>8</v>
      </c>
      <c r="B11" s="8" t="s">
        <v>19</v>
      </c>
      <c r="C11" s="28">
        <v>2</v>
      </c>
      <c r="D11" s="9"/>
      <c r="E11" s="10">
        <f t="shared" si="0"/>
        <v>0</v>
      </c>
      <c r="F11" s="4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x14ac:dyDescent="0.25">
      <c r="A12" s="7">
        <v>9</v>
      </c>
      <c r="B12" s="8" t="s">
        <v>20</v>
      </c>
      <c r="C12" s="28">
        <v>1</v>
      </c>
      <c r="D12" s="9"/>
      <c r="E12" s="10">
        <f t="shared" si="0"/>
        <v>0</v>
      </c>
      <c r="F12" s="4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.75" customHeight="1" x14ac:dyDescent="0.25">
      <c r="A13" s="7">
        <v>10</v>
      </c>
      <c r="B13" s="8" t="s">
        <v>21</v>
      </c>
      <c r="C13" s="28">
        <v>11</v>
      </c>
      <c r="D13" s="9"/>
      <c r="E13" s="10">
        <f t="shared" si="0"/>
        <v>0</v>
      </c>
      <c r="F13" s="4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>
        <v>11</v>
      </c>
      <c r="B14" s="8" t="s">
        <v>22</v>
      </c>
      <c r="C14" s="28">
        <v>11</v>
      </c>
      <c r="D14" s="9"/>
      <c r="E14" s="10">
        <f t="shared" si="0"/>
        <v>0</v>
      </c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>
        <v>12</v>
      </c>
      <c r="B15" s="8" t="s">
        <v>23</v>
      </c>
      <c r="C15" s="28">
        <v>3</v>
      </c>
      <c r="D15" s="9"/>
      <c r="E15" s="10">
        <f t="shared" si="0"/>
        <v>0</v>
      </c>
      <c r="F15" s="4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>
        <v>13</v>
      </c>
      <c r="B16" s="8" t="s">
        <v>24</v>
      </c>
      <c r="C16" s="28">
        <v>4</v>
      </c>
      <c r="D16" s="9"/>
      <c r="E16" s="10">
        <f t="shared" si="0"/>
        <v>0</v>
      </c>
      <c r="F16" s="4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>
        <v>14</v>
      </c>
      <c r="B17" s="8" t="s">
        <v>25</v>
      </c>
      <c r="C17" s="28">
        <v>4</v>
      </c>
      <c r="D17" s="9"/>
      <c r="E17" s="10">
        <f t="shared" si="0"/>
        <v>0</v>
      </c>
      <c r="F17" s="4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25">
      <c r="A18" s="7">
        <v>15</v>
      </c>
      <c r="B18" s="8" t="s">
        <v>26</v>
      </c>
      <c r="C18" s="28">
        <v>4</v>
      </c>
      <c r="D18" s="9"/>
      <c r="E18" s="10">
        <f t="shared" si="0"/>
        <v>0</v>
      </c>
      <c r="F18" s="4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>
        <v>16</v>
      </c>
      <c r="B19" s="8" t="s">
        <v>27</v>
      </c>
      <c r="C19" s="28">
        <v>224</v>
      </c>
      <c r="D19" s="9"/>
      <c r="E19" s="10">
        <f t="shared" si="0"/>
        <v>0</v>
      </c>
      <c r="F19" s="4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>
        <v>17</v>
      </c>
      <c r="B20" s="8" t="s">
        <v>28</v>
      </c>
      <c r="C20" s="28">
        <v>224</v>
      </c>
      <c r="D20" s="9"/>
      <c r="E20" s="10">
        <f t="shared" si="0"/>
        <v>0</v>
      </c>
      <c r="F20" s="4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>
        <v>18</v>
      </c>
      <c r="B21" s="8" t="s">
        <v>29</v>
      </c>
      <c r="C21" s="28">
        <v>260</v>
      </c>
      <c r="D21" s="9"/>
      <c r="E21" s="10">
        <f t="shared" si="0"/>
        <v>0</v>
      </c>
      <c r="F21" s="4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x14ac:dyDescent="0.25">
      <c r="A22" s="7">
        <v>19</v>
      </c>
      <c r="B22" s="8" t="s">
        <v>30</v>
      </c>
      <c r="C22" s="28">
        <v>7</v>
      </c>
      <c r="D22" s="9"/>
      <c r="E22" s="10">
        <f t="shared" si="0"/>
        <v>0</v>
      </c>
      <c r="F22" s="4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>
        <v>20</v>
      </c>
      <c r="B23" s="8" t="s">
        <v>31</v>
      </c>
      <c r="C23" s="28">
        <v>7</v>
      </c>
      <c r="D23" s="9"/>
      <c r="E23" s="10">
        <f t="shared" si="0"/>
        <v>0</v>
      </c>
      <c r="F23" s="4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.25" x14ac:dyDescent="0.25">
      <c r="A24" s="7">
        <v>21</v>
      </c>
      <c r="B24" s="8" t="s">
        <v>32</v>
      </c>
      <c r="C24" s="28">
        <v>2</v>
      </c>
      <c r="D24" s="9"/>
      <c r="E24" s="10">
        <f t="shared" si="0"/>
        <v>0</v>
      </c>
      <c r="F24" s="4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7">
        <v>22</v>
      </c>
      <c r="B25" s="8" t="s">
        <v>33</v>
      </c>
      <c r="C25" s="28">
        <v>2</v>
      </c>
      <c r="D25" s="9"/>
      <c r="E25" s="10">
        <f t="shared" si="0"/>
        <v>0</v>
      </c>
      <c r="F25" s="4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>
        <v>23</v>
      </c>
      <c r="B26" s="8" t="s">
        <v>34</v>
      </c>
      <c r="C26" s="28">
        <v>2</v>
      </c>
      <c r="D26" s="9"/>
      <c r="E26" s="10">
        <f t="shared" si="0"/>
        <v>0</v>
      </c>
      <c r="F26" s="4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>
        <v>24</v>
      </c>
      <c r="B27" s="8" t="s">
        <v>35</v>
      </c>
      <c r="C27" s="28">
        <v>6</v>
      </c>
      <c r="D27" s="9"/>
      <c r="E27" s="10">
        <f t="shared" si="0"/>
        <v>0</v>
      </c>
      <c r="F27" s="4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>
        <v>25</v>
      </c>
      <c r="B28" s="8" t="s">
        <v>36</v>
      </c>
      <c r="C28" s="28">
        <v>7</v>
      </c>
      <c r="D28" s="9"/>
      <c r="E28" s="10">
        <f t="shared" si="0"/>
        <v>0</v>
      </c>
      <c r="F28" s="4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>
        <v>26</v>
      </c>
      <c r="B29" s="8" t="s">
        <v>37</v>
      </c>
      <c r="C29" s="28">
        <v>2</v>
      </c>
      <c r="D29" s="9"/>
      <c r="E29" s="10">
        <f t="shared" si="0"/>
        <v>0</v>
      </c>
      <c r="F29" s="4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>
        <v>27</v>
      </c>
      <c r="B30" s="8" t="s">
        <v>38</v>
      </c>
      <c r="C30" s="28">
        <v>2</v>
      </c>
      <c r="D30" s="9"/>
      <c r="E30" s="10">
        <f t="shared" si="0"/>
        <v>0</v>
      </c>
      <c r="F30" s="4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>
        <v>28</v>
      </c>
      <c r="B31" s="8" t="s">
        <v>39</v>
      </c>
      <c r="C31" s="28">
        <v>1</v>
      </c>
      <c r="D31" s="9"/>
      <c r="E31" s="10">
        <f t="shared" si="0"/>
        <v>0</v>
      </c>
      <c r="F31" s="4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>
        <v>29</v>
      </c>
      <c r="B32" s="8" t="s">
        <v>40</v>
      </c>
      <c r="C32" s="28">
        <v>10</v>
      </c>
      <c r="D32" s="9"/>
      <c r="E32" s="10">
        <f t="shared" si="0"/>
        <v>0</v>
      </c>
      <c r="F32" s="4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>
        <v>30</v>
      </c>
      <c r="B33" s="8" t="s">
        <v>41</v>
      </c>
      <c r="C33" s="28">
        <v>12</v>
      </c>
      <c r="D33" s="9"/>
      <c r="E33" s="10">
        <f t="shared" si="0"/>
        <v>0</v>
      </c>
      <c r="F33" s="4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>
        <v>31</v>
      </c>
      <c r="B34" s="8" t="s">
        <v>42</v>
      </c>
      <c r="C34" s="28">
        <v>24</v>
      </c>
      <c r="D34" s="9"/>
      <c r="E34" s="10">
        <f t="shared" si="0"/>
        <v>0</v>
      </c>
      <c r="F34" s="4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7">
        <v>32</v>
      </c>
      <c r="B35" s="8" t="s">
        <v>43</v>
      </c>
      <c r="C35" s="28">
        <v>135</v>
      </c>
      <c r="D35" s="9"/>
      <c r="E35" s="10">
        <f t="shared" si="0"/>
        <v>0</v>
      </c>
      <c r="F35" s="4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>
        <v>33</v>
      </c>
      <c r="B36" s="8" t="s">
        <v>56</v>
      </c>
      <c r="C36" s="28">
        <v>1000</v>
      </c>
      <c r="D36" s="9"/>
      <c r="E36" s="10">
        <f t="shared" si="0"/>
        <v>0</v>
      </c>
      <c r="F36" s="4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>
        <v>34</v>
      </c>
      <c r="B37" s="8" t="s">
        <v>57</v>
      </c>
      <c r="C37" s="28">
        <v>500</v>
      </c>
      <c r="D37" s="9"/>
      <c r="E37" s="10">
        <f t="shared" si="0"/>
        <v>0</v>
      </c>
      <c r="F37" s="4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>
        <v>35</v>
      </c>
      <c r="B38" s="8" t="s">
        <v>58</v>
      </c>
      <c r="C38" s="28">
        <v>400</v>
      </c>
      <c r="D38" s="9"/>
      <c r="E38" s="10">
        <f t="shared" si="0"/>
        <v>0</v>
      </c>
      <c r="F38" s="4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>
        <v>36</v>
      </c>
      <c r="B39" s="8" t="s">
        <v>59</v>
      </c>
      <c r="C39" s="28">
        <v>1100</v>
      </c>
      <c r="D39" s="9"/>
      <c r="E39" s="10">
        <f t="shared" si="0"/>
        <v>0</v>
      </c>
      <c r="F39" s="4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>
        <v>37</v>
      </c>
      <c r="B40" s="8" t="s">
        <v>44</v>
      </c>
      <c r="C40" s="28">
        <v>8</v>
      </c>
      <c r="D40" s="9"/>
      <c r="E40" s="10">
        <f t="shared" si="0"/>
        <v>0</v>
      </c>
      <c r="F40" s="4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>
        <v>38</v>
      </c>
      <c r="B41" s="8" t="s">
        <v>60</v>
      </c>
      <c r="C41" s="28">
        <v>6845</v>
      </c>
      <c r="D41" s="9"/>
      <c r="E41" s="10">
        <f t="shared" si="0"/>
        <v>0</v>
      </c>
      <c r="F41" s="4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>
        <v>39</v>
      </c>
      <c r="B42" s="8" t="s">
        <v>45</v>
      </c>
      <c r="C42" s="28">
        <v>15</v>
      </c>
      <c r="D42" s="9"/>
      <c r="E42" s="10">
        <f t="shared" si="0"/>
        <v>0</v>
      </c>
      <c r="F42" s="4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>
        <v>40</v>
      </c>
      <c r="B43" s="8" t="s">
        <v>61</v>
      </c>
      <c r="C43" s="28">
        <v>190</v>
      </c>
      <c r="D43" s="9"/>
      <c r="E43" s="10">
        <f t="shared" si="0"/>
        <v>0</v>
      </c>
      <c r="F43" s="4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>
        <v>41</v>
      </c>
      <c r="B44" s="8" t="s">
        <v>62</v>
      </c>
      <c r="C44" s="28">
        <v>145</v>
      </c>
      <c r="D44" s="9"/>
      <c r="E44" s="10">
        <f t="shared" si="0"/>
        <v>0</v>
      </c>
      <c r="F44" s="4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>
        <v>42</v>
      </c>
      <c r="B45" s="8" t="s">
        <v>63</v>
      </c>
      <c r="C45" s="28">
        <v>250</v>
      </c>
      <c r="D45" s="9"/>
      <c r="E45" s="10">
        <f t="shared" si="0"/>
        <v>0</v>
      </c>
      <c r="F45" s="4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>
        <v>43</v>
      </c>
      <c r="B46" s="8" t="s">
        <v>64</v>
      </c>
      <c r="C46" s="28">
        <v>25</v>
      </c>
      <c r="D46" s="9"/>
      <c r="E46" s="10">
        <f t="shared" si="0"/>
        <v>0</v>
      </c>
      <c r="F46" s="4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>
        <v>44</v>
      </c>
      <c r="B47" s="8" t="s">
        <v>46</v>
      </c>
      <c r="C47" s="28">
        <v>10</v>
      </c>
      <c r="D47" s="9"/>
      <c r="E47" s="10">
        <f t="shared" si="0"/>
        <v>0</v>
      </c>
      <c r="F47" s="4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>
        <v>45</v>
      </c>
      <c r="B48" s="8" t="s">
        <v>47</v>
      </c>
      <c r="C48" s="28">
        <v>80</v>
      </c>
      <c r="D48" s="9"/>
      <c r="E48" s="10">
        <f t="shared" si="0"/>
        <v>0</v>
      </c>
      <c r="F48" s="4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>
        <v>46</v>
      </c>
      <c r="B49" s="8" t="s">
        <v>48</v>
      </c>
      <c r="C49" s="28">
        <v>20</v>
      </c>
      <c r="D49" s="9"/>
      <c r="E49" s="10">
        <f t="shared" si="0"/>
        <v>0</v>
      </c>
      <c r="F49" s="4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>
        <v>47</v>
      </c>
      <c r="B50" s="8" t="s">
        <v>49</v>
      </c>
      <c r="C50" s="28">
        <v>60</v>
      </c>
      <c r="D50" s="9"/>
      <c r="E50" s="10">
        <f t="shared" si="0"/>
        <v>0</v>
      </c>
      <c r="F50" s="4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>
        <v>48</v>
      </c>
      <c r="B51" s="8" t="s">
        <v>50</v>
      </c>
      <c r="C51" s="28">
        <v>8</v>
      </c>
      <c r="D51" s="9"/>
      <c r="E51" s="10">
        <f t="shared" si="0"/>
        <v>0</v>
      </c>
      <c r="F51" s="4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>
        <v>49</v>
      </c>
      <c r="B52" s="8" t="s">
        <v>27</v>
      </c>
      <c r="C52" s="28">
        <v>16</v>
      </c>
      <c r="D52" s="9"/>
      <c r="E52" s="10">
        <f t="shared" si="0"/>
        <v>0</v>
      </c>
      <c r="F52" s="4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>
        <v>50</v>
      </c>
      <c r="B53" s="8" t="s">
        <v>51</v>
      </c>
      <c r="C53" s="28">
        <v>16</v>
      </c>
      <c r="D53" s="9"/>
      <c r="E53" s="10">
        <f t="shared" si="0"/>
        <v>0</v>
      </c>
      <c r="F53" s="4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>
        <v>51</v>
      </c>
      <c r="B54" s="8" t="s">
        <v>29</v>
      </c>
      <c r="C54" s="28">
        <v>16</v>
      </c>
      <c r="D54" s="9"/>
      <c r="E54" s="10">
        <f t="shared" si="0"/>
        <v>0</v>
      </c>
      <c r="F54" s="4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>
        <v>52</v>
      </c>
      <c r="B55" s="8" t="s">
        <v>52</v>
      </c>
      <c r="C55" s="28">
        <v>8</v>
      </c>
      <c r="D55" s="9"/>
      <c r="E55" s="10">
        <f t="shared" si="0"/>
        <v>0</v>
      </c>
      <c r="F55" s="4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>
        <v>53</v>
      </c>
      <c r="B56" s="8" t="s">
        <v>5</v>
      </c>
      <c r="C56" s="28">
        <v>1</v>
      </c>
      <c r="D56" s="9"/>
      <c r="E56" s="10">
        <f t="shared" si="0"/>
        <v>0</v>
      </c>
      <c r="F56" s="4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>
        <v>54</v>
      </c>
      <c r="B57" s="8" t="s">
        <v>53</v>
      </c>
      <c r="C57" s="28">
        <v>1</v>
      </c>
      <c r="D57" s="9"/>
      <c r="E57" s="10">
        <f t="shared" si="0"/>
        <v>0</v>
      </c>
      <c r="F57" s="4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>
        <v>55</v>
      </c>
      <c r="B58" s="8" t="s">
        <v>54</v>
      </c>
      <c r="C58" s="28">
        <v>2250</v>
      </c>
      <c r="D58" s="9"/>
      <c r="E58" s="10">
        <f t="shared" si="0"/>
        <v>0</v>
      </c>
      <c r="F58" s="4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>
        <v>56</v>
      </c>
      <c r="B59" s="8" t="s">
        <v>55</v>
      </c>
      <c r="C59" s="28">
        <v>70</v>
      </c>
      <c r="D59" s="9"/>
      <c r="E59" s="10">
        <f t="shared" si="0"/>
        <v>0</v>
      </c>
      <c r="F59" s="4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9" t="s">
        <v>6</v>
      </c>
      <c r="B60" s="36"/>
      <c r="C60" s="36"/>
      <c r="D60" s="36"/>
      <c r="E60" s="11">
        <f>SUM(E4:E59)</f>
        <v>0</v>
      </c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29"/>
      <c r="D61" s="12"/>
      <c r="E61" s="1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thickBot="1" x14ac:dyDescent="0.3">
      <c r="A62" s="1"/>
      <c r="B62" s="2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7.5" customHeight="1" x14ac:dyDescent="0.25">
      <c r="A63" s="37" t="s">
        <v>7</v>
      </c>
      <c r="B63" s="38"/>
      <c r="C63" s="38"/>
      <c r="D63" s="38"/>
      <c r="E63" s="40"/>
      <c r="F63" s="46" t="s">
        <v>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thickBot="1" x14ac:dyDescent="0.3">
      <c r="A64" s="13" t="s">
        <v>1</v>
      </c>
      <c r="B64" s="4" t="s">
        <v>65</v>
      </c>
      <c r="C64" s="27" t="s">
        <v>66</v>
      </c>
      <c r="D64" s="5" t="s">
        <v>2</v>
      </c>
      <c r="E64" s="14" t="s">
        <v>3</v>
      </c>
      <c r="F64" s="4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thickTop="1" x14ac:dyDescent="0.25">
      <c r="A65" s="15">
        <v>57</v>
      </c>
      <c r="B65" s="16" t="s">
        <v>67</v>
      </c>
      <c r="C65" s="30">
        <v>1</v>
      </c>
      <c r="D65" s="17"/>
      <c r="E65" s="18">
        <f t="shared" ref="E65:E75" si="1">D65*C65</f>
        <v>0</v>
      </c>
      <c r="F65" s="4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">
        <v>58</v>
      </c>
      <c r="B66" s="16" t="s">
        <v>68</v>
      </c>
      <c r="C66" s="30">
        <v>2</v>
      </c>
      <c r="D66" s="17"/>
      <c r="E66" s="18">
        <f t="shared" si="1"/>
        <v>0</v>
      </c>
      <c r="F66" s="4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5">
        <v>59</v>
      </c>
      <c r="B67" s="16" t="s">
        <v>69</v>
      </c>
      <c r="C67" s="30">
        <v>4</v>
      </c>
      <c r="D67" s="17"/>
      <c r="E67" s="18">
        <f t="shared" si="1"/>
        <v>0</v>
      </c>
      <c r="F67" s="4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5">
        <v>60</v>
      </c>
      <c r="B68" s="16" t="s">
        <v>70</v>
      </c>
      <c r="C68" s="30">
        <v>5</v>
      </c>
      <c r="D68" s="17"/>
      <c r="E68" s="18">
        <f t="shared" si="1"/>
        <v>0</v>
      </c>
      <c r="F68" s="4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5">
        <v>61</v>
      </c>
      <c r="B69" s="16" t="s">
        <v>71</v>
      </c>
      <c r="C69" s="30">
        <v>1</v>
      </c>
      <c r="D69" s="17"/>
      <c r="E69" s="18">
        <f t="shared" si="1"/>
        <v>0</v>
      </c>
      <c r="F69" s="4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">
        <v>62</v>
      </c>
      <c r="B70" s="16" t="s">
        <v>72</v>
      </c>
      <c r="C70" s="30">
        <v>1</v>
      </c>
      <c r="D70" s="19"/>
      <c r="E70" s="18">
        <f t="shared" si="1"/>
        <v>0</v>
      </c>
      <c r="F70" s="4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">
        <v>63</v>
      </c>
      <c r="B71" s="16" t="s">
        <v>73</v>
      </c>
      <c r="C71" s="30">
        <v>4</v>
      </c>
      <c r="D71" s="19"/>
      <c r="E71" s="18">
        <f t="shared" si="1"/>
        <v>0</v>
      </c>
      <c r="F71" s="4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">
        <v>64</v>
      </c>
      <c r="B72" s="16" t="s">
        <v>74</v>
      </c>
      <c r="C72" s="30">
        <v>1</v>
      </c>
      <c r="D72" s="19"/>
      <c r="E72" s="18">
        <f t="shared" si="1"/>
        <v>0</v>
      </c>
      <c r="F72" s="4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5">
        <v>65</v>
      </c>
      <c r="B73" s="16" t="s">
        <v>75</v>
      </c>
      <c r="C73" s="30">
        <v>1</v>
      </c>
      <c r="D73" s="19"/>
      <c r="E73" s="18">
        <f t="shared" si="1"/>
        <v>0</v>
      </c>
      <c r="F73" s="4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5">
        <v>66</v>
      </c>
      <c r="B74" s="16" t="s">
        <v>76</v>
      </c>
      <c r="C74" s="7">
        <v>40</v>
      </c>
      <c r="D74" s="19"/>
      <c r="E74" s="18">
        <f t="shared" si="1"/>
        <v>0</v>
      </c>
      <c r="F74" s="4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">
        <v>67</v>
      </c>
      <c r="B75" s="2" t="s">
        <v>77</v>
      </c>
      <c r="C75" s="20">
        <v>1</v>
      </c>
      <c r="D75" s="21"/>
      <c r="E75" s="22">
        <f t="shared" si="1"/>
        <v>0</v>
      </c>
      <c r="F75" s="4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1" t="s">
        <v>6</v>
      </c>
      <c r="B76" s="32"/>
      <c r="C76" s="32"/>
      <c r="D76" s="32"/>
      <c r="E76" s="11">
        <f>SUM(E65:E75)</f>
        <v>0</v>
      </c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thickBot="1" x14ac:dyDescent="0.3">
      <c r="A77" s="1"/>
      <c r="B77" s="2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x14ac:dyDescent="0.25">
      <c r="A78" s="37" t="s">
        <v>9</v>
      </c>
      <c r="B78" s="38"/>
      <c r="C78" s="38"/>
      <c r="D78" s="38"/>
      <c r="E78" s="40"/>
      <c r="F78" s="46" t="s">
        <v>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thickBot="1" x14ac:dyDescent="0.3">
      <c r="A79" s="13" t="s">
        <v>1</v>
      </c>
      <c r="B79" s="4" t="s">
        <v>65</v>
      </c>
      <c r="C79" s="27" t="s">
        <v>66</v>
      </c>
      <c r="D79" s="5" t="s">
        <v>2</v>
      </c>
      <c r="E79" s="14" t="s">
        <v>3</v>
      </c>
      <c r="F79" s="4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thickTop="1" x14ac:dyDescent="0.25">
      <c r="A80" s="15">
        <v>68</v>
      </c>
      <c r="B80" s="16" t="s">
        <v>78</v>
      </c>
      <c r="C80" s="30">
        <v>2</v>
      </c>
      <c r="D80" s="23"/>
      <c r="E80" s="18">
        <f t="shared" ref="E80:E86" si="2">D80*C80</f>
        <v>0</v>
      </c>
      <c r="F80" s="4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5">
        <v>69</v>
      </c>
      <c r="B81" s="16" t="s">
        <v>79</v>
      </c>
      <c r="C81" s="30">
        <v>1</v>
      </c>
      <c r="D81" s="23"/>
      <c r="E81" s="18">
        <f t="shared" si="2"/>
        <v>0</v>
      </c>
      <c r="F81" s="4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5">
        <v>70</v>
      </c>
      <c r="B82" s="16" t="s">
        <v>80</v>
      </c>
      <c r="C82" s="30">
        <v>1</v>
      </c>
      <c r="D82" s="23"/>
      <c r="E82" s="18">
        <f t="shared" si="2"/>
        <v>0</v>
      </c>
      <c r="F82" s="4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5">
        <v>71</v>
      </c>
      <c r="B83" s="16" t="s">
        <v>81</v>
      </c>
      <c r="C83" s="30">
        <v>25</v>
      </c>
      <c r="D83" s="24"/>
      <c r="E83" s="18">
        <f t="shared" si="2"/>
        <v>0</v>
      </c>
      <c r="F83" s="4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5">
        <v>72</v>
      </c>
      <c r="B84" s="16" t="s">
        <v>82</v>
      </c>
      <c r="C84" s="30">
        <v>5</v>
      </c>
      <c r="D84" s="24"/>
      <c r="E84" s="18">
        <f t="shared" si="2"/>
        <v>0</v>
      </c>
      <c r="F84" s="4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5">
        <v>73</v>
      </c>
      <c r="B85" s="16" t="s">
        <v>83</v>
      </c>
      <c r="C85" s="30">
        <v>30</v>
      </c>
      <c r="D85" s="24"/>
      <c r="E85" s="18">
        <f t="shared" si="2"/>
        <v>0</v>
      </c>
      <c r="F85" s="4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5">
        <v>74</v>
      </c>
      <c r="B86" s="16" t="s">
        <v>84</v>
      </c>
      <c r="C86" s="30">
        <v>8</v>
      </c>
      <c r="D86" s="24"/>
      <c r="E86" s="18">
        <f t="shared" si="2"/>
        <v>0</v>
      </c>
      <c r="F86" s="4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1" t="s">
        <v>6</v>
      </c>
      <c r="B87" s="32"/>
      <c r="C87" s="32"/>
      <c r="D87" s="32"/>
      <c r="E87" s="11">
        <f>SUM(E80:E86)</f>
        <v>0</v>
      </c>
      <c r="F87" s="4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33" t="s">
        <v>10</v>
      </c>
      <c r="C90" s="34"/>
      <c r="D90" s="34"/>
      <c r="E90" s="25">
        <f>E87+E76+E60</f>
        <v>0</v>
      </c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35" t="s">
        <v>11</v>
      </c>
      <c r="C91" s="36"/>
      <c r="D91" s="36"/>
      <c r="E91" s="26">
        <f>E90*1.21</f>
        <v>0</v>
      </c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</sheetData>
  <mergeCells count="11">
    <mergeCell ref="F2:F3"/>
    <mergeCell ref="F63:F64"/>
    <mergeCell ref="F78:F79"/>
    <mergeCell ref="A87:D87"/>
    <mergeCell ref="B90:D90"/>
    <mergeCell ref="B91:D91"/>
    <mergeCell ref="A2:E2"/>
    <mergeCell ref="A60:D60"/>
    <mergeCell ref="A63:E63"/>
    <mergeCell ref="A76:D76"/>
    <mergeCell ref="A78:E78"/>
  </mergeCells>
  <pageMargins left="0.7" right="0.7" top="0.78749999999999998" bottom="0.78749999999999998" header="0" footer="0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Pohorský</dc:creator>
  <cp:lastModifiedBy>Libor Nejedlý</cp:lastModifiedBy>
  <cp:lastPrinted>2024-08-27T08:39:12Z</cp:lastPrinted>
  <dcterms:created xsi:type="dcterms:W3CDTF">2023-10-26T03:49:34Z</dcterms:created>
  <dcterms:modified xsi:type="dcterms:W3CDTF">2024-08-28T07:17:47Z</dcterms:modified>
</cp:coreProperties>
</file>