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olim\Desktop\Rozpočty 2025\IPOKa\Valtice\"/>
    </mc:Choice>
  </mc:AlternateContent>
  <bookViews>
    <workbookView xWindow="0" yWindow="0" windowWidth="0" windowHeight="0"/>
  </bookViews>
  <sheets>
    <sheet name="Rekapitulace stavby" sheetId="1" r:id="rId1"/>
    <sheet name="01 - Výměna vnějších otvorů" sheetId="2" r:id="rId2"/>
    <sheet name="VON - VRN+ON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Výměna vnějších otvorů'!$C$128:$K$622</definedName>
    <definedName name="_xlnm.Print_Area" localSheetId="1">'01 - Výměna vnějších otvorů'!$C$4:$J$76,'01 - Výměna vnějších otvorů'!$C$82:$J$110,'01 - Výměna vnějších otvorů'!$C$116:$J$622</definedName>
    <definedName name="_xlnm.Print_Titles" localSheetId="1">'01 - Výměna vnějších otvorů'!$128:$128</definedName>
    <definedName name="_xlnm._FilterDatabase" localSheetId="2" hidden="1">'VON - VRN+ON'!$C$122:$K$143</definedName>
    <definedName name="_xlnm.Print_Area" localSheetId="2">'VON - VRN+ON'!$C$4:$J$76,'VON - VRN+ON'!$C$82:$J$104,'VON - VRN+ON'!$C$110:$J$143</definedName>
    <definedName name="_xlnm.Print_Titles" localSheetId="2">'VON - VRN+ON'!$122:$122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43"/>
  <c r="BH143"/>
  <c r="BG143"/>
  <c r="BF143"/>
  <c r="T143"/>
  <c r="T142"/>
  <c r="R143"/>
  <c r="R142"/>
  <c r="P143"/>
  <c r="P142"/>
  <c r="BI141"/>
  <c r="BH141"/>
  <c r="BG141"/>
  <c r="BF141"/>
  <c r="T141"/>
  <c r="T140"/>
  <c r="R141"/>
  <c r="R140"/>
  <c r="P141"/>
  <c r="P140"/>
  <c r="BI139"/>
  <c r="BH139"/>
  <c r="BG139"/>
  <c r="BF139"/>
  <c r="T139"/>
  <c r="T138"/>
  <c r="R139"/>
  <c r="R138"/>
  <c r="P139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T132"/>
  <c r="R133"/>
  <c r="R132"/>
  <c r="P133"/>
  <c r="P132"/>
  <c r="BI131"/>
  <c r="BH131"/>
  <c r="BG131"/>
  <c r="BF131"/>
  <c r="T131"/>
  <c r="R131"/>
  <c r="P131"/>
  <c r="BI130"/>
  <c r="BH130"/>
  <c r="BG130"/>
  <c r="BF130"/>
  <c r="T130"/>
  <c r="R130"/>
  <c r="P130"/>
  <c r="BI126"/>
  <c r="BH126"/>
  <c r="BG126"/>
  <c r="BF126"/>
  <c r="T126"/>
  <c r="R126"/>
  <c r="P126"/>
  <c r="J119"/>
  <c r="F119"/>
  <c r="F117"/>
  <c r="E115"/>
  <c r="J91"/>
  <c r="F91"/>
  <c r="F89"/>
  <c r="E87"/>
  <c r="J24"/>
  <c r="E24"/>
  <c r="J92"/>
  <c r="J23"/>
  <c r="J18"/>
  <c r="E18"/>
  <c r="F120"/>
  <c r="J17"/>
  <c r="J12"/>
  <c r="J89"/>
  <c r="E7"/>
  <c r="E113"/>
  <c i="2" r="J37"/>
  <c r="J36"/>
  <c i="1" r="AY95"/>
  <c i="2" r="J35"/>
  <c i="1" r="AX95"/>
  <c i="2" r="BI622"/>
  <c r="BH622"/>
  <c r="BG622"/>
  <c r="BF622"/>
  <c r="T622"/>
  <c r="R622"/>
  <c r="P622"/>
  <c r="BI608"/>
  <c r="BH608"/>
  <c r="BG608"/>
  <c r="BF608"/>
  <c r="T608"/>
  <c r="R608"/>
  <c r="P608"/>
  <c r="BI606"/>
  <c r="BH606"/>
  <c r="BG606"/>
  <c r="BF606"/>
  <c r="T606"/>
  <c r="R606"/>
  <c r="P606"/>
  <c r="BI596"/>
  <c r="BH596"/>
  <c r="BG596"/>
  <c r="BF596"/>
  <c r="T596"/>
  <c r="R596"/>
  <c r="P596"/>
  <c r="BI594"/>
  <c r="BH594"/>
  <c r="BG594"/>
  <c r="BF594"/>
  <c r="T594"/>
  <c r="R594"/>
  <c r="P594"/>
  <c r="BI592"/>
  <c r="BH592"/>
  <c r="BG592"/>
  <c r="BF592"/>
  <c r="T592"/>
  <c r="R592"/>
  <c r="P592"/>
  <c r="BI581"/>
  <c r="BH581"/>
  <c r="BG581"/>
  <c r="BF581"/>
  <c r="T581"/>
  <c r="R581"/>
  <c r="P581"/>
  <c r="BI580"/>
  <c r="BH580"/>
  <c r="BG580"/>
  <c r="BF580"/>
  <c r="T580"/>
  <c r="R580"/>
  <c r="P580"/>
  <c r="BI578"/>
  <c r="BH578"/>
  <c r="BG578"/>
  <c r="BF578"/>
  <c r="T578"/>
  <c r="R578"/>
  <c r="P578"/>
  <c r="BI567"/>
  <c r="BH567"/>
  <c r="BG567"/>
  <c r="BF567"/>
  <c r="T567"/>
  <c r="R567"/>
  <c r="P567"/>
  <c r="BI556"/>
  <c r="BH556"/>
  <c r="BG556"/>
  <c r="BF556"/>
  <c r="T556"/>
  <c r="R556"/>
  <c r="P556"/>
  <c r="BI554"/>
  <c r="BH554"/>
  <c r="BG554"/>
  <c r="BF554"/>
  <c r="T554"/>
  <c r="R554"/>
  <c r="P554"/>
  <c r="BI553"/>
  <c r="BH553"/>
  <c r="BG553"/>
  <c r="BF553"/>
  <c r="T553"/>
  <c r="R553"/>
  <c r="P553"/>
  <c r="BI550"/>
  <c r="BH550"/>
  <c r="BG550"/>
  <c r="BF550"/>
  <c r="T550"/>
  <c r="R550"/>
  <c r="P550"/>
  <c r="BI547"/>
  <c r="BH547"/>
  <c r="BG547"/>
  <c r="BF547"/>
  <c r="T547"/>
  <c r="R547"/>
  <c r="P547"/>
  <c r="BI541"/>
  <c r="BH541"/>
  <c r="BG541"/>
  <c r="BF541"/>
  <c r="T541"/>
  <c r="R541"/>
  <c r="P541"/>
  <c r="BI536"/>
  <c r="BH536"/>
  <c r="BG536"/>
  <c r="BF536"/>
  <c r="T536"/>
  <c r="R536"/>
  <c r="P536"/>
  <c r="BI533"/>
  <c r="BH533"/>
  <c r="BG533"/>
  <c r="BF533"/>
  <c r="T533"/>
  <c r="R533"/>
  <c r="P533"/>
  <c r="BI532"/>
  <c r="BH532"/>
  <c r="BG532"/>
  <c r="BF532"/>
  <c r="T532"/>
  <c r="R532"/>
  <c r="P532"/>
  <c r="BI529"/>
  <c r="BH529"/>
  <c r="BG529"/>
  <c r="BF529"/>
  <c r="T529"/>
  <c r="R529"/>
  <c r="P529"/>
  <c r="BI528"/>
  <c r="BH528"/>
  <c r="BG528"/>
  <c r="BF528"/>
  <c r="T528"/>
  <c r="R528"/>
  <c r="P528"/>
  <c r="BI522"/>
  <c r="BH522"/>
  <c r="BG522"/>
  <c r="BF522"/>
  <c r="T522"/>
  <c r="R522"/>
  <c r="P522"/>
  <c r="BI515"/>
  <c r="BH515"/>
  <c r="BG515"/>
  <c r="BF515"/>
  <c r="T515"/>
  <c r="R515"/>
  <c r="P515"/>
  <c r="BI511"/>
  <c r="BH511"/>
  <c r="BG511"/>
  <c r="BF511"/>
  <c r="T511"/>
  <c r="R511"/>
  <c r="P511"/>
  <c r="BI510"/>
  <c r="BH510"/>
  <c r="BG510"/>
  <c r="BF510"/>
  <c r="T510"/>
  <c r="R510"/>
  <c r="P510"/>
  <c r="BI503"/>
  <c r="BH503"/>
  <c r="BG503"/>
  <c r="BF503"/>
  <c r="T503"/>
  <c r="R503"/>
  <c r="P503"/>
  <c r="BI502"/>
  <c r="BH502"/>
  <c r="BG502"/>
  <c r="BF502"/>
  <c r="T502"/>
  <c r="R502"/>
  <c r="P502"/>
  <c r="BI499"/>
  <c r="BH499"/>
  <c r="BG499"/>
  <c r="BF499"/>
  <c r="T499"/>
  <c r="R499"/>
  <c r="P499"/>
  <c r="BI494"/>
  <c r="BH494"/>
  <c r="BG494"/>
  <c r="BF494"/>
  <c r="T494"/>
  <c r="R494"/>
  <c r="P494"/>
  <c r="BI491"/>
  <c r="BH491"/>
  <c r="BG491"/>
  <c r="BF491"/>
  <c r="T491"/>
  <c r="R491"/>
  <c r="P491"/>
  <c r="BI488"/>
  <c r="BH488"/>
  <c r="BG488"/>
  <c r="BF488"/>
  <c r="T488"/>
  <c r="R488"/>
  <c r="P488"/>
  <c r="BI484"/>
  <c r="BH484"/>
  <c r="BG484"/>
  <c r="BF484"/>
  <c r="T484"/>
  <c r="R484"/>
  <c r="P484"/>
  <c r="BI481"/>
  <c r="BH481"/>
  <c r="BG481"/>
  <c r="BF481"/>
  <c r="T481"/>
  <c r="R481"/>
  <c r="P481"/>
  <c r="BI472"/>
  <c r="BH472"/>
  <c r="BG472"/>
  <c r="BF472"/>
  <c r="T472"/>
  <c r="R472"/>
  <c r="P472"/>
  <c r="BI454"/>
  <c r="BH454"/>
  <c r="BG454"/>
  <c r="BF454"/>
  <c r="T454"/>
  <c r="R454"/>
  <c r="P454"/>
  <c r="BI444"/>
  <c r="BH444"/>
  <c r="BG444"/>
  <c r="BF444"/>
  <c r="T444"/>
  <c r="R444"/>
  <c r="P444"/>
  <c r="BI435"/>
  <c r="BH435"/>
  <c r="BG435"/>
  <c r="BF435"/>
  <c r="T435"/>
  <c r="R435"/>
  <c r="P435"/>
  <c r="BI429"/>
  <c r="BH429"/>
  <c r="BG429"/>
  <c r="BF429"/>
  <c r="T429"/>
  <c r="R429"/>
  <c r="P429"/>
  <c r="BI428"/>
  <c r="BH428"/>
  <c r="BG428"/>
  <c r="BF428"/>
  <c r="T428"/>
  <c r="R428"/>
  <c r="P428"/>
  <c r="BI427"/>
  <c r="BH427"/>
  <c r="BG427"/>
  <c r="BF427"/>
  <c r="T427"/>
  <c r="R427"/>
  <c r="P427"/>
  <c r="BI426"/>
  <c r="BH426"/>
  <c r="BG426"/>
  <c r="BF426"/>
  <c r="T426"/>
  <c r="R426"/>
  <c r="P426"/>
  <c r="BI425"/>
  <c r="BH425"/>
  <c r="BG425"/>
  <c r="BF425"/>
  <c r="T425"/>
  <c r="R425"/>
  <c r="P425"/>
  <c r="BI424"/>
  <c r="BH424"/>
  <c r="BG424"/>
  <c r="BF424"/>
  <c r="T424"/>
  <c r="R424"/>
  <c r="P424"/>
  <c r="BI423"/>
  <c r="BH423"/>
  <c r="BG423"/>
  <c r="BF423"/>
  <c r="T423"/>
  <c r="R423"/>
  <c r="P423"/>
  <c r="BI422"/>
  <c r="BH422"/>
  <c r="BG422"/>
  <c r="BF422"/>
  <c r="T422"/>
  <c r="R422"/>
  <c r="P422"/>
  <c r="BI421"/>
  <c r="BH421"/>
  <c r="BG421"/>
  <c r="BF421"/>
  <c r="T421"/>
  <c r="R421"/>
  <c r="P421"/>
  <c r="BI420"/>
  <c r="BH420"/>
  <c r="BG420"/>
  <c r="BF420"/>
  <c r="T420"/>
  <c r="R420"/>
  <c r="P420"/>
  <c r="BI419"/>
  <c r="BH419"/>
  <c r="BG419"/>
  <c r="BF419"/>
  <c r="T419"/>
  <c r="R419"/>
  <c r="P419"/>
  <c r="BI418"/>
  <c r="BH418"/>
  <c r="BG418"/>
  <c r="BF418"/>
  <c r="T418"/>
  <c r="R418"/>
  <c r="P418"/>
  <c r="BI404"/>
  <c r="BH404"/>
  <c r="BG404"/>
  <c r="BF404"/>
  <c r="T404"/>
  <c r="R404"/>
  <c r="P404"/>
  <c r="BI403"/>
  <c r="BH403"/>
  <c r="BG403"/>
  <c r="BF403"/>
  <c r="T403"/>
  <c r="R403"/>
  <c r="P403"/>
  <c r="BI402"/>
  <c r="BH402"/>
  <c r="BG402"/>
  <c r="BF402"/>
  <c r="T402"/>
  <c r="R402"/>
  <c r="P402"/>
  <c r="BI401"/>
  <c r="BH401"/>
  <c r="BG401"/>
  <c r="BF401"/>
  <c r="T401"/>
  <c r="R401"/>
  <c r="P401"/>
  <c r="BI400"/>
  <c r="BH400"/>
  <c r="BG400"/>
  <c r="BF400"/>
  <c r="T400"/>
  <c r="R400"/>
  <c r="P400"/>
  <c r="BI399"/>
  <c r="BH399"/>
  <c r="BG399"/>
  <c r="BF399"/>
  <c r="T399"/>
  <c r="R399"/>
  <c r="P399"/>
  <c r="BI391"/>
  <c r="BH391"/>
  <c r="BG391"/>
  <c r="BF391"/>
  <c r="T391"/>
  <c r="R391"/>
  <c r="P391"/>
  <c r="BI389"/>
  <c r="BH389"/>
  <c r="BG389"/>
  <c r="BF389"/>
  <c r="T389"/>
  <c r="R389"/>
  <c r="P389"/>
  <c r="BI388"/>
  <c r="BH388"/>
  <c r="BG388"/>
  <c r="BF388"/>
  <c r="T388"/>
  <c r="R388"/>
  <c r="P388"/>
  <c r="BI383"/>
  <c r="BH383"/>
  <c r="BG383"/>
  <c r="BF383"/>
  <c r="T383"/>
  <c r="R383"/>
  <c r="P383"/>
  <c r="BI378"/>
  <c r="BH378"/>
  <c r="BG378"/>
  <c r="BF378"/>
  <c r="T378"/>
  <c r="R378"/>
  <c r="P378"/>
  <c r="BI371"/>
  <c r="BH371"/>
  <c r="BG371"/>
  <c r="BF371"/>
  <c r="T371"/>
  <c r="R371"/>
  <c r="P371"/>
  <c r="BI366"/>
  <c r="BH366"/>
  <c r="BG366"/>
  <c r="BF366"/>
  <c r="T366"/>
  <c r="R366"/>
  <c r="P366"/>
  <c r="BI355"/>
  <c r="BH355"/>
  <c r="BG355"/>
  <c r="BF355"/>
  <c r="T355"/>
  <c r="R355"/>
  <c r="P355"/>
  <c r="BI350"/>
  <c r="BH350"/>
  <c r="BG350"/>
  <c r="BF350"/>
  <c r="T350"/>
  <c r="R350"/>
  <c r="P350"/>
  <c r="BI346"/>
  <c r="BH346"/>
  <c r="BG346"/>
  <c r="BF346"/>
  <c r="T346"/>
  <c r="R346"/>
  <c r="P346"/>
  <c r="BI328"/>
  <c r="BH328"/>
  <c r="BG328"/>
  <c r="BF328"/>
  <c r="T328"/>
  <c r="R328"/>
  <c r="P328"/>
  <c r="BI326"/>
  <c r="BH326"/>
  <c r="BG326"/>
  <c r="BF326"/>
  <c r="T326"/>
  <c r="R326"/>
  <c r="P326"/>
  <c r="BI325"/>
  <c r="BH325"/>
  <c r="BG325"/>
  <c r="BF325"/>
  <c r="T325"/>
  <c r="R325"/>
  <c r="P325"/>
  <c r="BI319"/>
  <c r="BH319"/>
  <c r="BG319"/>
  <c r="BF319"/>
  <c r="T319"/>
  <c r="R319"/>
  <c r="P319"/>
  <c r="BI316"/>
  <c r="BH316"/>
  <c r="BG316"/>
  <c r="BF316"/>
  <c r="T316"/>
  <c r="T315"/>
  <c r="R316"/>
  <c r="R315"/>
  <c r="P316"/>
  <c r="P315"/>
  <c r="BI314"/>
  <c r="BH314"/>
  <c r="BG314"/>
  <c r="BF314"/>
  <c r="T314"/>
  <c r="R314"/>
  <c r="P314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298"/>
  <c r="BH298"/>
  <c r="BG298"/>
  <c r="BF298"/>
  <c r="T298"/>
  <c r="R298"/>
  <c r="P298"/>
  <c r="BI282"/>
  <c r="BH282"/>
  <c r="BG282"/>
  <c r="BF282"/>
  <c r="T282"/>
  <c r="R282"/>
  <c r="P282"/>
  <c r="BI272"/>
  <c r="BH272"/>
  <c r="BG272"/>
  <c r="BF272"/>
  <c r="T272"/>
  <c r="R272"/>
  <c r="P272"/>
  <c r="BI267"/>
  <c r="BH267"/>
  <c r="BG267"/>
  <c r="BF267"/>
  <c r="T267"/>
  <c r="R267"/>
  <c r="P267"/>
  <c r="BI256"/>
  <c r="BH256"/>
  <c r="BG256"/>
  <c r="BF256"/>
  <c r="T256"/>
  <c r="R256"/>
  <c r="P256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5"/>
  <c r="BH245"/>
  <c r="BG245"/>
  <c r="BF245"/>
  <c r="T245"/>
  <c r="R245"/>
  <c r="P245"/>
  <c r="BI240"/>
  <c r="BH240"/>
  <c r="BG240"/>
  <c r="BF240"/>
  <c r="T240"/>
  <c r="R240"/>
  <c r="P240"/>
  <c r="BI232"/>
  <c r="BH232"/>
  <c r="BG232"/>
  <c r="BF232"/>
  <c r="T232"/>
  <c r="R232"/>
  <c r="P232"/>
  <c r="BI222"/>
  <c r="BH222"/>
  <c r="BG222"/>
  <c r="BF222"/>
  <c r="T222"/>
  <c r="R222"/>
  <c r="P222"/>
  <c r="BI220"/>
  <c r="BH220"/>
  <c r="BG220"/>
  <c r="BF220"/>
  <c r="T220"/>
  <c r="R220"/>
  <c r="P220"/>
  <c r="BI213"/>
  <c r="BH213"/>
  <c r="BG213"/>
  <c r="BF213"/>
  <c r="T213"/>
  <c r="R213"/>
  <c r="P213"/>
  <c r="BI203"/>
  <c r="BH203"/>
  <c r="BG203"/>
  <c r="BF203"/>
  <c r="T203"/>
  <c r="R203"/>
  <c r="P203"/>
  <c r="BI182"/>
  <c r="BH182"/>
  <c r="BG182"/>
  <c r="BF182"/>
  <c r="T182"/>
  <c r="R182"/>
  <c r="P182"/>
  <c r="BI177"/>
  <c r="BH177"/>
  <c r="BG177"/>
  <c r="BF177"/>
  <c r="T177"/>
  <c r="R177"/>
  <c r="P177"/>
  <c r="BI169"/>
  <c r="BH169"/>
  <c r="BG169"/>
  <c r="BF169"/>
  <c r="T169"/>
  <c r="R169"/>
  <c r="P169"/>
  <c r="BI157"/>
  <c r="BH157"/>
  <c r="BG157"/>
  <c r="BF157"/>
  <c r="T157"/>
  <c r="R157"/>
  <c r="P157"/>
  <c r="BI143"/>
  <c r="BH143"/>
  <c r="BG143"/>
  <c r="BF143"/>
  <c r="T143"/>
  <c r="R143"/>
  <c r="P143"/>
  <c r="BI132"/>
  <c r="BH132"/>
  <c r="BG132"/>
  <c r="BF132"/>
  <c r="T132"/>
  <c r="T131"/>
  <c r="R132"/>
  <c r="R131"/>
  <c r="P132"/>
  <c r="P131"/>
  <c r="J125"/>
  <c r="F125"/>
  <c r="F123"/>
  <c r="E121"/>
  <c r="J91"/>
  <c r="F91"/>
  <c r="F89"/>
  <c r="E87"/>
  <c r="J24"/>
  <c r="E24"/>
  <c r="J126"/>
  <c r="J23"/>
  <c r="J18"/>
  <c r="E18"/>
  <c r="F92"/>
  <c r="J17"/>
  <c r="J12"/>
  <c r="J89"/>
  <c r="E7"/>
  <c r="E119"/>
  <c i="1" r="L90"/>
  <c r="AM90"/>
  <c r="AM89"/>
  <c r="L89"/>
  <c r="AM87"/>
  <c r="L87"/>
  <c r="L85"/>
  <c r="L84"/>
  <c i="2" r="BK581"/>
  <c r="BK554"/>
  <c r="BK529"/>
  <c r="BK510"/>
  <c r="J488"/>
  <c r="BK419"/>
  <c r="J383"/>
  <c r="BK350"/>
  <c r="BK316"/>
  <c r="BK267"/>
  <c r="BK248"/>
  <c r="BK222"/>
  <c r="BK169"/>
  <c r="BK536"/>
  <c r="J510"/>
  <c r="BK494"/>
  <c r="BK481"/>
  <c r="BK454"/>
  <c r="J428"/>
  <c r="J422"/>
  <c r="J403"/>
  <c r="J378"/>
  <c r="J314"/>
  <c r="BK310"/>
  <c r="BK251"/>
  <c r="J213"/>
  <c r="BK592"/>
  <c r="J554"/>
  <c r="J532"/>
  <c r="J502"/>
  <c r="J454"/>
  <c r="BK427"/>
  <c r="J402"/>
  <c r="BK388"/>
  <c r="BK328"/>
  <c r="J298"/>
  <c r="BK256"/>
  <c r="BK203"/>
  <c r="J622"/>
  <c r="BK596"/>
  <c r="J578"/>
  <c r="J541"/>
  <c r="BK502"/>
  <c r="J472"/>
  <c r="J423"/>
  <c r="J418"/>
  <c r="BK383"/>
  <c r="J310"/>
  <c r="J232"/>
  <c r="BK157"/>
  <c i="3" r="J141"/>
  <c r="J131"/>
  <c r="J137"/>
  <c r="BK131"/>
  <c r="J126"/>
  <c r="J143"/>
  <c i="2" r="J592"/>
  <c r="BK553"/>
  <c r="BK528"/>
  <c r="J425"/>
  <c r="BK401"/>
  <c r="BK366"/>
  <c r="J326"/>
  <c r="BK311"/>
  <c r="J252"/>
  <c r="BK232"/>
  <c r="J182"/>
  <c r="J143"/>
  <c r="BK567"/>
  <c r="BK522"/>
  <c r="J499"/>
  <c r="BK488"/>
  <c r="J444"/>
  <c r="BK429"/>
  <c r="BK423"/>
  <c r="J404"/>
  <c r="J388"/>
  <c r="BK312"/>
  <c r="BK298"/>
  <c r="BK249"/>
  <c r="J222"/>
  <c r="BK594"/>
  <c r="J556"/>
  <c r="BK533"/>
  <c r="J503"/>
  <c r="J429"/>
  <c r="BK420"/>
  <c r="BK400"/>
  <c r="J389"/>
  <c r="J350"/>
  <c r="J312"/>
  <c r="J249"/>
  <c r="J220"/>
  <c r="BK622"/>
  <c r="BK606"/>
  <c r="J581"/>
  <c r="J547"/>
  <c r="J528"/>
  <c r="J494"/>
  <c r="BK425"/>
  <c r="BK402"/>
  <c r="J371"/>
  <c r="J316"/>
  <c r="BK245"/>
  <c r="BK177"/>
  <c i="3" r="BK139"/>
  <c r="J130"/>
  <c r="J135"/>
  <c r="BK130"/>
  <c r="J136"/>
  <c r="BK137"/>
  <c i="2" r="BK556"/>
  <c r="J550"/>
  <c r="J511"/>
  <c r="J426"/>
  <c r="BK404"/>
  <c r="BK378"/>
  <c r="BK346"/>
  <c r="BK314"/>
  <c r="J256"/>
  <c r="J245"/>
  <c r="BK220"/>
  <c r="J157"/>
  <c i="1" r="AS94"/>
  <c i="2" r="J427"/>
  <c r="J421"/>
  <c r="J391"/>
  <c r="J346"/>
  <c r="J325"/>
  <c r="J267"/>
  <c r="BK240"/>
  <c r="J596"/>
  <c r="BK578"/>
  <c r="BK541"/>
  <c r="J529"/>
  <c r="J481"/>
  <c r="J435"/>
  <c r="BK421"/>
  <c r="BK403"/>
  <c r="J399"/>
  <c r="BK371"/>
  <c r="BK326"/>
  <c r="BK282"/>
  <c r="BK247"/>
  <c r="J169"/>
  <c r="BK608"/>
  <c r="J606"/>
  <c r="J580"/>
  <c r="J522"/>
  <c r="BK499"/>
  <c r="BK426"/>
  <c r="J420"/>
  <c r="J401"/>
  <c r="BK319"/>
  <c r="J248"/>
  <c r="J203"/>
  <c i="3" r="BK133"/>
  <c r="BK143"/>
  <c r="J133"/>
  <c r="J139"/>
  <c r="BK126"/>
  <c r="BK136"/>
  <c i="2" r="BK580"/>
  <c r="BK547"/>
  <c r="J515"/>
  <c r="BK491"/>
  <c r="BK422"/>
  <c r="J400"/>
  <c r="J355"/>
  <c r="BK325"/>
  <c r="J282"/>
  <c r="J251"/>
  <c r="J177"/>
  <c r="J132"/>
  <c r="J553"/>
  <c r="J533"/>
  <c r="BK503"/>
  <c r="J491"/>
  <c r="BK472"/>
  <c r="BK435"/>
  <c r="J424"/>
  <c r="BK399"/>
  <c r="J328"/>
  <c r="J311"/>
  <c r="BK252"/>
  <c r="J247"/>
  <c r="BK182"/>
  <c r="J567"/>
  <c r="J536"/>
  <c r="BK515"/>
  <c r="BK484"/>
  <c r="BK444"/>
  <c r="BK428"/>
  <c r="BK418"/>
  <c r="BK391"/>
  <c r="BK355"/>
  <c r="J319"/>
  <c r="J272"/>
  <c r="J240"/>
  <c r="BK143"/>
  <c r="J608"/>
  <c r="J594"/>
  <c r="BK550"/>
  <c r="BK532"/>
  <c r="BK511"/>
  <c r="J484"/>
  <c r="BK424"/>
  <c r="J419"/>
  <c r="BK389"/>
  <c r="J366"/>
  <c r="BK272"/>
  <c r="BK213"/>
  <c r="BK132"/>
  <c i="3" r="BK135"/>
  <c r="BK141"/>
  <c i="2" l="1" r="BK142"/>
  <c r="J142"/>
  <c r="J99"/>
  <c r="T239"/>
  <c r="P309"/>
  <c r="R318"/>
  <c r="P327"/>
  <c r="P390"/>
  <c r="T555"/>
  <c r="BK595"/>
  <c r="J595"/>
  <c r="J108"/>
  <c r="R607"/>
  <c i="3" r="BK125"/>
  <c r="BK134"/>
  <c r="J134"/>
  <c r="J100"/>
  <c i="2" r="R142"/>
  <c r="R130"/>
  <c r="BK239"/>
  <c r="J239"/>
  <c r="J100"/>
  <c r="BK309"/>
  <c r="J309"/>
  <c r="J101"/>
  <c r="BK318"/>
  <c r="J318"/>
  <c r="J104"/>
  <c r="R327"/>
  <c r="T390"/>
  <c r="R555"/>
  <c r="R595"/>
  <c r="BK607"/>
  <c r="J607"/>
  <c r="J109"/>
  <c i="3" r="T125"/>
  <c r="T134"/>
  <c i="2" r="P142"/>
  <c r="P130"/>
  <c r="P239"/>
  <c r="R309"/>
  <c r="P318"/>
  <c r="T327"/>
  <c r="R390"/>
  <c r="BK555"/>
  <c r="J555"/>
  <c r="J107"/>
  <c r="P595"/>
  <c r="T607"/>
  <c i="3" r="P125"/>
  <c r="R134"/>
  <c i="2" r="T142"/>
  <c r="T130"/>
  <c r="R239"/>
  <c r="T309"/>
  <c r="T318"/>
  <c r="BK327"/>
  <c r="J327"/>
  <c r="J105"/>
  <c r="BK390"/>
  <c r="J390"/>
  <c r="J106"/>
  <c r="P555"/>
  <c r="T595"/>
  <c r="P607"/>
  <c i="3" r="R125"/>
  <c r="R124"/>
  <c r="R123"/>
  <c r="P134"/>
  <c i="2" r="BK315"/>
  <c r="J315"/>
  <c r="J102"/>
  <c r="BK131"/>
  <c r="J131"/>
  <c r="J98"/>
  <c i="3" r="BK132"/>
  <c r="J132"/>
  <c r="J99"/>
  <c r="BK140"/>
  <c r="J140"/>
  <c r="J102"/>
  <c r="BK142"/>
  <c r="J142"/>
  <c r="J103"/>
  <c r="BK138"/>
  <c r="J138"/>
  <c r="J101"/>
  <c r="J117"/>
  <c r="BE126"/>
  <c r="BE130"/>
  <c r="F92"/>
  <c r="J120"/>
  <c r="BE131"/>
  <c r="BE133"/>
  <c r="BE141"/>
  <c r="BE143"/>
  <c i="2" r="BK130"/>
  <c r="J130"/>
  <c r="J97"/>
  <c i="3" r="E85"/>
  <c r="BE135"/>
  <c r="BE137"/>
  <c r="BE139"/>
  <c r="BE136"/>
  <c i="2" r="J92"/>
  <c r="F126"/>
  <c r="BE240"/>
  <c r="BE248"/>
  <c r="BE249"/>
  <c r="BE252"/>
  <c r="BE282"/>
  <c r="BE311"/>
  <c r="BE312"/>
  <c r="BE326"/>
  <c r="BE328"/>
  <c r="BE350"/>
  <c r="BE378"/>
  <c r="BE383"/>
  <c r="BE391"/>
  <c r="BE399"/>
  <c r="BE403"/>
  <c r="BE503"/>
  <c r="BE533"/>
  <c r="BE553"/>
  <c r="BE556"/>
  <c r="BE606"/>
  <c r="BE608"/>
  <c r="BE622"/>
  <c r="BE177"/>
  <c r="BE245"/>
  <c r="BE251"/>
  <c r="BE310"/>
  <c r="BE314"/>
  <c r="BE319"/>
  <c r="BE346"/>
  <c r="BE422"/>
  <c r="BE424"/>
  <c r="BE425"/>
  <c r="BE426"/>
  <c r="BE488"/>
  <c r="BE491"/>
  <c r="BE494"/>
  <c r="BE510"/>
  <c r="BE522"/>
  <c r="BE547"/>
  <c r="BE550"/>
  <c r="BE580"/>
  <c r="E85"/>
  <c r="J123"/>
  <c r="BE132"/>
  <c r="BE143"/>
  <c r="BE157"/>
  <c r="BE169"/>
  <c r="BE182"/>
  <c r="BE213"/>
  <c r="BE220"/>
  <c r="BE222"/>
  <c r="BE232"/>
  <c r="BE247"/>
  <c r="BE256"/>
  <c r="BE267"/>
  <c r="BE316"/>
  <c r="BE325"/>
  <c r="BE355"/>
  <c r="BE366"/>
  <c r="BE371"/>
  <c r="BE388"/>
  <c r="BE400"/>
  <c r="BE401"/>
  <c r="BE404"/>
  <c r="BE418"/>
  <c r="BE419"/>
  <c r="BE420"/>
  <c r="BE421"/>
  <c r="BE499"/>
  <c r="BE511"/>
  <c r="BE528"/>
  <c r="BE529"/>
  <c r="BE536"/>
  <c r="BE541"/>
  <c r="BE554"/>
  <c r="BE578"/>
  <c r="BE581"/>
  <c r="BE592"/>
  <c r="BE594"/>
  <c r="BE596"/>
  <c r="BE203"/>
  <c r="BE272"/>
  <c r="BE298"/>
  <c r="BE389"/>
  <c r="BE402"/>
  <c r="BE423"/>
  <c r="BE427"/>
  <c r="BE428"/>
  <c r="BE429"/>
  <c r="BE435"/>
  <c r="BE444"/>
  <c r="BE454"/>
  <c r="BE472"/>
  <c r="BE481"/>
  <c r="BE484"/>
  <c r="BE502"/>
  <c r="BE515"/>
  <c r="BE532"/>
  <c r="BE567"/>
  <c r="F35"/>
  <c i="1" r="BB95"/>
  <c i="3" r="F35"/>
  <c i="1" r="BB96"/>
  <c i="3" r="F34"/>
  <c i="1" r="BA96"/>
  <c i="2" r="F34"/>
  <c i="1" r="BA95"/>
  <c i="3" r="F37"/>
  <c i="1" r="BD96"/>
  <c i="3" r="F36"/>
  <c i="1" r="BC96"/>
  <c i="2" r="F36"/>
  <c i="1" r="BC95"/>
  <c i="2" r="F37"/>
  <c i="1" r="BD95"/>
  <c i="2" r="J34"/>
  <c i="1" r="AW95"/>
  <c i="3" r="J34"/>
  <c i="1" r="AW96"/>
  <c i="3" l="1" r="P124"/>
  <c r="P123"/>
  <c i="1" r="AU96"/>
  <c i="2" r="P317"/>
  <c r="P129"/>
  <c i="1" r="AU95"/>
  <c i="3" r="BK124"/>
  <c r="J124"/>
  <c r="J97"/>
  <c r="T124"/>
  <c r="T123"/>
  <c i="2" r="R317"/>
  <c r="R129"/>
  <c r="T317"/>
  <c r="T129"/>
  <c i="3" r="J125"/>
  <c r="J98"/>
  <c i="2" r="BK317"/>
  <c r="J317"/>
  <c r="J103"/>
  <c r="F33"/>
  <c i="1" r="AZ95"/>
  <c r="BB94"/>
  <c r="W31"/>
  <c r="BA94"/>
  <c r="AW94"/>
  <c r="AK30"/>
  <c r="BD94"/>
  <c r="W33"/>
  <c i="3" r="J33"/>
  <c i="1" r="AV96"/>
  <c r="AT96"/>
  <c i="2" r="J33"/>
  <c i="1" r="AV95"/>
  <c r="AT95"/>
  <c r="BC94"/>
  <c r="W32"/>
  <c i="3" r="F33"/>
  <c i="1" r="AZ96"/>
  <c i="2" l="1" r="BK129"/>
  <c r="J129"/>
  <c r="J96"/>
  <c i="3" r="BK123"/>
  <c r="J123"/>
  <c r="J96"/>
  <c i="1" r="AU94"/>
  <c r="W30"/>
  <c r="AY94"/>
  <c i="2" r="J30"/>
  <c i="1" r="AG95"/>
  <c r="AZ94"/>
  <c r="W29"/>
  <c r="AX94"/>
  <c i="2" l="1" r="J39"/>
  <c i="1" r="AN95"/>
  <c i="3" r="J30"/>
  <c i="1" r="AG96"/>
  <c r="AV94"/>
  <c r="AK29"/>
  <c i="3" l="1" r="J39"/>
  <c i="1" r="AN96"/>
  <c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<sst xmlns="http://schemas.openxmlformats.org/spreadsheetml/2006/main">
  <si>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</si>
  <si>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</si>
  <si>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</si>
  <si>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</si>
  <si>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</si>
  <si>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{21176574-8302-445a-83a3-b80138cfddcd}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</si>
  <si>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</si>
  <si>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</si>
  <si>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</si>
  <si>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</si>
  <si>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</si>
  <si>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</si>
  <si>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</si>
  <si>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</si>
  <si>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10_25_A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</si>
  <si>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</si>
  <si>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</si>
  <si>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oken ZŠ Valtice, nám. Svobody č.p. 38</t>
  </si>
  <si>
    <t>KSO:</t>
  </si>
  <si>
    <t>CC-CZ:</t>
  </si>
  <si>
    <t>Místo:</t>
  </si>
  <si>
    <t>k.ú. Valtice</t>
  </si>
  <si>
    <t>Datum:</t>
  </si>
  <si>
    <t>23. 10. 2025</t>
  </si>
  <si>
    <t>Zadavatel:</t>
  </si>
  <si>
    <t>IČ:</t>
  </si>
  <si>
    <t>Město Valtice, nám. Svobody 21, 69142 Valtice</t>
  </si>
  <si>
    <t>DIČ:</t>
  </si>
  <si>
    <t>Uchazeč:</t>
  </si>
  <si>
    <t>Vyplň údaj</t>
  </si>
  <si>
    <t>Projektant:</t>
  </si>
  <si>
    <t>IPOKa, s.r.o.,Blanky Waleské 558, 281 02 Cerhenice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</si>
  <si>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</si>
  <si>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</si>
  <si>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</si>
  <si>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</si>
  <si>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</si>
  <si>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</si>
  <si>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</si>
  <si>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</si>
  <si>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</si>
  <si>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</si>
  <si>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</si>
  <si>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</si>
  <si>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</si>
  <si>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</si>
  <si>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</si>
  <si>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</si>
  <si>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</si>
  <si>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</si>
  <si>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</si>
  <si>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</si>
  <si>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</si>
  <si>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</si>
  <si>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</si>
  <si>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</si>
  <si>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</si>
  <si>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</si>
  <si>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</si>
  <si>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</si>
  <si>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</si>
  <si>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</si>
  <si>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</si>
  <si>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</si>
  <si>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</si>
  <si>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</si>
  <si>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</si>
  <si>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</si>
  <si>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</si>
  <si>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</si>
  <si>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</si>
  <si>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</si>
  <si>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</si>
  <si>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</si>
  <si>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</si>
  <si>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</si>
  <si>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</si>
  <si>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</si>
  <si>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</si>
  <si>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</si>
  <si>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</si>
  <si>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</si>
  <si>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Výměna vnějších otvorů</t>
  </si>
  <si>
    <t>STA</t>
  </si>
  <si>
    <t>1</t>
  </si>
  <si>
    <t>{06fa0fa1-c0e8-47ee-85ec-27f98f7a2bb1}</t>
  </si>
  <si>
    <t>2</t>
  </si>
  <si>
    <t>VON</t>
  </si>
  <si>
    <t>VRN+ON</t>
  </si>
  <si>
    <t>{ce30a7b3-3fc1-4267-8f92-81745a9efc4d}</t>
  </si>
  <si>
    <t>KRYCÍ LIST SOUPISU PRACÍ</t>
  </si>
  <si>
    <t>Objekt:</t>
  </si>
  <si>
    <t>01 - Výměna vnějších otvorů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</si>
  <si>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</si>
  <si>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</si>
  <si>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</si>
  <si>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</si>
  <si>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</si>
  <si>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</si>
  <si>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</si>
  <si>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</si>
  <si>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</si>
  <si>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</si>
  <si>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</si>
  <si>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</si>
  <si>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751 - Vzduchotechnika</t>
  </si>
  <si>
    <t xml:space="preserve">    764 - Konstrukce klempířské</t>
  </si>
  <si>
    <t xml:space="preserve">    766 - Konstrukce truhlářské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</si>
  <si>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</si>
  <si>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</si>
  <si>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</si>
  <si>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</si>
  <si>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</si>
  <si>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</si>
  <si>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</si>
  <si>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</si>
  <si>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</si>
  <si>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</si>
  <si>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</si>
  <si>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</si>
  <si>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</si>
  <si>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</si>
  <si>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</si>
  <si>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</si>
  <si>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</si>
  <si>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</si>
  <si>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</si>
  <si>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</si>
  <si>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</si>
  <si>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</si>
  <si>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34923181R</t>
  </si>
  <si>
    <t>Přizdívka ostění z cihel</t>
  </si>
  <si>
    <t>m2</t>
  </si>
  <si>
    <t>4</t>
  </si>
  <si>
    <t>951748540</t>
  </si>
  <si>
    <t>VV</t>
  </si>
  <si>
    <t>případná přizdívka nerovností ostění</t>
  </si>
  <si>
    <t>1.-3.NP</t>
  </si>
  <si>
    <t>příloha PD - D.1.1.2.1.B-01</t>
  </si>
  <si>
    <t>1.NP-3.NP</t>
  </si>
  <si>
    <t>(1,90*2)*14+(2,30*2)*4+(2,30*2)*9+(1,88*2)*4+(1,18*2)*6+(1,80*2)*4</t>
  </si>
  <si>
    <t>(1,20*2)*3+(1,90*2)*2+(1,90*2)*16+(2,30*2)*6+(2,30*2)*9+(0,90*2)*2</t>
  </si>
  <si>
    <t>(1,17*2)*15+(1,80*2)*5+(1,17*2)*1+(1,37*2)*2</t>
  </si>
  <si>
    <t>Mezisoučet</t>
  </si>
  <si>
    <t>365,72*0,20</t>
  </si>
  <si>
    <t>6</t>
  </si>
  <si>
    <t>Úpravy povrchů, podlahy a osazování výplní</t>
  </si>
  <si>
    <t>612131121</t>
  </si>
  <si>
    <t>Penetrační disperzní nátěr vnitřních ostění+nadpraží nanášený ručně</t>
  </si>
  <si>
    <t>-1070720546</t>
  </si>
  <si>
    <t>ostění+nadpraží</t>
  </si>
  <si>
    <t>1.NP</t>
  </si>
  <si>
    <t>(1,18+1,80*2)*0,485*2+(1,20+1,90*2)*0,46*8+(1,20+1,90*2)*0,45*6+(1,97+2,30*2)*0,35*2</t>
  </si>
  <si>
    <t>(1,20+2,30*2)*0,48*9+(1,18+1,88*2)*0,48*2+(0,85+1,18*2)*0,50+(0,85+1,18*2)*0,34*2+(0,85+1,18*2)*0,31*2+(1,15+1,80*2)*0,50+4</t>
  </si>
  <si>
    <t>(0,85+1,18*2)*0,515+(0,90+1,20*2)*0,485*3</t>
  </si>
  <si>
    <t>2.NP</t>
  </si>
  <si>
    <t>(1,17+1,90*2)*0,34*2+(1,17+1,90*2)*0,33*8+(2,10+1,90*2)*(0,20+0,43)+(1,17+1,90*2)*0,43*6+(1,97+2,30*2)*0,15*2</t>
  </si>
  <si>
    <t>(1,20+2,30*2)*0,48*9+(1,20+1,90*2)*0,29*2+(0,87+1,17*2)*0,29+(1,20+1,80*2)*0,29</t>
  </si>
  <si>
    <t>(0,87+1,17*2)*0,20*2+(0,87+1,17*2)*0,32*2+(1,20+1,80*2)*0,31*4</t>
  </si>
  <si>
    <t>(0,87+1,17*2)*0,34*9+(0,87+1,17*2)*0,30+(0,93+1,17*2)*0,30</t>
  </si>
  <si>
    <t>odečet obkladů ostění</t>
  </si>
  <si>
    <t>-18,96</t>
  </si>
  <si>
    <t>Součet</t>
  </si>
  <si>
    <t>612315301</t>
  </si>
  <si>
    <t>Vápenná hladká omítka ostění</t>
  </si>
  <si>
    <t>-917305937</t>
  </si>
  <si>
    <t>pod obklady</t>
  </si>
  <si>
    <t>1,18*0,34*2*2</t>
  </si>
  <si>
    <t>1,18*0,31*2*2</t>
  </si>
  <si>
    <t>1,18*0,515*2</t>
  </si>
  <si>
    <t>1,20*0,485*2*3</t>
  </si>
  <si>
    <t>příloha PD - D.1.1.2.1.B-02</t>
  </si>
  <si>
    <t>1,17*0,20*2*2+1,17*0,32*2*2+1,17*0,34*2*11</t>
  </si>
  <si>
    <t>619991001</t>
  </si>
  <si>
    <t>Zakrytí podlahy PE fólií</t>
  </si>
  <si>
    <t>-34060250</t>
  </si>
  <si>
    <t>180,0</t>
  </si>
  <si>
    <t>250,0</t>
  </si>
  <si>
    <t>5</t>
  </si>
  <si>
    <t>619991011</t>
  </si>
  <si>
    <t>Obalení samostatných konstrukcí a prvků PE fólií</t>
  </si>
  <si>
    <t>-1038919320</t>
  </si>
  <si>
    <t>zakrytí nábytku, zařizovacích předmětů atp. - předpokládaná výměra</t>
  </si>
  <si>
    <t>1.-2.NP</t>
  </si>
  <si>
    <t>10,0*100</t>
  </si>
  <si>
    <t>619995001</t>
  </si>
  <si>
    <t>Začištění omítek kolem oken včetně dodávky materiálu (sádrová omítka hladká)</t>
  </si>
  <si>
    <t>m</t>
  </si>
  <si>
    <t>1116263139</t>
  </si>
  <si>
    <t>(1,18+1,88*2)*4</t>
  </si>
  <si>
    <t>(1,20+1,90*2)*(8+6)+(1,20+2,30*2)*9</t>
  </si>
  <si>
    <t>(1,97+2,30*2)*2</t>
  </si>
  <si>
    <t>(0,85+1,18*2)*6</t>
  </si>
  <si>
    <t>(1,15+1,80*2)*4</t>
  </si>
  <si>
    <t>(0,90+1,20*2)*3</t>
  </si>
  <si>
    <t>(0,87+1,17*2)*15</t>
  </si>
  <si>
    <t>(0,93+1,17*2)*1</t>
  </si>
  <si>
    <t>(1,17+1,90*2)*(10+6)</t>
  </si>
  <si>
    <t>(0,90+1,90*2)*2</t>
  </si>
  <si>
    <t>(0,87+2,30*2)*6</t>
  </si>
  <si>
    <t>(1,20+2,30*2)*9</t>
  </si>
  <si>
    <t>(1,20+1,90*2)*2+(1,20+1,80*2)*5+(1,20+1,90*2)*2</t>
  </si>
  <si>
    <t>3.NP</t>
  </si>
  <si>
    <t>(0,43+1,37*2)*2</t>
  </si>
  <si>
    <t>7</t>
  </si>
  <si>
    <t>622131121</t>
  </si>
  <si>
    <t>Penetrační nátěr vnějších stěn nanášený ručně</t>
  </si>
  <si>
    <t>2046345111</t>
  </si>
  <si>
    <t>ostění+nadpraží oken</t>
  </si>
  <si>
    <t>(1,20+1,90*2)*14+(0,90+2,30*2)*4+(1,20+2,30*2)*9+(1,18+1,88*2)*4+(0,85+1,18*2)*6+(1,15+1,80*2)*4</t>
  </si>
  <si>
    <t>(0,90+1,20*2)*3+(0,90+1,90*2)*2+(1,17+1,90*2)*16+(0,87+2,30*2)*6+(1,20+2,30*2)*9+(1,20+0,90*2)*2</t>
  </si>
  <si>
    <t>(0,87+1,17*2)*15+(1,20+1,80*2)*5+(0,93+1,17*2)*1+(0,43+1,37*2)*2</t>
  </si>
  <si>
    <t>473,82*0,10</t>
  </si>
  <si>
    <t>8</t>
  </si>
  <si>
    <t>622143004</t>
  </si>
  <si>
    <t>Montáž omítkových samolepících začišťovacích profilů pro spojení s okenním rámem</t>
  </si>
  <si>
    <t>2027833327</t>
  </si>
  <si>
    <t>9</t>
  </si>
  <si>
    <t>M</t>
  </si>
  <si>
    <t>28342205</t>
  </si>
  <si>
    <t>profil napojovací okenní PVC s výztužnou tkaninou 6mm</t>
  </si>
  <si>
    <t>1294501333</t>
  </si>
  <si>
    <t>473,82*1,05 'Přepočtené koeficientem množství</t>
  </si>
  <si>
    <t>10</t>
  </si>
  <si>
    <t>622325317</t>
  </si>
  <si>
    <t>Oprava vnější vápenocementové štukové omítky složitosti 2 v rozsahu přes 50 do 65 %</t>
  </si>
  <si>
    <t>2063946443</t>
  </si>
  <si>
    <t>11</t>
  </si>
  <si>
    <t>629991011</t>
  </si>
  <si>
    <t>Zakrytí výplní otvorů a svislých ploch fólií přilepenou lepící páskou</t>
  </si>
  <si>
    <t>619579065</t>
  </si>
  <si>
    <t>1,20*1,90*14+0,90*2,30*4+1,20*2,30*9+1,18*1,88*4+0,85*1,18*6+1,15*1,80*4</t>
  </si>
  <si>
    <t>0,90*1,20*3+0,90*1,90*2+1,17*1,90*16+0,87*2,30*6+1,20*2,30*9+1,20*1,90*2</t>
  </si>
  <si>
    <t>0,87*1,17*15+1,20*1,80*5+0,93*1,17*1+0,43*1,37*2</t>
  </si>
  <si>
    <t>Ostatní konstrukce a práce, bourání</t>
  </si>
  <si>
    <t>941211111</t>
  </si>
  <si>
    <t>Montáž lešení řadového rámového lehkého zatížení do 200 kg/m2 š od 0,6 do 0,9 m v do 10 m</t>
  </si>
  <si>
    <t>-1521893457</t>
  </si>
  <si>
    <t>lešení fasády</t>
  </si>
  <si>
    <t>(20,74+0,90*2+28,39+59,0+6,08+2,86*2+13,65+1,68+12,73+3,15+3,90+0,90*3)*6,0</t>
  </si>
  <si>
    <t>7,0*8,0</t>
  </si>
  <si>
    <t>13</t>
  </si>
  <si>
    <t>941211211</t>
  </si>
  <si>
    <t>Příplatek k lešení řadovému rámovému lehkému do 200 kg/m2 š od 0,6 do 0,9 m v do 10 m za každý den použití</t>
  </si>
  <si>
    <t>520162585</t>
  </si>
  <si>
    <t>1013,24*60 'Přepočtené koeficientem množství</t>
  </si>
  <si>
    <t>14</t>
  </si>
  <si>
    <t>941211811</t>
  </si>
  <si>
    <t>Demontáž lešení řadového rámového lehkého zatížení do 200 kg/m2 š od 0,6 do 0,9 m v do 10 m</t>
  </si>
  <si>
    <t>901534207</t>
  </si>
  <si>
    <t>15</t>
  </si>
  <si>
    <t>944511111</t>
  </si>
  <si>
    <t>Montáž ochranné sítě z textilie z umělých vláken</t>
  </si>
  <si>
    <t>-1082687387</t>
  </si>
  <si>
    <t>16</t>
  </si>
  <si>
    <t>944511211</t>
  </si>
  <si>
    <t>Příplatek k ochranné síti za každý den použití</t>
  </si>
  <si>
    <t>-1263206054</t>
  </si>
  <si>
    <t>17</t>
  </si>
  <si>
    <t>944511811</t>
  </si>
  <si>
    <t>Demontáž ochranné sítě z textilie z umělých vláken</t>
  </si>
  <si>
    <t>1961919590</t>
  </si>
  <si>
    <t>18</t>
  </si>
  <si>
    <t>949101111</t>
  </si>
  <si>
    <t>Lešení pomocné pro objekty pozemních staveb s lešeňovou podlahou v do 1,9 m zatížení do 150 kg/m2</t>
  </si>
  <si>
    <t>-1537075567</t>
  </si>
  <si>
    <t>pomocné lešení pro demontáž oken</t>
  </si>
  <si>
    <t>1,50*1,50*102</t>
  </si>
  <si>
    <t>19</t>
  </si>
  <si>
    <t>9670311R1</t>
  </si>
  <si>
    <t xml:space="preserve">Zednické zapravení ostění včetně očištění otvoru po vybouraných rámech oken </t>
  </si>
  <si>
    <t>-2016730236</t>
  </si>
  <si>
    <t>přisekání ostění+nadpraží po demontáži oken</t>
  </si>
  <si>
    <t>473,82*0,15</t>
  </si>
  <si>
    <t>20</t>
  </si>
  <si>
    <t>968062374</t>
  </si>
  <si>
    <t>Vybourání dřevěných rámů oken zdvojených včetně křídel pl do 1 m2</t>
  </si>
  <si>
    <t>350320154</t>
  </si>
  <si>
    <t>příloha PD - D.1.1.2.1.B-03</t>
  </si>
  <si>
    <t>0,43*1,37*2</t>
  </si>
  <si>
    <t>968062375</t>
  </si>
  <si>
    <t>Vybourání dřevěných rámů oken zdvojených včetně křídel pl do 2 m2</t>
  </si>
  <si>
    <t>-188134619</t>
  </si>
  <si>
    <t>0,85*1,18*6</t>
  </si>
  <si>
    <t>0,90*1,20*3</t>
  </si>
  <si>
    <t>0,87*1,17*15</t>
  </si>
  <si>
    <t>0,93*1,17*1</t>
  </si>
  <si>
    <t>22</t>
  </si>
  <si>
    <t>968062376</t>
  </si>
  <si>
    <t>Vybourání dřevěných rámů oken zdvojených včetně křídel pl do 4 m2</t>
  </si>
  <si>
    <t>2108200527</t>
  </si>
  <si>
    <t>1,18*1,88*4</t>
  </si>
  <si>
    <t>1,20*1,90*14</t>
  </si>
  <si>
    <t>0,90*2,30*4</t>
  </si>
  <si>
    <t>1,20*2,30*9</t>
  </si>
  <si>
    <t>1,15*1,80*4</t>
  </si>
  <si>
    <t>1,17*1,90*(10+6)</t>
  </si>
  <si>
    <t>0,90*1,90*2</t>
  </si>
  <si>
    <t>0,87*2,30*6</t>
  </si>
  <si>
    <t>1,20*1,90*2+1,20*1,80*5+1,20*1,90*2</t>
  </si>
  <si>
    <t>23</t>
  </si>
  <si>
    <t>978059511</t>
  </si>
  <si>
    <t>Odsekání a odebrání obkladů stěn z vnitřních obkládaček plochy do 1 m2</t>
  </si>
  <si>
    <t>105530288</t>
  </si>
  <si>
    <t>997</t>
  </si>
  <si>
    <t>Doprava suti a vybouraných hmot</t>
  </si>
  <si>
    <t>24</t>
  </si>
  <si>
    <t>997013213</t>
  </si>
  <si>
    <t>Vnitrostaveništní doprava suti a vybouraných hmot pro budovy v přes 9 do 12 m ručně</t>
  </si>
  <si>
    <t>t</t>
  </si>
  <si>
    <t>1530097294</t>
  </si>
  <si>
    <t>25</t>
  </si>
  <si>
    <t>997013501</t>
  </si>
  <si>
    <t>Odvoz suti a vybouraných hmot na skládku nebo meziskládku do 1 km se složením</t>
  </si>
  <si>
    <t>1114462790</t>
  </si>
  <si>
    <t>26</t>
  </si>
  <si>
    <t>997013509</t>
  </si>
  <si>
    <t>Příplatek k odvozu suti a vybouraných hmot na skládku ZKD 1 km přes 1 km</t>
  </si>
  <si>
    <t>801091889</t>
  </si>
  <si>
    <t>12,959*10 'Přepočtené koeficientem množství</t>
  </si>
  <si>
    <t>27</t>
  </si>
  <si>
    <t>997013631</t>
  </si>
  <si>
    <t>Poplatek za uložení na skládce (skládkovné) stavebního odpadu směsného kód odpadu 17 09 04</t>
  </si>
  <si>
    <t>869172367</t>
  </si>
  <si>
    <t>998</t>
  </si>
  <si>
    <t>Přesun hmot</t>
  </si>
  <si>
    <t>28</t>
  </si>
  <si>
    <t>998018002</t>
  </si>
  <si>
    <t>Přesun hmot pro budovy ruční pro budovy v přes 6 do 12 m</t>
  </si>
  <si>
    <t>1755915202</t>
  </si>
  <si>
    <t>PSV</t>
  </si>
  <si>
    <t>Práce a dodávky PSV</t>
  </si>
  <si>
    <t>751</t>
  </si>
  <si>
    <t>Vzduchotechnika</t>
  </si>
  <si>
    <t>29</t>
  </si>
  <si>
    <t>751614121</t>
  </si>
  <si>
    <t>Montáž čidla CO2</t>
  </si>
  <si>
    <t>kus</t>
  </si>
  <si>
    <t>374058713</t>
  </si>
  <si>
    <t>9,0</t>
  </si>
  <si>
    <t>11,0</t>
  </si>
  <si>
    <t>30</t>
  </si>
  <si>
    <t>40461005</t>
  </si>
  <si>
    <t>čidlo CO2 bateriové</t>
  </si>
  <si>
    <t>32</t>
  </si>
  <si>
    <t>-484119452</t>
  </si>
  <si>
    <t>31</t>
  </si>
  <si>
    <t>998751311</t>
  </si>
  <si>
    <t>Přesun hmot procentní pro vzduchotechniku ruční v objektech v do 12 m</t>
  </si>
  <si>
    <t>%</t>
  </si>
  <si>
    <t>166771083</t>
  </si>
  <si>
    <t>764</t>
  </si>
  <si>
    <t>Konstrukce klempířské</t>
  </si>
  <si>
    <t>764002851</t>
  </si>
  <si>
    <t>Demontáž oplechování parapetů do suti</t>
  </si>
  <si>
    <t>-1514391957</t>
  </si>
  <si>
    <t>1,18*4</t>
  </si>
  <si>
    <t>1,20*(8+6+9)</t>
  </si>
  <si>
    <t>1,97*2</t>
  </si>
  <si>
    <t>0,85*6</t>
  </si>
  <si>
    <t>1,15*4</t>
  </si>
  <si>
    <t>0,90*3</t>
  </si>
  <si>
    <t>1,17*16</t>
  </si>
  <si>
    <t>2,10*2</t>
  </si>
  <si>
    <t>1,20*16</t>
  </si>
  <si>
    <t>0,87*15+0,93</t>
  </si>
  <si>
    <t>0,43*2</t>
  </si>
  <si>
    <t>33</t>
  </si>
  <si>
    <t>7642166R1</t>
  </si>
  <si>
    <t>Oplechování rovných parapetů mechanicky kotvené z Pz s povrchovou úpravou rš 215 mm včetně kotvení přes příponku</t>
  </si>
  <si>
    <t>616643167</t>
  </si>
  <si>
    <t>příloha PD - tabulka klempířských konstrukcí</t>
  </si>
  <si>
    <t xml:space="preserve">1,18*1,10*2   "P06</t>
  </si>
  <si>
    <t>34</t>
  </si>
  <si>
    <t>7642166R2</t>
  </si>
  <si>
    <t>Oplechování rovných parapetů mechanicky kotvené z Pz s povrchovou úpravou rš 220 mm včetně kotvení přes příponku</t>
  </si>
  <si>
    <t>661098361</t>
  </si>
  <si>
    <t>nutná klempířská úprava</t>
  </si>
  <si>
    <t xml:space="preserve">1,18*1,10*2   "P07</t>
  </si>
  <si>
    <t>35</t>
  </si>
  <si>
    <t>7642166R3</t>
  </si>
  <si>
    <t>Oplechování rovných parapetů mechanicky kotvené z Pz s povrchovou úpravou rš 225 mm včetně kotvení přes příponku</t>
  </si>
  <si>
    <t>1592939772</t>
  </si>
  <si>
    <t xml:space="preserve">0,85*1,10*6   "P08</t>
  </si>
  <si>
    <t xml:space="preserve">2,10*1,10*2   "P10</t>
  </si>
  <si>
    <t xml:space="preserve">1,17*1,10*16   "P11</t>
  </si>
  <si>
    <t xml:space="preserve">1,20*1,10*7   "P12</t>
  </si>
  <si>
    <t xml:space="preserve">0,87*1,10*15   "P13</t>
  </si>
  <si>
    <t xml:space="preserve">0,93*1,10   "P14</t>
  </si>
  <si>
    <t xml:space="preserve">1,20*1,10*9   "P16</t>
  </si>
  <si>
    <t>36</t>
  </si>
  <si>
    <t>7642166R4</t>
  </si>
  <si>
    <t>Oplechování rovných parapetů mechanicky kotvené z Pz s povrchovou úpravou rš 235 mm včetně kotvení přes příponku</t>
  </si>
  <si>
    <t>1703911821</t>
  </si>
  <si>
    <t xml:space="preserve">1,20*1,10*9    "P03</t>
  </si>
  <si>
    <t>37</t>
  </si>
  <si>
    <t>7642166R5</t>
  </si>
  <si>
    <t>Oplechování rovných parapetů mechanicky kotvené z Pz s povrchovou úpravou rš 245 mm včetně kotvení přes příponku</t>
  </si>
  <si>
    <t>-540028219</t>
  </si>
  <si>
    <t xml:space="preserve">1,20*1,10*8    "P01</t>
  </si>
  <si>
    <t xml:space="preserve">0,90*1,10*3   "P05</t>
  </si>
  <si>
    <t xml:space="preserve">1,15*1,10*4   "P09</t>
  </si>
  <si>
    <t>38</t>
  </si>
  <si>
    <t>7642166R6</t>
  </si>
  <si>
    <t>Oplechování rovných parapetů mechanicky kotvené z Pz s povrchovou úpravou rš 265 mm včetně kotvení přes příponku</t>
  </si>
  <si>
    <t>-1950148955</t>
  </si>
  <si>
    <t>1,20*1,10*6</t>
  </si>
  <si>
    <t>39</t>
  </si>
  <si>
    <t>7642166R7</t>
  </si>
  <si>
    <t>Oplechování rovných parapetů mechanicky kotvené z Pz s povrchovou úpravou rš 350 mm včetně kotvení přes příponku</t>
  </si>
  <si>
    <t>-447045853</t>
  </si>
  <si>
    <t>0,43*1,10*2</t>
  </si>
  <si>
    <t>40</t>
  </si>
  <si>
    <t>7642166R8</t>
  </si>
  <si>
    <t>Příplatek k oplechování rovných parapetů mechanicky kotvené z Pz s povrchovou úpravou za zvýšenou pracnost</t>
  </si>
  <si>
    <t>-157942011</t>
  </si>
  <si>
    <t>41</t>
  </si>
  <si>
    <t>998764122</t>
  </si>
  <si>
    <t>Přesun hmot tonážní pro konstrukce klempířské ruční v objektech v přes 6 do 12 m</t>
  </si>
  <si>
    <t>-937352638</t>
  </si>
  <si>
    <t>766</t>
  </si>
  <si>
    <t>Konstrukce truhlářské</t>
  </si>
  <si>
    <t>42</t>
  </si>
  <si>
    <t>766621211</t>
  </si>
  <si>
    <t>Montáž dřevěných oken plochy přes 1 m2 otevíravých výšky do 1,5 m s rámem do zdiva</t>
  </si>
  <si>
    <t>-993777267</t>
  </si>
  <si>
    <t>příloha PD - tabulka oken</t>
  </si>
  <si>
    <t xml:space="preserve">0,85*1,18*6   "O05</t>
  </si>
  <si>
    <t xml:space="preserve">0,90*1,20*3   "O07</t>
  </si>
  <si>
    <t xml:space="preserve">0,87*1,17*15   "O13</t>
  </si>
  <si>
    <t xml:space="preserve">0,93*1,17   "O15</t>
  </si>
  <si>
    <t xml:space="preserve">0,43*1,37*2   "O16</t>
  </si>
  <si>
    <t>43</t>
  </si>
  <si>
    <t>61110R05</t>
  </si>
  <si>
    <t>okno dřevěné otevíravé/sklopné 850x1180mm, izolační trojsklo Uw=0,69W/m2K, dřevěná dubová okapová lišta bez plastových koncovek, barva RAL 8024 vnější/vnitřní RAL 9010, okenní klika stříbrná - O05</t>
  </si>
  <si>
    <t>1122503677</t>
  </si>
  <si>
    <t>44</t>
  </si>
  <si>
    <t>61110R07</t>
  </si>
  <si>
    <t>okno dřevěné otevíravé/sklopné 900x1200mm, izolační trojsklo Uw=0,69W/m2K, dřevěná dubová okapová lišta bez plastových koncovek, barva RAL 8024 vnější/vnitřní RAL 9010, okenní klika stříbrná - O07</t>
  </si>
  <si>
    <t>-357151957</t>
  </si>
  <si>
    <t>45</t>
  </si>
  <si>
    <t>61110R13</t>
  </si>
  <si>
    <t>okno dřevěné otevíravé/sklopné 870x1170mm, izolační trojsklo Uw=0,69W/m2K, dřevěná dubová okapová lišta bez plastových koncovek, barva RAL 8024 vnější/vnitřní RAL 9010, okenní klika stříbrná - O13</t>
  </si>
  <si>
    <t>193883141</t>
  </si>
  <si>
    <t>46</t>
  </si>
  <si>
    <t>61110R15</t>
  </si>
  <si>
    <t>okno dřevěné otevíravé/sklopné 930x1170mm, izolační trojsklo Uw=0,69W/m2K, dřevěná dubová okapová lišta bez plastových koncovek, barva RAL 8024 vnější/vnitřní RAL 9010, okenní klika stříbrná - O15</t>
  </si>
  <si>
    <t>1862272557</t>
  </si>
  <si>
    <t>47</t>
  </si>
  <si>
    <t>61110R16</t>
  </si>
  <si>
    <t>okno dřevěné otevíravé/sklopné 430x1370mm, izolační trojsklo Uw=0,69W/m2K, dřevěná dubová okapová lišta bez plastových koncovek, barva RAL 8024 vnější/vnitřní RAL 9010, okenní klika stříbrná - O16</t>
  </si>
  <si>
    <t>1275441810</t>
  </si>
  <si>
    <t>48</t>
  </si>
  <si>
    <t>766621212</t>
  </si>
  <si>
    <t>Montáž dřevěných oken plochy přes 1 m2 otevíravých výšky do 2,5 m s rámem do zdiva</t>
  </si>
  <si>
    <t>-1484512548</t>
  </si>
  <si>
    <t xml:space="preserve">1,20*1,90*14   "O01</t>
  </si>
  <si>
    <t xml:space="preserve">0,90*2,30*4   "O02</t>
  </si>
  <si>
    <t xml:space="preserve">1,20*2,30*9   "O03</t>
  </si>
  <si>
    <t xml:space="preserve">1,18*1,88*4   "O04</t>
  </si>
  <si>
    <t xml:space="preserve">1,15*1,80*4   "O06</t>
  </si>
  <si>
    <t xml:space="preserve">0,90*1,90*2   "O08</t>
  </si>
  <si>
    <t xml:space="preserve">1,17*1,90*16   "O09</t>
  </si>
  <si>
    <t xml:space="preserve">0,87*2,30*6   "O10</t>
  </si>
  <si>
    <t xml:space="preserve">1,20*2,30*9   "O11</t>
  </si>
  <si>
    <t xml:space="preserve">1,20*1,90*2   "O12</t>
  </si>
  <si>
    <t xml:space="preserve">1,20*1,80*5   "O14</t>
  </si>
  <si>
    <t>49</t>
  </si>
  <si>
    <t>61110R01</t>
  </si>
  <si>
    <t>okno dřevěné otevíravé/sklopné 1200x1900mm, izolační trojsklo Uw=0,69W/m2K, dřevěná dubová okapová lišta bez plastových koncovek, barva RAL 8024 vnější/vnitřní RAL 9010, okenní klika stříbrná - O01</t>
  </si>
  <si>
    <t>-862470150</t>
  </si>
  <si>
    <t>50</t>
  </si>
  <si>
    <t>61110R02</t>
  </si>
  <si>
    <t>okno dřevěné otevíravé/sklopné 900x2300mm, izolační trojsklo Uw=0,69W/m2K, dřevěná dubová okapová lišta bez plastových koncovek, barva RAL 8024 vnější/vnitřní RAL 9010, okenní klika stříbrná - O02</t>
  </si>
  <si>
    <t>-26129904</t>
  </si>
  <si>
    <t>51</t>
  </si>
  <si>
    <t>61110R03</t>
  </si>
  <si>
    <t>okno dřevěné otevíravé/sklopné 1200x2300mm, izolační trojsklo Uw=0,69W/m2K, dřevěná dubová okapová lišta bez plastových koncovek, barva RAL 8024 vnější/vnitřní RAL 9010, okenní klika stříbrná - O03</t>
  </si>
  <si>
    <t>492111909</t>
  </si>
  <si>
    <t>52</t>
  </si>
  <si>
    <t>61110R04</t>
  </si>
  <si>
    <t>okno dřevěné otevíravé/sklopné 1180x1880mm, izolační trojsklo Uw=0,69W/m2K, dřevěná dubová okapová lišta bez plastových koncovek, barva RAL 8024 vnější/vnitřní RAL 9010, okenní klika stříbrná - O04</t>
  </si>
  <si>
    <t>-422756273</t>
  </si>
  <si>
    <t>53</t>
  </si>
  <si>
    <t>61110R06</t>
  </si>
  <si>
    <t>okno dřevěné otevíravé/sklopné 1150x1800mm, izolační trojsklo Uw=0,69W/m2K, dřevěná dubová okapová lišta bez plastových koncovek, barva RAL 8024 vnější/vnitřní RAL 9010, okenní klika stříbrná - O06</t>
  </si>
  <si>
    <t>1873993725</t>
  </si>
  <si>
    <t>54</t>
  </si>
  <si>
    <t>61110R08</t>
  </si>
  <si>
    <t>okno dřevěné otevíravé/sklopné 900x1900mm, izolační trojsklo Uw=0,69W/m2K, dřevěná dubová okapová lišta bez plastových koncovek, barva RAL 8024 vnější/vnitřní RAL 9010, okenní klika stříbrná - O08</t>
  </si>
  <si>
    <t>-1643389964</t>
  </si>
  <si>
    <t>55</t>
  </si>
  <si>
    <t>61110R09</t>
  </si>
  <si>
    <t>okno dřevěné otevíravé/sklopné 1170x1900mm, izolační trojsklo Uw=0,69W/m2K, dřevěná dubová okapová lišta bez plastových koncovek, barva RAL 8024 vnější/vnitřní RAL 9010, okenní klika stříbrná - O09</t>
  </si>
  <si>
    <t>2122471445</t>
  </si>
  <si>
    <t>56</t>
  </si>
  <si>
    <t>61110R10</t>
  </si>
  <si>
    <t>okno dřevěné otevíravé/sklopné 870x2300mm, izolační trojsklo Uw=0,69W/m2K, dřevěná dubová okapová lišta bez plastových koncovek, barva RAL 8024 vnější/vnitřní RAL 9010, okenní klika stříbrná - O10</t>
  </si>
  <si>
    <t>2137113669</t>
  </si>
  <si>
    <t>57</t>
  </si>
  <si>
    <t>61110R11</t>
  </si>
  <si>
    <t>okno dřevěné otevíravé/sklopné 1200x2300mm, izolační trojsklo Uw=0,69W/m2K, dřevěná dubová okapová lišta bez plastových koncovek, barva RAL 8024 vnější/vnitřní RAL 9010, okenní klika stříbrná - O11</t>
  </si>
  <si>
    <t>-1898163926</t>
  </si>
  <si>
    <t>58</t>
  </si>
  <si>
    <t>61110R12</t>
  </si>
  <si>
    <t>okno dřevěné otevíravé/sklopné 1200x1900mm, izolační trojsklo Uw=0,69W/m2K, dřevěná dubová okapová lišta bez plastových koncovek, barva RAL 8024 vnější/vnitřní RAL 9010, okenní klika stříbrná - O12</t>
  </si>
  <si>
    <t>161909023</t>
  </si>
  <si>
    <t>59</t>
  </si>
  <si>
    <t>61110R14</t>
  </si>
  <si>
    <t>okno dřevěné otevíravé/sklopné 1200x1800mm, izolační trojsklo Uw=0,69W/m2K, dřevěná dubová okapová lišta bez plastových koncovek, barva RAL 8024 vnější/vnitřní RAL 9010, okenní klika stříbrná - O14</t>
  </si>
  <si>
    <t>173193900</t>
  </si>
  <si>
    <t>60</t>
  </si>
  <si>
    <t>7666217R1</t>
  </si>
  <si>
    <t>D+M pákový otvírač oken</t>
  </si>
  <si>
    <t>959184049</t>
  </si>
  <si>
    <t>12,0</t>
  </si>
  <si>
    <t>19,0</t>
  </si>
  <si>
    <t>61</t>
  </si>
  <si>
    <t>766629413</t>
  </si>
  <si>
    <t>Příplatek k montáži oken za izolaci pro rovné ostění fólie připojovací spára do 35 mm</t>
  </si>
  <si>
    <t>659138761</t>
  </si>
  <si>
    <t>1,20*14+0,90*4+1,20*9+1,18*4+0,85*6+1,15*4+0,90*3+0,90*2+1,17*16+0,87*6+1,20*9+1,20*2+0,87*15+1,20*5+0,93+0,43*2</t>
  </si>
  <si>
    <t>62</t>
  </si>
  <si>
    <t>766691811</t>
  </si>
  <si>
    <t>Demontáž parapetních desek dřevěných nebo plastových šířky do 300 mm</t>
  </si>
  <si>
    <t>-1262914765</t>
  </si>
  <si>
    <t>1,20*9</t>
  </si>
  <si>
    <t>1,97</t>
  </si>
  <si>
    <t>63</t>
  </si>
  <si>
    <t>766691812</t>
  </si>
  <si>
    <t>Demontáž parapetních desek dřevěných nebo plastových šířky přes 300 mm</t>
  </si>
  <si>
    <t>-502056355</t>
  </si>
  <si>
    <t>1,20*(8+6)</t>
  </si>
  <si>
    <t>64</t>
  </si>
  <si>
    <t>766694116</t>
  </si>
  <si>
    <t>Montáž parapetních desek dřevěných nebo plastových š do 300 mm</t>
  </si>
  <si>
    <t>-1479976960</t>
  </si>
  <si>
    <t xml:space="preserve">příloha PD - tabulka truhlářských prvků </t>
  </si>
  <si>
    <t>1,26+1,97+1,30*9</t>
  </si>
  <si>
    <t>1,97*2+1,23*2+1,21+0,87+0,87*2</t>
  </si>
  <si>
    <t>65</t>
  </si>
  <si>
    <t>607941R1</t>
  </si>
  <si>
    <t>parapet dřevotřískový vnitřní povrch laminátový š 110mm</t>
  </si>
  <si>
    <t>1036228945</t>
  </si>
  <si>
    <t>66</t>
  </si>
  <si>
    <t>60794101</t>
  </si>
  <si>
    <t>parapet dřevotřískový vnitřní povrch laminátový š 200mm</t>
  </si>
  <si>
    <t>-370739792</t>
  </si>
  <si>
    <t xml:space="preserve">1,97   "D08</t>
  </si>
  <si>
    <t xml:space="preserve">1,97*2   "D24</t>
  </si>
  <si>
    <t>67</t>
  </si>
  <si>
    <t>607941R2</t>
  </si>
  <si>
    <t>parapet dřevotřískový vnitřní povrch laminátový š 270mm</t>
  </si>
  <si>
    <t>-1756181214</t>
  </si>
  <si>
    <t xml:space="preserve">1,30*9   "D09</t>
  </si>
  <si>
    <t>68</t>
  </si>
  <si>
    <t>607941R3</t>
  </si>
  <si>
    <t>parapet dřevotřískový vnitřní povrch laminátový š 280mm</t>
  </si>
  <si>
    <t>729791488</t>
  </si>
  <si>
    <t xml:space="preserve">1,26   "D05</t>
  </si>
  <si>
    <t>69</t>
  </si>
  <si>
    <t>607941R4</t>
  </si>
  <si>
    <t>parapet dřevotřískový vnitřní povrch laminátový š 290mm</t>
  </si>
  <si>
    <t>899737921</t>
  </si>
  <si>
    <t xml:space="preserve">1,23*2   "D29</t>
  </si>
  <si>
    <t xml:space="preserve">1,21   "D30</t>
  </si>
  <si>
    <t xml:space="preserve">0,87   "D31</t>
  </si>
  <si>
    <t>70</t>
  </si>
  <si>
    <t>60794103</t>
  </si>
  <si>
    <t>parapet dřevotřískový vnitřní povrch laminátový š 300mm</t>
  </si>
  <si>
    <t>324518029</t>
  </si>
  <si>
    <t xml:space="preserve">0,87*2   "D36</t>
  </si>
  <si>
    <t>71</t>
  </si>
  <si>
    <t>60794121</t>
  </si>
  <si>
    <t>koncovka PVC k parapetním dřevotřískovým deskám 600mm</t>
  </si>
  <si>
    <t>416465069</t>
  </si>
  <si>
    <t>72</t>
  </si>
  <si>
    <t>766694126</t>
  </si>
  <si>
    <t>Montáž parapetních desek dřevěných nebo plastových š přes 300 mm</t>
  </si>
  <si>
    <t>1330339608</t>
  </si>
  <si>
    <t>1,27*4+1,25+1,20*3+1,25*4+1,97+1,27*2+1,29*2+0,91*3+0,95*2+1,28*4+0,85+0,90*3</t>
  </si>
  <si>
    <t>1,17*10+1,25+1,23+2,10*2+1,22*2+1,36+1,30*8+1,17+1,23+0,87*4+1,25*4+0,87*9</t>
  </si>
  <si>
    <t>73</t>
  </si>
  <si>
    <t>60794R01</t>
  </si>
  <si>
    <t>parapet dřevotřískový vnitřní povrch laminátový š 310mm</t>
  </si>
  <si>
    <t>2116982635</t>
  </si>
  <si>
    <t>74</t>
  </si>
  <si>
    <t>60794R02</t>
  </si>
  <si>
    <t>parapet dřevotřískový vnitřní povrch laminátový š 320mm</t>
  </si>
  <si>
    <t>-559648642</t>
  </si>
  <si>
    <t xml:space="preserve">1,28*4   "D15</t>
  </si>
  <si>
    <t xml:space="preserve">0,87*4   "D32</t>
  </si>
  <si>
    <t>75</t>
  </si>
  <si>
    <t>60794R03</t>
  </si>
  <si>
    <t>parapet dřevotřískový vnitřní povrch laminátový š 330mm</t>
  </si>
  <si>
    <t>-1395092998</t>
  </si>
  <si>
    <t xml:space="preserve">1,17*10   "D18</t>
  </si>
  <si>
    <t xml:space="preserve">1,25   "D19</t>
  </si>
  <si>
    <t xml:space="preserve">1,23   "D20</t>
  </si>
  <si>
    <t xml:space="preserve">2,10   "D21</t>
  </si>
  <si>
    <t xml:space="preserve">1,22*2   "D23</t>
  </si>
  <si>
    <t>76</t>
  </si>
  <si>
    <t>60794R04</t>
  </si>
  <si>
    <t>parapet dřevotřískový vnitřní povrch laminátový š 340mm</t>
  </si>
  <si>
    <t>528023566</t>
  </si>
  <si>
    <t xml:space="preserve">0,91*2   "D13</t>
  </si>
  <si>
    <t xml:space="preserve">1,17   "D27</t>
  </si>
  <si>
    <t xml:space="preserve">1,23   "D28</t>
  </si>
  <si>
    <t xml:space="preserve">0,87*6   "D34</t>
  </si>
  <si>
    <t>77</t>
  </si>
  <si>
    <t>60794104</t>
  </si>
  <si>
    <t>parapet dřevotřískový vnitřní povrch laminátový š 350mm</t>
  </si>
  <si>
    <t>272365223</t>
  </si>
  <si>
    <t>78</t>
  </si>
  <si>
    <t>60794R09</t>
  </si>
  <si>
    <t>parapet dřevotřískový vnitřní povrch laminátový š 430mm</t>
  </si>
  <si>
    <t>1724587232</t>
  </si>
  <si>
    <t xml:space="preserve">2,10  "D22</t>
  </si>
  <si>
    <t>79</t>
  </si>
  <si>
    <t>60794106</t>
  </si>
  <si>
    <t>parapet dřevotřískový vnitřní povrch laminátový š 450mm</t>
  </si>
  <si>
    <t>-2121293</t>
  </si>
  <si>
    <t>80</t>
  </si>
  <si>
    <t>60794R05</t>
  </si>
  <si>
    <t>parapet dřevotřískový vnitřní povrch laminátový š 460mm</t>
  </si>
  <si>
    <t>55235699</t>
  </si>
  <si>
    <t xml:space="preserve">1,27*4   "D01</t>
  </si>
  <si>
    <t>81</t>
  </si>
  <si>
    <t>60794R06</t>
  </si>
  <si>
    <t>parapet dřevotřískový vnitřní povrch laminátový š 480mm</t>
  </si>
  <si>
    <t>1797754881</t>
  </si>
  <si>
    <t xml:space="preserve">1,29*2   "D11</t>
  </si>
  <si>
    <t xml:space="preserve">1,36    "D25</t>
  </si>
  <si>
    <t xml:space="preserve">1,30   "D26</t>
  </si>
  <si>
    <t>82</t>
  </si>
  <si>
    <t>60794R07</t>
  </si>
  <si>
    <t>parapet dřevotřískový vnitřní povrch laminátový š 485mm</t>
  </si>
  <si>
    <t>156612382</t>
  </si>
  <si>
    <t xml:space="preserve">1,25*1   "D02</t>
  </si>
  <si>
    <t xml:space="preserve">1,20*3   "D03</t>
  </si>
  <si>
    <t xml:space="preserve">1,27*2   "D10</t>
  </si>
  <si>
    <t xml:space="preserve">0,90*3   "D17</t>
  </si>
  <si>
    <t>83</t>
  </si>
  <si>
    <t>60794107</t>
  </si>
  <si>
    <t>parapet dřevotřískový vnitřní povrch laminátový š 500mm</t>
  </si>
  <si>
    <t>-927048631</t>
  </si>
  <si>
    <t xml:space="preserve">0,91*1   "D12</t>
  </si>
  <si>
    <t>84</t>
  </si>
  <si>
    <t>60794R08</t>
  </si>
  <si>
    <t>parapet dřevotřískový vnitřní povrch laminátový š 515mm</t>
  </si>
  <si>
    <t>-1555027472</t>
  </si>
  <si>
    <t xml:space="preserve">0,85*1   "D16</t>
  </si>
  <si>
    <t>85</t>
  </si>
  <si>
    <t>-492763700</t>
  </si>
  <si>
    <t>86</t>
  </si>
  <si>
    <t>998766312</t>
  </si>
  <si>
    <t>Přesun hmot procentní pro kce truhlářské ruční v objektech v přes 6 do 12 m</t>
  </si>
  <si>
    <t>-63537296</t>
  </si>
  <si>
    <t>781</t>
  </si>
  <si>
    <t>Dokončovací práce - obklady</t>
  </si>
  <si>
    <t>87</t>
  </si>
  <si>
    <t>781121011</t>
  </si>
  <si>
    <t>Nátěr penetrační na stěnu</t>
  </si>
  <si>
    <t>-474071313</t>
  </si>
  <si>
    <t>88</t>
  </si>
  <si>
    <t>781472219</t>
  </si>
  <si>
    <t>Montáž obkladů keramických hladkých lepených cementovým flexibilním lepidlem přes 22 do 25 ks/m2</t>
  </si>
  <si>
    <t>-1050053008</t>
  </si>
  <si>
    <t>89</t>
  </si>
  <si>
    <t>59761704</t>
  </si>
  <si>
    <t>obklad keramický nemrazuvzdorný povrch hladký/lesklý tl do 10mm</t>
  </si>
  <si>
    <t>-452348647</t>
  </si>
  <si>
    <t>18,96*1,1 'Přepočtené koeficientem množství</t>
  </si>
  <si>
    <t>90</t>
  </si>
  <si>
    <t>781472291</t>
  </si>
  <si>
    <t>Příplatek k montáži obkladů keramických lepených cementovým flexibilním lepidlem za plochu do 10 m2</t>
  </si>
  <si>
    <t>-1979088176</t>
  </si>
  <si>
    <t>91</t>
  </si>
  <si>
    <t>781492211</t>
  </si>
  <si>
    <t>Montáž profilů rohových lepených flexibilním cementovým lepidlem</t>
  </si>
  <si>
    <t>297458751</t>
  </si>
  <si>
    <t>1,18*2*2</t>
  </si>
  <si>
    <t>1,18*2</t>
  </si>
  <si>
    <t>1,20*2*3</t>
  </si>
  <si>
    <t>1,17*2*2+1,17*2*2+1,17*2*11</t>
  </si>
  <si>
    <t>92</t>
  </si>
  <si>
    <t>28342003</t>
  </si>
  <si>
    <t>lišta ukončovací z PVC 10mm</t>
  </si>
  <si>
    <t>350191014</t>
  </si>
  <si>
    <t>54,1*1,05 'Přepočtené koeficientem množství</t>
  </si>
  <si>
    <t>93</t>
  </si>
  <si>
    <t>998781312</t>
  </si>
  <si>
    <t>Přesun hmot procentní pro obklady keramické ruční v objektech v přes 6 do 12 m</t>
  </si>
  <si>
    <t>-629248530</t>
  </si>
  <si>
    <t>783</t>
  </si>
  <si>
    <t>Dokončovací práce - nátěry</t>
  </si>
  <si>
    <t>94</t>
  </si>
  <si>
    <t>783823133</t>
  </si>
  <si>
    <t>Penetrační silikátový nátěr hladkých, tenkovrstvých zrnitých nebo štukových omítek</t>
  </si>
  <si>
    <t>-2116332966</t>
  </si>
  <si>
    <t>95</t>
  </si>
  <si>
    <t>783827125</t>
  </si>
  <si>
    <t>Krycí jednonásobný silikonový nátěr omítek stupně členitosti 1 a 2</t>
  </si>
  <si>
    <t>-448533712</t>
  </si>
  <si>
    <t>784</t>
  </si>
  <si>
    <t>Dokončovací práce - malby a tapety</t>
  </si>
  <si>
    <t>96</t>
  </si>
  <si>
    <t>784181101</t>
  </si>
  <si>
    <t>Základní akrylátová jednonásobná bezbarvá penetrace podkladu v místnostech v do 3,80 m</t>
  </si>
  <si>
    <t>658550676</t>
  </si>
  <si>
    <t>97</t>
  </si>
  <si>
    <t>784221101</t>
  </si>
  <si>
    <t>Dvojnásobné bílé malby ze směsí za sucha dobře otěruvzdorných v místnostech do 3,80 m</t>
  </si>
  <si>
    <t>1137906729</t>
  </si>
  <si>
    <t>VON - VRN+ON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</si>
  <si>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</si>
  <si>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</si>
  <si>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</si>
  <si>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</si>
  <si>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</si>
  <si>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</si>
  <si>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</si>
  <si>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</si>
  <si>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</si>
  <si>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</si>
  <si>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zeměměřičské a projektové práce</t>
  </si>
  <si>
    <t>013203000</t>
  </si>
  <si>
    <t>Náklady na dopracování detailů RPD (dílenská dokumentace)</t>
  </si>
  <si>
    <t>kpl</t>
  </si>
  <si>
    <t>1024</t>
  </si>
  <si>
    <t>-796332378</t>
  </si>
  <si>
    <t>dílenská dokumentace oken, venkovních parapetů</t>
  </si>
  <si>
    <t>1,0</t>
  </si>
  <si>
    <t>013254000</t>
  </si>
  <si>
    <t>Dokumentace skutečného provedení stavby</t>
  </si>
  <si>
    <t>63219799</t>
  </si>
  <si>
    <t>013274000</t>
  </si>
  <si>
    <t>Fotodokumentace a pasportizace objektu</t>
  </si>
  <si>
    <t>-667293953</t>
  </si>
  <si>
    <t>VRN3</t>
  </si>
  <si>
    <t>Zařízení staveniště</t>
  </si>
  <si>
    <t>030001000</t>
  </si>
  <si>
    <t>776864836</t>
  </si>
  <si>
    <t>VRN4</t>
  </si>
  <si>
    <t>Inženýrská činnost</t>
  </si>
  <si>
    <t>041414000</t>
  </si>
  <si>
    <t>Plán BOZP</t>
  </si>
  <si>
    <t>335860920</t>
  </si>
  <si>
    <t>041903000</t>
  </si>
  <si>
    <t>Inženýrská činnost při realizaci stavby</t>
  </si>
  <si>
    <t>-187139726</t>
  </si>
  <si>
    <t>049002000</t>
  </si>
  <si>
    <t>Doklady požadované k převzetí díla</t>
  </si>
  <si>
    <t>974178176</t>
  </si>
  <si>
    <t>VRN6</t>
  </si>
  <si>
    <t>Územní vlivy</t>
  </si>
  <si>
    <t>060001000</t>
  </si>
  <si>
    <t>-2114429874</t>
  </si>
  <si>
    <t>VRN7</t>
  </si>
  <si>
    <t>Provozní vlivy</t>
  </si>
  <si>
    <t>070001000</t>
  </si>
  <si>
    <t>1571336349</t>
  </si>
  <si>
    <t>VRN9</t>
  </si>
  <si>
    <t>Ostatní náklady</t>
  </si>
  <si>
    <t>094002000</t>
  </si>
  <si>
    <t>Označení stavby</t>
  </si>
  <si>
    <t>-201461451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</si>
</sst>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hidden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4.4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10_25_A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Výměna oken ZŠ Valtice, nám. Svobody č.p. 38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k.ú. Valtice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23. 10. 2025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26.4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Valtice, nám. Svobody 21, 69142 Valtice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IPOKa, s.r.o.,Blanky Waleské 558, 281 02 Cerhenice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6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ROUND(SUM(AG95:AG96),2)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ROUND(SUM(AS95:AS96),2)</f>
        <v>0</v>
      </c>
      <c r="AT94" s="115">
        <f>ROUND(SUM(AV94:AW94),2)</f>
        <v>0</v>
      </c>
      <c r="AU94" s="116">
        <f>ROUND(SUM(AU95:AU96),5)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ROUND(SUM(AZ95:AZ96),2)</f>
        <v>0</v>
      </c>
      <c r="BA94" s="115">
        <f>ROUND(SUM(BA95:BA96),2)</f>
        <v>0</v>
      </c>
      <c r="BB94" s="115">
        <f>ROUND(SUM(BB95:BB96),2)</f>
        <v>0</v>
      </c>
      <c r="BC94" s="115">
        <f>ROUND(SUM(BC95:BC96),2)</f>
        <v>0</v>
      </c>
      <c r="BD94" s="117">
        <f>ROUND(SUM(BD95:BD96),2)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4.4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'01 - Výměna vnějších otvorů'!J30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'01 - Výměna vnějších otvorů'!P129</f>
        <v>0</v>
      </c>
      <c r="AV95" s="129">
        <f>'01 - Výměna vnějších otvorů'!J33</f>
        <v>0</v>
      </c>
      <c r="AW95" s="129">
        <f>'01 - Výměna vnějších otvorů'!J34</f>
        <v>0</v>
      </c>
      <c r="AX95" s="129">
        <f>'01 - Výměna vnějších otvorů'!J35</f>
        <v>0</v>
      </c>
      <c r="AY95" s="129">
        <f>'01 - Výměna vnějších otvorů'!J36</f>
        <v>0</v>
      </c>
      <c r="AZ95" s="129">
        <f>'01 - Výměna vnějších otvorů'!F33</f>
        <v>0</v>
      </c>
      <c r="BA95" s="129">
        <f>'01 - Výměna vnějších otvorů'!F34</f>
        <v>0</v>
      </c>
      <c r="BB95" s="129">
        <f>'01 - Výměna vnějších otvorů'!F35</f>
        <v>0</v>
      </c>
      <c r="BC95" s="129">
        <f>'01 - Výměna vnějších otvorů'!F36</f>
        <v>0</v>
      </c>
      <c r="BD95" s="131">
        <f>'01 - Výměna vnějších otvorů'!F37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7" customFormat="1" ht="14.4" customHeight="1">
      <c r="A96" s="120" t="s">
        <v>80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'VON - VRN+ON'!J30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83</v>
      </c>
      <c r="AR96" s="127"/>
      <c r="AS96" s="133">
        <v>0</v>
      </c>
      <c r="AT96" s="134">
        <f>ROUND(SUM(AV96:AW96),2)</f>
        <v>0</v>
      </c>
      <c r="AU96" s="135">
        <f>'VON - VRN+ON'!P123</f>
        <v>0</v>
      </c>
      <c r="AV96" s="134">
        <f>'VON - VRN+ON'!J33</f>
        <v>0</v>
      </c>
      <c r="AW96" s="134">
        <f>'VON - VRN+ON'!J34</f>
        <v>0</v>
      </c>
      <c r="AX96" s="134">
        <f>'VON - VRN+ON'!J35</f>
        <v>0</v>
      </c>
      <c r="AY96" s="134">
        <f>'VON - VRN+ON'!J36</f>
        <v>0</v>
      </c>
      <c r="AZ96" s="134">
        <f>'VON - VRN+ON'!F33</f>
        <v>0</v>
      </c>
      <c r="BA96" s="134">
        <f>'VON - VRN+ON'!F34</f>
        <v>0</v>
      </c>
      <c r="BB96" s="134">
        <f>'VON - VRN+ON'!F35</f>
        <v>0</v>
      </c>
      <c r="BC96" s="134">
        <f>'VON - VRN+ON'!F36</f>
        <v>0</v>
      </c>
      <c r="BD96" s="136">
        <f>'VON - VRN+ON'!F37</f>
        <v>0</v>
      </c>
      <c r="BE96" s="7"/>
      <c r="BT96" s="132" t="s">
        <v>84</v>
      </c>
      <c r="BV96" s="132" t="s">
        <v>78</v>
      </c>
      <c r="BW96" s="132" t="s">
        <v>89</v>
      </c>
      <c r="BX96" s="132" t="s">
        <v>5</v>
      </c>
      <c r="CL96" s="132" t="s">
        <v>1</v>
      </c>
      <c r="CM96" s="132" t="s">
        <v>86</v>
      </c>
    </row>
    <row r="97" s="2" customFormat="1" ht="30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</sheetData>
  <sheetProtection sheet="1" formatColumns="0" formatRows="0" objects="1" scenarios="1" spinCount="100000" saltValue="J0FJchN0pnW0NnZAJiqHGQym5mN3eA8HQ4KowW3nwAXUDUgYTedrwb9/rxKV0WKDAQ8V3Y5AXOAO9wZ2x3MMUw==" hashValue="Y819GAVJspHCpTNs3Aw27Ei+T9KLU8LkaOp2kZQ3JQoBNceqikj2rEa95VLzEmCeb7CnD1IgnsCq7LAcupHdyQ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Výměna vnějších otvorů'!C2" display="/"/>
    <hyperlink ref="A96" location="'VON - VRN+O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90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4.4" customHeight="1">
      <c r="B7" s="21"/>
      <c r="E7" s="142" t="str">
        <f>'Rekapitulace stavby'!K6</f>
        <v>Výměna oken ZŠ Valtice, nám. Svobody č.p. 38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5.6" customHeight="1">
      <c r="A9" s="39"/>
      <c r="B9" s="45"/>
      <c r="C9" s="39"/>
      <c r="D9" s="39"/>
      <c r="E9" s="143" t="s">
        <v>92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23. 10. 2025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4.4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ROUND((SUM(BE129:BE622)),  2)</f>
        <v>0</v>
      </c>
      <c r="G33" s="39"/>
      <c r="H33" s="39"/>
      <c r="I33" s="156">
        <v>0.20999999999999999</v>
      </c>
      <c r="J33" s="155">
        <f>ROUND(((SUM(BE129:BE622))*I33),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ROUND((SUM(BF129:BF622)),  2)</f>
        <v>0</v>
      </c>
      <c r="G34" s="39"/>
      <c r="H34" s="39"/>
      <c r="I34" s="156">
        <v>0.12</v>
      </c>
      <c r="J34" s="155">
        <f>ROUND(((SUM(BF129:BF622))*I34),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ROUND((SUM(BG129:BG622)),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ROUND((SUM(BH129:BH622)),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ROUND((SUM(BI129:BI622)),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4.4" customHeight="1">
      <c r="A85" s="39"/>
      <c r="B85" s="40"/>
      <c r="C85" s="41"/>
      <c r="D85" s="41"/>
      <c r="E85" s="175" t="str">
        <f>E7</f>
        <v>Výměna oken ZŠ Valtice, nám. Svobody č.p. 38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6" customHeight="1">
      <c r="A87" s="39"/>
      <c r="B87" s="40"/>
      <c r="C87" s="41"/>
      <c r="D87" s="41"/>
      <c r="E87" s="77" t="str">
        <f>E9</f>
        <v>01 - Výměna vnějších otvorů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k.ú. Valtice</v>
      </c>
      <c r="G89" s="41"/>
      <c r="H89" s="41"/>
      <c r="I89" s="33" t="s">
        <v>22</v>
      </c>
      <c r="J89" s="80" t="str">
        <f>IF(J12="","",J12)</f>
        <v>23. 10. 2025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40.8" customHeight="1">
      <c r="A91" s="39"/>
      <c r="B91" s="40"/>
      <c r="C91" s="33" t="s">
        <v>24</v>
      </c>
      <c r="D91" s="41"/>
      <c r="E91" s="41"/>
      <c r="F91" s="28" t="str">
        <f>E15</f>
        <v>Město Valtice, nám. Svobody 21, 69142 Valtice</v>
      </c>
      <c r="G91" s="41"/>
      <c r="H91" s="41"/>
      <c r="I91" s="33" t="s">
        <v>30</v>
      </c>
      <c r="J91" s="37" t="str">
        <f>E21</f>
        <v>IPOKa, s.r.o.,Blanky Waleské 558, 281 02 Cerhenice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6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94</v>
      </c>
      <c r="D94" s="177"/>
      <c r="E94" s="177"/>
      <c r="F94" s="177"/>
      <c r="G94" s="177"/>
      <c r="H94" s="177"/>
      <c r="I94" s="177"/>
      <c r="J94" s="178" t="s">
        <v>95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96</v>
      </c>
      <c r="D96" s="41"/>
      <c r="E96" s="41"/>
      <c r="F96" s="41"/>
      <c r="G96" s="41"/>
      <c r="H96" s="41"/>
      <c r="I96" s="41"/>
      <c r="J96" s="111">
        <f>J129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97</v>
      </c>
    </row>
    <row r="97" s="9" customFormat="1" ht="24.96" customHeight="1">
      <c r="A97" s="9"/>
      <c r="B97" s="180"/>
      <c r="C97" s="181"/>
      <c r="D97" s="182" t="s">
        <v>98</v>
      </c>
      <c r="E97" s="183"/>
      <c r="F97" s="183"/>
      <c r="G97" s="183"/>
      <c r="H97" s="183"/>
      <c r="I97" s="183"/>
      <c r="J97" s="184">
        <f>J130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99</v>
      </c>
      <c r="E98" s="189"/>
      <c r="F98" s="189"/>
      <c r="G98" s="189"/>
      <c r="H98" s="189"/>
      <c r="I98" s="189"/>
      <c r="J98" s="190">
        <f>J131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100</v>
      </c>
      <c r="E99" s="189"/>
      <c r="F99" s="189"/>
      <c r="G99" s="189"/>
      <c r="H99" s="189"/>
      <c r="I99" s="189"/>
      <c r="J99" s="190">
        <f>J142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101</v>
      </c>
      <c r="E100" s="189"/>
      <c r="F100" s="189"/>
      <c r="G100" s="189"/>
      <c r="H100" s="189"/>
      <c r="I100" s="189"/>
      <c r="J100" s="190">
        <f>J239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102</v>
      </c>
      <c r="E101" s="189"/>
      <c r="F101" s="189"/>
      <c r="G101" s="189"/>
      <c r="H101" s="189"/>
      <c r="I101" s="189"/>
      <c r="J101" s="190">
        <f>J309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103</v>
      </c>
      <c r="E102" s="189"/>
      <c r="F102" s="189"/>
      <c r="G102" s="189"/>
      <c r="H102" s="189"/>
      <c r="I102" s="189"/>
      <c r="J102" s="190">
        <f>J315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104</v>
      </c>
      <c r="E103" s="183"/>
      <c r="F103" s="183"/>
      <c r="G103" s="183"/>
      <c r="H103" s="183"/>
      <c r="I103" s="183"/>
      <c r="J103" s="184">
        <f>J317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105</v>
      </c>
      <c r="E104" s="189"/>
      <c r="F104" s="189"/>
      <c r="G104" s="189"/>
      <c r="H104" s="189"/>
      <c r="I104" s="189"/>
      <c r="J104" s="190">
        <f>J318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106</v>
      </c>
      <c r="E105" s="189"/>
      <c r="F105" s="189"/>
      <c r="G105" s="189"/>
      <c r="H105" s="189"/>
      <c r="I105" s="189"/>
      <c r="J105" s="190">
        <f>J327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107</v>
      </c>
      <c r="E106" s="189"/>
      <c r="F106" s="189"/>
      <c r="G106" s="189"/>
      <c r="H106" s="189"/>
      <c r="I106" s="189"/>
      <c r="J106" s="190">
        <f>J390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108</v>
      </c>
      <c r="E107" s="189"/>
      <c r="F107" s="189"/>
      <c r="G107" s="189"/>
      <c r="H107" s="189"/>
      <c r="I107" s="189"/>
      <c r="J107" s="190">
        <f>J555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109</v>
      </c>
      <c r="E108" s="189"/>
      <c r="F108" s="189"/>
      <c r="G108" s="189"/>
      <c r="H108" s="189"/>
      <c r="I108" s="189"/>
      <c r="J108" s="190">
        <f>J595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110</v>
      </c>
      <c r="E109" s="189"/>
      <c r="F109" s="189"/>
      <c r="G109" s="189"/>
      <c r="H109" s="189"/>
      <c r="I109" s="189"/>
      <c r="J109" s="190">
        <f>J607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111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4.4" customHeight="1">
      <c r="A119" s="39"/>
      <c r="B119" s="40"/>
      <c r="C119" s="41"/>
      <c r="D119" s="41"/>
      <c r="E119" s="175" t="str">
        <f>E7</f>
        <v>Výměna oken ZŠ Valtice, nám. Svobody č.p. 38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91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6" customHeight="1">
      <c r="A121" s="39"/>
      <c r="B121" s="40"/>
      <c r="C121" s="41"/>
      <c r="D121" s="41"/>
      <c r="E121" s="77" t="str">
        <f>E9</f>
        <v>01 - Výměna vnějších otvorů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F12</f>
        <v>k.ú. Valtice</v>
      </c>
      <c r="G123" s="41"/>
      <c r="H123" s="41"/>
      <c r="I123" s="33" t="s">
        <v>22</v>
      </c>
      <c r="J123" s="80" t="str">
        <f>IF(J12="","",J12)</f>
        <v>23. 10. 2025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40.8" customHeight="1">
      <c r="A125" s="39"/>
      <c r="B125" s="40"/>
      <c r="C125" s="33" t="s">
        <v>24</v>
      </c>
      <c r="D125" s="41"/>
      <c r="E125" s="41"/>
      <c r="F125" s="28" t="str">
        <f>E15</f>
        <v>Město Valtice, nám. Svobody 21, 69142 Valtice</v>
      </c>
      <c r="G125" s="41"/>
      <c r="H125" s="41"/>
      <c r="I125" s="33" t="s">
        <v>30</v>
      </c>
      <c r="J125" s="37" t="str">
        <f>E21</f>
        <v>IPOKa, s.r.o.,Blanky Waleské 558, 281 02 Cerhenice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6" customHeight="1">
      <c r="A126" s="39"/>
      <c r="B126" s="40"/>
      <c r="C126" s="33" t="s">
        <v>28</v>
      </c>
      <c r="D126" s="41"/>
      <c r="E126" s="41"/>
      <c r="F126" s="28" t="str">
        <f>IF(E18="","",E18)</f>
        <v>Vyplň údaj</v>
      </c>
      <c r="G126" s="41"/>
      <c r="H126" s="41"/>
      <c r="I126" s="33" t="s">
        <v>33</v>
      </c>
      <c r="J126" s="37" t="str">
        <f>E24</f>
        <v xml:space="preserve"> 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192"/>
      <c r="B128" s="193"/>
      <c r="C128" s="194" t="s">
        <v>112</v>
      </c>
      <c r="D128" s="195" t="s">
        <v>61</v>
      </c>
      <c r="E128" s="195" t="s">
        <v>57</v>
      </c>
      <c r="F128" s="195" t="s">
        <v>58</v>
      </c>
      <c r="G128" s="195" t="s">
        <v>113</v>
      </c>
      <c r="H128" s="195" t="s">
        <v>114</v>
      </c>
      <c r="I128" s="195" t="s">
        <v>115</v>
      </c>
      <c r="J128" s="196" t="s">
        <v>95</v>
      </c>
      <c r="K128" s="197" t="s">
        <v>116</v>
      </c>
      <c r="L128" s="198"/>
      <c r="M128" s="101" t="s">
        <v>1</v>
      </c>
      <c r="N128" s="102" t="s">
        <v>40</v>
      </c>
      <c r="O128" s="102" t="s">
        <v>117</v>
      </c>
      <c r="P128" s="102" t="s">
        <v>118</v>
      </c>
      <c r="Q128" s="102" t="s">
        <v>119</v>
      </c>
      <c r="R128" s="102" t="s">
        <v>120</v>
      </c>
      <c r="S128" s="102" t="s">
        <v>121</v>
      </c>
      <c r="T128" s="103" t="s">
        <v>122</v>
      </c>
      <c r="U128" s="192"/>
      <c r="V128" s="192"/>
      <c r="W128" s="192"/>
      <c r="X128" s="192"/>
      <c r="Y128" s="192"/>
      <c r="Z128" s="192"/>
      <c r="AA128" s="192"/>
      <c r="AB128" s="192"/>
      <c r="AC128" s="192"/>
      <c r="AD128" s="192"/>
      <c r="AE128" s="192"/>
    </row>
    <row r="129" s="2" customFormat="1" ht="22.8" customHeight="1">
      <c r="A129" s="39"/>
      <c r="B129" s="40"/>
      <c r="C129" s="108" t="s">
        <v>123</v>
      </c>
      <c r="D129" s="41"/>
      <c r="E129" s="41"/>
      <c r="F129" s="41"/>
      <c r="G129" s="41"/>
      <c r="H129" s="41"/>
      <c r="I129" s="41"/>
      <c r="J129" s="199">
        <f>BK129</f>
        <v>0</v>
      </c>
      <c r="K129" s="41"/>
      <c r="L129" s="45"/>
      <c r="M129" s="104"/>
      <c r="N129" s="200"/>
      <c r="O129" s="105"/>
      <c r="P129" s="201">
        <f>P130+P317</f>
        <v>0</v>
      </c>
      <c r="Q129" s="105"/>
      <c r="R129" s="201">
        <f>R130+R317</f>
        <v>28.149195320000004</v>
      </c>
      <c r="S129" s="105"/>
      <c r="T129" s="202">
        <f>T130+T317</f>
        <v>12.95918801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75</v>
      </c>
      <c r="AU129" s="18" t="s">
        <v>97</v>
      </c>
      <c r="BK129" s="203">
        <f>BK130+BK317</f>
        <v>0</v>
      </c>
    </row>
    <row r="130" s="12" customFormat="1" ht="25.92" customHeight="1">
      <c r="A130" s="12"/>
      <c r="B130" s="204"/>
      <c r="C130" s="205"/>
      <c r="D130" s="206" t="s">
        <v>75</v>
      </c>
      <c r="E130" s="207" t="s">
        <v>124</v>
      </c>
      <c r="F130" s="207" t="s">
        <v>125</v>
      </c>
      <c r="G130" s="205"/>
      <c r="H130" s="205"/>
      <c r="I130" s="208"/>
      <c r="J130" s="209">
        <f>BK130</f>
        <v>0</v>
      </c>
      <c r="K130" s="205"/>
      <c r="L130" s="210"/>
      <c r="M130" s="211"/>
      <c r="N130" s="212"/>
      <c r="O130" s="212"/>
      <c r="P130" s="213">
        <f>P131+P142+P239+P309+P315</f>
        <v>0</v>
      </c>
      <c r="Q130" s="212"/>
      <c r="R130" s="213">
        <f>R131+R142+R239+R309+R315</f>
        <v>22.474255840000005</v>
      </c>
      <c r="S130" s="212"/>
      <c r="T130" s="214">
        <f>T131+T142+T239+T309+T315</f>
        <v>12.366242809999999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5" t="s">
        <v>84</v>
      </c>
      <c r="AT130" s="216" t="s">
        <v>75</v>
      </c>
      <c r="AU130" s="216" t="s">
        <v>76</v>
      </c>
      <c r="AY130" s="215" t="s">
        <v>126</v>
      </c>
      <c r="BK130" s="217">
        <f>BK131+BK142+BK239+BK309+BK315</f>
        <v>0</v>
      </c>
    </row>
    <row r="131" s="12" customFormat="1" ht="22.8" customHeight="1">
      <c r="A131" s="12"/>
      <c r="B131" s="204"/>
      <c r="C131" s="205"/>
      <c r="D131" s="206" t="s">
        <v>75</v>
      </c>
      <c r="E131" s="218" t="s">
        <v>127</v>
      </c>
      <c r="F131" s="218" t="s">
        <v>128</v>
      </c>
      <c r="G131" s="205"/>
      <c r="H131" s="205"/>
      <c r="I131" s="208"/>
      <c r="J131" s="219">
        <f>BK131</f>
        <v>0</v>
      </c>
      <c r="K131" s="205"/>
      <c r="L131" s="210"/>
      <c r="M131" s="211"/>
      <c r="N131" s="212"/>
      <c r="O131" s="212"/>
      <c r="P131" s="213">
        <f>SUM(P132:P141)</f>
        <v>0</v>
      </c>
      <c r="Q131" s="212"/>
      <c r="R131" s="213">
        <f>SUM(R132:R141)</f>
        <v>19.546271120000004</v>
      </c>
      <c r="S131" s="212"/>
      <c r="T131" s="214">
        <f>SUM(T132:T141)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5" t="s">
        <v>84</v>
      </c>
      <c r="AT131" s="216" t="s">
        <v>75</v>
      </c>
      <c r="AU131" s="216" t="s">
        <v>84</v>
      </c>
      <c r="AY131" s="215" t="s">
        <v>126</v>
      </c>
      <c r="BK131" s="217">
        <f>SUM(BK132:BK141)</f>
        <v>0</v>
      </c>
    </row>
    <row r="132" s="2" customFormat="1" ht="14.4" customHeight="1">
      <c r="A132" s="39"/>
      <c r="B132" s="40"/>
      <c r="C132" s="220" t="s">
        <v>84</v>
      </c>
      <c r="D132" s="220" t="s">
        <v>129</v>
      </c>
      <c r="E132" s="221" t="s">
        <v>130</v>
      </c>
      <c r="F132" s="222" t="s">
        <v>131</v>
      </c>
      <c r="G132" s="223" t="s">
        <v>132</v>
      </c>
      <c r="H132" s="224">
        <v>73.144000000000005</v>
      </c>
      <c r="I132" s="225"/>
      <c r="J132" s="226">
        <f>ROUND(I132*H132,2)</f>
        <v>0</v>
      </c>
      <c r="K132" s="227"/>
      <c r="L132" s="45"/>
      <c r="M132" s="228" t="s">
        <v>1</v>
      </c>
      <c r="N132" s="229" t="s">
        <v>41</v>
      </c>
      <c r="O132" s="92"/>
      <c r="P132" s="230">
        <f>O132*H132</f>
        <v>0</v>
      </c>
      <c r="Q132" s="230">
        <v>0.26723000000000002</v>
      </c>
      <c r="R132" s="230">
        <f>Q132*H132</f>
        <v>19.546271120000004</v>
      </c>
      <c r="S132" s="230">
        <v>0</v>
      </c>
      <c r="T132" s="23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2" t="s">
        <v>133</v>
      </c>
      <c r="AT132" s="232" t="s">
        <v>129</v>
      </c>
      <c r="AU132" s="232" t="s">
        <v>86</v>
      </c>
      <c r="AY132" s="18" t="s">
        <v>126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8" t="s">
        <v>84</v>
      </c>
      <c r="BK132" s="233">
        <f>ROUND(I132*H132,2)</f>
        <v>0</v>
      </c>
      <c r="BL132" s="18" t="s">
        <v>133</v>
      </c>
      <c r="BM132" s="232" t="s">
        <v>134</v>
      </c>
    </row>
    <row r="133" s="13" customFormat="1">
      <c r="A133" s="13"/>
      <c r="B133" s="234"/>
      <c r="C133" s="235"/>
      <c r="D133" s="236" t="s">
        <v>135</v>
      </c>
      <c r="E133" s="237" t="s">
        <v>1</v>
      </c>
      <c r="F133" s="238" t="s">
        <v>136</v>
      </c>
      <c r="G133" s="235"/>
      <c r="H133" s="237" t="s">
        <v>1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135</v>
      </c>
      <c r="AU133" s="244" t="s">
        <v>86</v>
      </c>
      <c r="AV133" s="13" t="s">
        <v>84</v>
      </c>
      <c r="AW133" s="13" t="s">
        <v>32</v>
      </c>
      <c r="AX133" s="13" t="s">
        <v>76</v>
      </c>
      <c r="AY133" s="244" t="s">
        <v>126</v>
      </c>
    </row>
    <row r="134" s="13" customFormat="1">
      <c r="A134" s="13"/>
      <c r="B134" s="234"/>
      <c r="C134" s="235"/>
      <c r="D134" s="236" t="s">
        <v>135</v>
      </c>
      <c r="E134" s="237" t="s">
        <v>1</v>
      </c>
      <c r="F134" s="238" t="s">
        <v>137</v>
      </c>
      <c r="G134" s="235"/>
      <c r="H134" s="237" t="s">
        <v>1</v>
      </c>
      <c r="I134" s="239"/>
      <c r="J134" s="235"/>
      <c r="K134" s="235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135</v>
      </c>
      <c r="AU134" s="244" t="s">
        <v>86</v>
      </c>
      <c r="AV134" s="13" t="s">
        <v>84</v>
      </c>
      <c r="AW134" s="13" t="s">
        <v>32</v>
      </c>
      <c r="AX134" s="13" t="s">
        <v>76</v>
      </c>
      <c r="AY134" s="244" t="s">
        <v>126</v>
      </c>
    </row>
    <row r="135" s="13" customFormat="1">
      <c r="A135" s="13"/>
      <c r="B135" s="234"/>
      <c r="C135" s="235"/>
      <c r="D135" s="236" t="s">
        <v>135</v>
      </c>
      <c r="E135" s="237" t="s">
        <v>1</v>
      </c>
      <c r="F135" s="238" t="s">
        <v>138</v>
      </c>
      <c r="G135" s="235"/>
      <c r="H135" s="237" t="s">
        <v>1</v>
      </c>
      <c r="I135" s="239"/>
      <c r="J135" s="235"/>
      <c r="K135" s="235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135</v>
      </c>
      <c r="AU135" s="244" t="s">
        <v>86</v>
      </c>
      <c r="AV135" s="13" t="s">
        <v>84</v>
      </c>
      <c r="AW135" s="13" t="s">
        <v>32</v>
      </c>
      <c r="AX135" s="13" t="s">
        <v>76</v>
      </c>
      <c r="AY135" s="244" t="s">
        <v>126</v>
      </c>
    </row>
    <row r="136" s="13" customFormat="1">
      <c r="A136" s="13"/>
      <c r="B136" s="234"/>
      <c r="C136" s="235"/>
      <c r="D136" s="236" t="s">
        <v>135</v>
      </c>
      <c r="E136" s="237" t="s">
        <v>1</v>
      </c>
      <c r="F136" s="238" t="s">
        <v>139</v>
      </c>
      <c r="G136" s="235"/>
      <c r="H136" s="237" t="s">
        <v>1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135</v>
      </c>
      <c r="AU136" s="244" t="s">
        <v>86</v>
      </c>
      <c r="AV136" s="13" t="s">
        <v>84</v>
      </c>
      <c r="AW136" s="13" t="s">
        <v>32</v>
      </c>
      <c r="AX136" s="13" t="s">
        <v>76</v>
      </c>
      <c r="AY136" s="244" t="s">
        <v>126</v>
      </c>
    </row>
    <row r="137" s="14" customFormat="1">
      <c r="A137" s="14"/>
      <c r="B137" s="245"/>
      <c r="C137" s="246"/>
      <c r="D137" s="236" t="s">
        <v>135</v>
      </c>
      <c r="E137" s="247" t="s">
        <v>1</v>
      </c>
      <c r="F137" s="248" t="s">
        <v>140</v>
      </c>
      <c r="G137" s="246"/>
      <c r="H137" s="249">
        <v>156.59999999999999</v>
      </c>
      <c r="I137" s="250"/>
      <c r="J137" s="246"/>
      <c r="K137" s="246"/>
      <c r="L137" s="251"/>
      <c r="M137" s="252"/>
      <c r="N137" s="253"/>
      <c r="O137" s="253"/>
      <c r="P137" s="253"/>
      <c r="Q137" s="253"/>
      <c r="R137" s="253"/>
      <c r="S137" s="253"/>
      <c r="T137" s="25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5" t="s">
        <v>135</v>
      </c>
      <c r="AU137" s="255" t="s">
        <v>86</v>
      </c>
      <c r="AV137" s="14" t="s">
        <v>86</v>
      </c>
      <c r="AW137" s="14" t="s">
        <v>32</v>
      </c>
      <c r="AX137" s="14" t="s">
        <v>76</v>
      </c>
      <c r="AY137" s="255" t="s">
        <v>126</v>
      </c>
    </row>
    <row r="138" s="14" customFormat="1">
      <c r="A138" s="14"/>
      <c r="B138" s="245"/>
      <c r="C138" s="246"/>
      <c r="D138" s="236" t="s">
        <v>135</v>
      </c>
      <c r="E138" s="247" t="s">
        <v>1</v>
      </c>
      <c r="F138" s="248" t="s">
        <v>141</v>
      </c>
      <c r="G138" s="246"/>
      <c r="H138" s="249">
        <v>148.19999999999999</v>
      </c>
      <c r="I138" s="250"/>
      <c r="J138" s="246"/>
      <c r="K138" s="246"/>
      <c r="L138" s="251"/>
      <c r="M138" s="252"/>
      <c r="N138" s="253"/>
      <c r="O138" s="253"/>
      <c r="P138" s="253"/>
      <c r="Q138" s="253"/>
      <c r="R138" s="253"/>
      <c r="S138" s="253"/>
      <c r="T138" s="25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5" t="s">
        <v>135</v>
      </c>
      <c r="AU138" s="255" t="s">
        <v>86</v>
      </c>
      <c r="AV138" s="14" t="s">
        <v>86</v>
      </c>
      <c r="AW138" s="14" t="s">
        <v>32</v>
      </c>
      <c r="AX138" s="14" t="s">
        <v>76</v>
      </c>
      <c r="AY138" s="255" t="s">
        <v>126</v>
      </c>
    </row>
    <row r="139" s="14" customFormat="1">
      <c r="A139" s="14"/>
      <c r="B139" s="245"/>
      <c r="C139" s="246"/>
      <c r="D139" s="236" t="s">
        <v>135</v>
      </c>
      <c r="E139" s="247" t="s">
        <v>1</v>
      </c>
      <c r="F139" s="248" t="s">
        <v>142</v>
      </c>
      <c r="G139" s="246"/>
      <c r="H139" s="249">
        <v>60.920000000000002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5" t="s">
        <v>135</v>
      </c>
      <c r="AU139" s="255" t="s">
        <v>86</v>
      </c>
      <c r="AV139" s="14" t="s">
        <v>86</v>
      </c>
      <c r="AW139" s="14" t="s">
        <v>32</v>
      </c>
      <c r="AX139" s="14" t="s">
        <v>76</v>
      </c>
      <c r="AY139" s="255" t="s">
        <v>126</v>
      </c>
    </row>
    <row r="140" s="15" customFormat="1">
      <c r="A140" s="15"/>
      <c r="B140" s="256"/>
      <c r="C140" s="257"/>
      <c r="D140" s="236" t="s">
        <v>135</v>
      </c>
      <c r="E140" s="258" t="s">
        <v>1</v>
      </c>
      <c r="F140" s="259" t="s">
        <v>143</v>
      </c>
      <c r="G140" s="257"/>
      <c r="H140" s="260">
        <v>365.71999999999997</v>
      </c>
      <c r="I140" s="261"/>
      <c r="J140" s="257"/>
      <c r="K140" s="257"/>
      <c r="L140" s="262"/>
      <c r="M140" s="263"/>
      <c r="N140" s="264"/>
      <c r="O140" s="264"/>
      <c r="P140" s="264"/>
      <c r="Q140" s="264"/>
      <c r="R140" s="264"/>
      <c r="S140" s="264"/>
      <c r="T140" s="26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6" t="s">
        <v>135</v>
      </c>
      <c r="AU140" s="266" t="s">
        <v>86</v>
      </c>
      <c r="AV140" s="15" t="s">
        <v>127</v>
      </c>
      <c r="AW140" s="15" t="s">
        <v>32</v>
      </c>
      <c r="AX140" s="15" t="s">
        <v>76</v>
      </c>
      <c r="AY140" s="266" t="s">
        <v>126</v>
      </c>
    </row>
    <row r="141" s="14" customFormat="1">
      <c r="A141" s="14"/>
      <c r="B141" s="245"/>
      <c r="C141" s="246"/>
      <c r="D141" s="236" t="s">
        <v>135</v>
      </c>
      <c r="E141" s="247" t="s">
        <v>1</v>
      </c>
      <c r="F141" s="248" t="s">
        <v>144</v>
      </c>
      <c r="G141" s="246"/>
      <c r="H141" s="249">
        <v>73.144000000000005</v>
      </c>
      <c r="I141" s="250"/>
      <c r="J141" s="246"/>
      <c r="K141" s="246"/>
      <c r="L141" s="251"/>
      <c r="M141" s="252"/>
      <c r="N141" s="253"/>
      <c r="O141" s="253"/>
      <c r="P141" s="253"/>
      <c r="Q141" s="253"/>
      <c r="R141" s="253"/>
      <c r="S141" s="253"/>
      <c r="T141" s="25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5" t="s">
        <v>135</v>
      </c>
      <c r="AU141" s="255" t="s">
        <v>86</v>
      </c>
      <c r="AV141" s="14" t="s">
        <v>86</v>
      </c>
      <c r="AW141" s="14" t="s">
        <v>32</v>
      </c>
      <c r="AX141" s="14" t="s">
        <v>84</v>
      </c>
      <c r="AY141" s="255" t="s">
        <v>126</v>
      </c>
    </row>
    <row r="142" s="12" customFormat="1" ht="22.8" customHeight="1">
      <c r="A142" s="12"/>
      <c r="B142" s="204"/>
      <c r="C142" s="205"/>
      <c r="D142" s="206" t="s">
        <v>75</v>
      </c>
      <c r="E142" s="218" t="s">
        <v>145</v>
      </c>
      <c r="F142" s="218" t="s">
        <v>146</v>
      </c>
      <c r="G142" s="205"/>
      <c r="H142" s="205"/>
      <c r="I142" s="208"/>
      <c r="J142" s="219">
        <f>BK142</f>
        <v>0</v>
      </c>
      <c r="K142" s="205"/>
      <c r="L142" s="210"/>
      <c r="M142" s="211"/>
      <c r="N142" s="212"/>
      <c r="O142" s="212"/>
      <c r="P142" s="213">
        <f>SUM(P143:P238)</f>
        <v>0</v>
      </c>
      <c r="Q142" s="212"/>
      <c r="R142" s="213">
        <f>SUM(R143:R238)</f>
        <v>2.92798472</v>
      </c>
      <c r="S142" s="212"/>
      <c r="T142" s="214">
        <f>SUM(T143:T238)</f>
        <v>0.087801810000000008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5" t="s">
        <v>84</v>
      </c>
      <c r="AT142" s="216" t="s">
        <v>75</v>
      </c>
      <c r="AU142" s="216" t="s">
        <v>84</v>
      </c>
      <c r="AY142" s="215" t="s">
        <v>126</v>
      </c>
      <c r="BK142" s="217">
        <f>SUM(BK143:BK238)</f>
        <v>0</v>
      </c>
    </row>
    <row r="143" s="2" customFormat="1" ht="22.2" customHeight="1">
      <c r="A143" s="39"/>
      <c r="B143" s="40"/>
      <c r="C143" s="220" t="s">
        <v>86</v>
      </c>
      <c r="D143" s="220" t="s">
        <v>129</v>
      </c>
      <c r="E143" s="221" t="s">
        <v>147</v>
      </c>
      <c r="F143" s="222" t="s">
        <v>148</v>
      </c>
      <c r="G143" s="223" t="s">
        <v>132</v>
      </c>
      <c r="H143" s="224">
        <v>156.929</v>
      </c>
      <c r="I143" s="225"/>
      <c r="J143" s="226">
        <f>ROUND(I143*H143,2)</f>
        <v>0</v>
      </c>
      <c r="K143" s="227"/>
      <c r="L143" s="45"/>
      <c r="M143" s="228" t="s">
        <v>1</v>
      </c>
      <c r="N143" s="229" t="s">
        <v>41</v>
      </c>
      <c r="O143" s="92"/>
      <c r="P143" s="230">
        <f>O143*H143</f>
        <v>0</v>
      </c>
      <c r="Q143" s="230">
        <v>0.00025999999999999998</v>
      </c>
      <c r="R143" s="230">
        <f>Q143*H143</f>
        <v>0.040801539999999997</v>
      </c>
      <c r="S143" s="230">
        <v>0</v>
      </c>
      <c r="T143" s="23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2" t="s">
        <v>133</v>
      </c>
      <c r="AT143" s="232" t="s">
        <v>129</v>
      </c>
      <c r="AU143" s="232" t="s">
        <v>86</v>
      </c>
      <c r="AY143" s="18" t="s">
        <v>126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8" t="s">
        <v>84</v>
      </c>
      <c r="BK143" s="233">
        <f>ROUND(I143*H143,2)</f>
        <v>0</v>
      </c>
      <c r="BL143" s="18" t="s">
        <v>133</v>
      </c>
      <c r="BM143" s="232" t="s">
        <v>149</v>
      </c>
    </row>
    <row r="144" s="13" customFormat="1">
      <c r="A144" s="13"/>
      <c r="B144" s="234"/>
      <c r="C144" s="235"/>
      <c r="D144" s="236" t="s">
        <v>135</v>
      </c>
      <c r="E144" s="237" t="s">
        <v>1</v>
      </c>
      <c r="F144" s="238" t="s">
        <v>150</v>
      </c>
      <c r="G144" s="235"/>
      <c r="H144" s="237" t="s">
        <v>1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135</v>
      </c>
      <c r="AU144" s="244" t="s">
        <v>86</v>
      </c>
      <c r="AV144" s="13" t="s">
        <v>84</v>
      </c>
      <c r="AW144" s="13" t="s">
        <v>32</v>
      </c>
      <c r="AX144" s="13" t="s">
        <v>76</v>
      </c>
      <c r="AY144" s="244" t="s">
        <v>126</v>
      </c>
    </row>
    <row r="145" s="13" customFormat="1">
      <c r="A145" s="13"/>
      <c r="B145" s="234"/>
      <c r="C145" s="235"/>
      <c r="D145" s="236" t="s">
        <v>135</v>
      </c>
      <c r="E145" s="237" t="s">
        <v>1</v>
      </c>
      <c r="F145" s="238" t="s">
        <v>151</v>
      </c>
      <c r="G145" s="235"/>
      <c r="H145" s="237" t="s">
        <v>1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135</v>
      </c>
      <c r="AU145" s="244" t="s">
        <v>86</v>
      </c>
      <c r="AV145" s="13" t="s">
        <v>84</v>
      </c>
      <c r="AW145" s="13" t="s">
        <v>32</v>
      </c>
      <c r="AX145" s="13" t="s">
        <v>76</v>
      </c>
      <c r="AY145" s="244" t="s">
        <v>126</v>
      </c>
    </row>
    <row r="146" s="14" customFormat="1">
      <c r="A146" s="14"/>
      <c r="B146" s="245"/>
      <c r="C146" s="246"/>
      <c r="D146" s="236" t="s">
        <v>135</v>
      </c>
      <c r="E146" s="247" t="s">
        <v>1</v>
      </c>
      <c r="F146" s="248" t="s">
        <v>152</v>
      </c>
      <c r="G146" s="246"/>
      <c r="H146" s="249">
        <v>41.136000000000003</v>
      </c>
      <c r="I146" s="250"/>
      <c r="J146" s="246"/>
      <c r="K146" s="246"/>
      <c r="L146" s="251"/>
      <c r="M146" s="252"/>
      <c r="N146" s="253"/>
      <c r="O146" s="253"/>
      <c r="P146" s="253"/>
      <c r="Q146" s="253"/>
      <c r="R146" s="253"/>
      <c r="S146" s="253"/>
      <c r="T146" s="25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5" t="s">
        <v>135</v>
      </c>
      <c r="AU146" s="255" t="s">
        <v>86</v>
      </c>
      <c r="AV146" s="14" t="s">
        <v>86</v>
      </c>
      <c r="AW146" s="14" t="s">
        <v>32</v>
      </c>
      <c r="AX146" s="14" t="s">
        <v>76</v>
      </c>
      <c r="AY146" s="255" t="s">
        <v>126</v>
      </c>
    </row>
    <row r="147" s="14" customFormat="1">
      <c r="A147" s="14"/>
      <c r="B147" s="245"/>
      <c r="C147" s="246"/>
      <c r="D147" s="236" t="s">
        <v>135</v>
      </c>
      <c r="E147" s="247" t="s">
        <v>1</v>
      </c>
      <c r="F147" s="248" t="s">
        <v>153</v>
      </c>
      <c r="G147" s="246"/>
      <c r="H147" s="249">
        <v>41.951000000000001</v>
      </c>
      <c r="I147" s="250"/>
      <c r="J147" s="246"/>
      <c r="K147" s="246"/>
      <c r="L147" s="251"/>
      <c r="M147" s="252"/>
      <c r="N147" s="253"/>
      <c r="O147" s="253"/>
      <c r="P147" s="253"/>
      <c r="Q147" s="253"/>
      <c r="R147" s="253"/>
      <c r="S147" s="253"/>
      <c r="T147" s="25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5" t="s">
        <v>135</v>
      </c>
      <c r="AU147" s="255" t="s">
        <v>86</v>
      </c>
      <c r="AV147" s="14" t="s">
        <v>86</v>
      </c>
      <c r="AW147" s="14" t="s">
        <v>32</v>
      </c>
      <c r="AX147" s="14" t="s">
        <v>76</v>
      </c>
      <c r="AY147" s="255" t="s">
        <v>126</v>
      </c>
    </row>
    <row r="148" s="14" customFormat="1">
      <c r="A148" s="14"/>
      <c r="B148" s="245"/>
      <c r="C148" s="246"/>
      <c r="D148" s="236" t="s">
        <v>135</v>
      </c>
      <c r="E148" s="247" t="s">
        <v>1</v>
      </c>
      <c r="F148" s="248" t="s">
        <v>154</v>
      </c>
      <c r="G148" s="246"/>
      <c r="H148" s="249">
        <v>6.4550000000000001</v>
      </c>
      <c r="I148" s="250"/>
      <c r="J148" s="246"/>
      <c r="K148" s="246"/>
      <c r="L148" s="251"/>
      <c r="M148" s="252"/>
      <c r="N148" s="253"/>
      <c r="O148" s="253"/>
      <c r="P148" s="253"/>
      <c r="Q148" s="253"/>
      <c r="R148" s="253"/>
      <c r="S148" s="253"/>
      <c r="T148" s="25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5" t="s">
        <v>135</v>
      </c>
      <c r="AU148" s="255" t="s">
        <v>86</v>
      </c>
      <c r="AV148" s="14" t="s">
        <v>86</v>
      </c>
      <c r="AW148" s="14" t="s">
        <v>32</v>
      </c>
      <c r="AX148" s="14" t="s">
        <v>76</v>
      </c>
      <c r="AY148" s="255" t="s">
        <v>126</v>
      </c>
    </row>
    <row r="149" s="13" customFormat="1">
      <c r="A149" s="13"/>
      <c r="B149" s="234"/>
      <c r="C149" s="235"/>
      <c r="D149" s="236" t="s">
        <v>135</v>
      </c>
      <c r="E149" s="237" t="s">
        <v>1</v>
      </c>
      <c r="F149" s="238" t="s">
        <v>155</v>
      </c>
      <c r="G149" s="235"/>
      <c r="H149" s="237" t="s">
        <v>1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135</v>
      </c>
      <c r="AU149" s="244" t="s">
        <v>86</v>
      </c>
      <c r="AV149" s="13" t="s">
        <v>84</v>
      </c>
      <c r="AW149" s="13" t="s">
        <v>32</v>
      </c>
      <c r="AX149" s="13" t="s">
        <v>76</v>
      </c>
      <c r="AY149" s="244" t="s">
        <v>126</v>
      </c>
    </row>
    <row r="150" s="14" customFormat="1">
      <c r="A150" s="14"/>
      <c r="B150" s="245"/>
      <c r="C150" s="246"/>
      <c r="D150" s="236" t="s">
        <v>135</v>
      </c>
      <c r="E150" s="247" t="s">
        <v>1</v>
      </c>
      <c r="F150" s="248" t="s">
        <v>156</v>
      </c>
      <c r="G150" s="246"/>
      <c r="H150" s="249">
        <v>35.011000000000003</v>
      </c>
      <c r="I150" s="250"/>
      <c r="J150" s="246"/>
      <c r="K150" s="246"/>
      <c r="L150" s="251"/>
      <c r="M150" s="252"/>
      <c r="N150" s="253"/>
      <c r="O150" s="253"/>
      <c r="P150" s="253"/>
      <c r="Q150" s="253"/>
      <c r="R150" s="253"/>
      <c r="S150" s="253"/>
      <c r="T150" s="25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5" t="s">
        <v>135</v>
      </c>
      <c r="AU150" s="255" t="s">
        <v>86</v>
      </c>
      <c r="AV150" s="14" t="s">
        <v>86</v>
      </c>
      <c r="AW150" s="14" t="s">
        <v>32</v>
      </c>
      <c r="AX150" s="14" t="s">
        <v>76</v>
      </c>
      <c r="AY150" s="255" t="s">
        <v>126</v>
      </c>
    </row>
    <row r="151" s="14" customFormat="1">
      <c r="A151" s="14"/>
      <c r="B151" s="245"/>
      <c r="C151" s="246"/>
      <c r="D151" s="236" t="s">
        <v>135</v>
      </c>
      <c r="E151" s="247" t="s">
        <v>1</v>
      </c>
      <c r="F151" s="248" t="s">
        <v>157</v>
      </c>
      <c r="G151" s="246"/>
      <c r="H151" s="249">
        <v>30.279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5" t="s">
        <v>135</v>
      </c>
      <c r="AU151" s="255" t="s">
        <v>86</v>
      </c>
      <c r="AV151" s="14" t="s">
        <v>86</v>
      </c>
      <c r="AW151" s="14" t="s">
        <v>32</v>
      </c>
      <c r="AX151" s="14" t="s">
        <v>76</v>
      </c>
      <c r="AY151" s="255" t="s">
        <v>126</v>
      </c>
    </row>
    <row r="152" s="14" customFormat="1">
      <c r="A152" s="14"/>
      <c r="B152" s="245"/>
      <c r="C152" s="246"/>
      <c r="D152" s="236" t="s">
        <v>135</v>
      </c>
      <c r="E152" s="247" t="s">
        <v>1</v>
      </c>
      <c r="F152" s="248" t="s">
        <v>158</v>
      </c>
      <c r="G152" s="246"/>
      <c r="H152" s="249">
        <v>9.2899999999999991</v>
      </c>
      <c r="I152" s="250"/>
      <c r="J152" s="246"/>
      <c r="K152" s="246"/>
      <c r="L152" s="251"/>
      <c r="M152" s="252"/>
      <c r="N152" s="253"/>
      <c r="O152" s="253"/>
      <c r="P152" s="253"/>
      <c r="Q152" s="253"/>
      <c r="R152" s="253"/>
      <c r="S152" s="253"/>
      <c r="T152" s="25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5" t="s">
        <v>135</v>
      </c>
      <c r="AU152" s="255" t="s">
        <v>86</v>
      </c>
      <c r="AV152" s="14" t="s">
        <v>86</v>
      </c>
      <c r="AW152" s="14" t="s">
        <v>32</v>
      </c>
      <c r="AX152" s="14" t="s">
        <v>76</v>
      </c>
      <c r="AY152" s="255" t="s">
        <v>126</v>
      </c>
    </row>
    <row r="153" s="14" customFormat="1">
      <c r="A153" s="14"/>
      <c r="B153" s="245"/>
      <c r="C153" s="246"/>
      <c r="D153" s="236" t="s">
        <v>135</v>
      </c>
      <c r="E153" s="247" t="s">
        <v>1</v>
      </c>
      <c r="F153" s="248" t="s">
        <v>159</v>
      </c>
      <c r="G153" s="246"/>
      <c r="H153" s="249">
        <v>11.767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5" t="s">
        <v>135</v>
      </c>
      <c r="AU153" s="255" t="s">
        <v>86</v>
      </c>
      <c r="AV153" s="14" t="s">
        <v>86</v>
      </c>
      <c r="AW153" s="14" t="s">
        <v>32</v>
      </c>
      <c r="AX153" s="14" t="s">
        <v>76</v>
      </c>
      <c r="AY153" s="255" t="s">
        <v>126</v>
      </c>
    </row>
    <row r="154" s="13" customFormat="1">
      <c r="A154" s="13"/>
      <c r="B154" s="234"/>
      <c r="C154" s="235"/>
      <c r="D154" s="236" t="s">
        <v>135</v>
      </c>
      <c r="E154" s="237" t="s">
        <v>1</v>
      </c>
      <c r="F154" s="238" t="s">
        <v>160</v>
      </c>
      <c r="G154" s="235"/>
      <c r="H154" s="237" t="s">
        <v>1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135</v>
      </c>
      <c r="AU154" s="244" t="s">
        <v>86</v>
      </c>
      <c r="AV154" s="13" t="s">
        <v>84</v>
      </c>
      <c r="AW154" s="13" t="s">
        <v>32</v>
      </c>
      <c r="AX154" s="13" t="s">
        <v>76</v>
      </c>
      <c r="AY154" s="244" t="s">
        <v>126</v>
      </c>
    </row>
    <row r="155" s="14" customFormat="1">
      <c r="A155" s="14"/>
      <c r="B155" s="245"/>
      <c r="C155" s="246"/>
      <c r="D155" s="236" t="s">
        <v>135</v>
      </c>
      <c r="E155" s="247" t="s">
        <v>1</v>
      </c>
      <c r="F155" s="248" t="s">
        <v>161</v>
      </c>
      <c r="G155" s="246"/>
      <c r="H155" s="249">
        <v>-18.960000000000001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5" t="s">
        <v>135</v>
      </c>
      <c r="AU155" s="255" t="s">
        <v>86</v>
      </c>
      <c r="AV155" s="14" t="s">
        <v>86</v>
      </c>
      <c r="AW155" s="14" t="s">
        <v>32</v>
      </c>
      <c r="AX155" s="14" t="s">
        <v>76</v>
      </c>
      <c r="AY155" s="255" t="s">
        <v>126</v>
      </c>
    </row>
    <row r="156" s="16" customFormat="1">
      <c r="A156" s="16"/>
      <c r="B156" s="267"/>
      <c r="C156" s="268"/>
      <c r="D156" s="236" t="s">
        <v>135</v>
      </c>
      <c r="E156" s="269" t="s">
        <v>1</v>
      </c>
      <c r="F156" s="270" t="s">
        <v>162</v>
      </c>
      <c r="G156" s="268"/>
      <c r="H156" s="271">
        <v>156.92899999999997</v>
      </c>
      <c r="I156" s="272"/>
      <c r="J156" s="268"/>
      <c r="K156" s="268"/>
      <c r="L156" s="273"/>
      <c r="M156" s="274"/>
      <c r="N156" s="275"/>
      <c r="O156" s="275"/>
      <c r="P156" s="275"/>
      <c r="Q156" s="275"/>
      <c r="R156" s="275"/>
      <c r="S156" s="275"/>
      <c r="T156" s="27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T156" s="277" t="s">
        <v>135</v>
      </c>
      <c r="AU156" s="277" t="s">
        <v>86</v>
      </c>
      <c r="AV156" s="16" t="s">
        <v>133</v>
      </c>
      <c r="AW156" s="16" t="s">
        <v>32</v>
      </c>
      <c r="AX156" s="16" t="s">
        <v>84</v>
      </c>
      <c r="AY156" s="277" t="s">
        <v>126</v>
      </c>
    </row>
    <row r="157" s="2" customFormat="1" ht="14.4" customHeight="1">
      <c r="A157" s="39"/>
      <c r="B157" s="40"/>
      <c r="C157" s="220" t="s">
        <v>127</v>
      </c>
      <c r="D157" s="220" t="s">
        <v>129</v>
      </c>
      <c r="E157" s="221" t="s">
        <v>163</v>
      </c>
      <c r="F157" s="222" t="s">
        <v>164</v>
      </c>
      <c r="G157" s="223" t="s">
        <v>132</v>
      </c>
      <c r="H157" s="224">
        <v>18.960000000000001</v>
      </c>
      <c r="I157" s="225"/>
      <c r="J157" s="226">
        <f>ROUND(I157*H157,2)</f>
        <v>0</v>
      </c>
      <c r="K157" s="227"/>
      <c r="L157" s="45"/>
      <c r="M157" s="228" t="s">
        <v>1</v>
      </c>
      <c r="N157" s="229" t="s">
        <v>41</v>
      </c>
      <c r="O157" s="92"/>
      <c r="P157" s="230">
        <f>O157*H157</f>
        <v>0</v>
      </c>
      <c r="Q157" s="230">
        <v>0.029600000000000001</v>
      </c>
      <c r="R157" s="230">
        <f>Q157*H157</f>
        <v>0.56121600000000005</v>
      </c>
      <c r="S157" s="230">
        <v>0</v>
      </c>
      <c r="T157" s="23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2" t="s">
        <v>133</v>
      </c>
      <c r="AT157" s="232" t="s">
        <v>129</v>
      </c>
      <c r="AU157" s="232" t="s">
        <v>86</v>
      </c>
      <c r="AY157" s="18" t="s">
        <v>126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8" t="s">
        <v>84</v>
      </c>
      <c r="BK157" s="233">
        <f>ROUND(I157*H157,2)</f>
        <v>0</v>
      </c>
      <c r="BL157" s="18" t="s">
        <v>133</v>
      </c>
      <c r="BM157" s="232" t="s">
        <v>165</v>
      </c>
    </row>
    <row r="158" s="13" customFormat="1">
      <c r="A158" s="13"/>
      <c r="B158" s="234"/>
      <c r="C158" s="235"/>
      <c r="D158" s="236" t="s">
        <v>135</v>
      </c>
      <c r="E158" s="237" t="s">
        <v>1</v>
      </c>
      <c r="F158" s="238" t="s">
        <v>166</v>
      </c>
      <c r="G158" s="235"/>
      <c r="H158" s="237" t="s">
        <v>1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135</v>
      </c>
      <c r="AU158" s="244" t="s">
        <v>86</v>
      </c>
      <c r="AV158" s="13" t="s">
        <v>84</v>
      </c>
      <c r="AW158" s="13" t="s">
        <v>32</v>
      </c>
      <c r="AX158" s="13" t="s">
        <v>76</v>
      </c>
      <c r="AY158" s="244" t="s">
        <v>126</v>
      </c>
    </row>
    <row r="159" s="13" customFormat="1">
      <c r="A159" s="13"/>
      <c r="B159" s="234"/>
      <c r="C159" s="235"/>
      <c r="D159" s="236" t="s">
        <v>135</v>
      </c>
      <c r="E159" s="237" t="s">
        <v>1</v>
      </c>
      <c r="F159" s="238" t="s">
        <v>138</v>
      </c>
      <c r="G159" s="235"/>
      <c r="H159" s="237" t="s">
        <v>1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135</v>
      </c>
      <c r="AU159" s="244" t="s">
        <v>86</v>
      </c>
      <c r="AV159" s="13" t="s">
        <v>84</v>
      </c>
      <c r="AW159" s="13" t="s">
        <v>32</v>
      </c>
      <c r="AX159" s="13" t="s">
        <v>76</v>
      </c>
      <c r="AY159" s="244" t="s">
        <v>126</v>
      </c>
    </row>
    <row r="160" s="13" customFormat="1">
      <c r="A160" s="13"/>
      <c r="B160" s="234"/>
      <c r="C160" s="235"/>
      <c r="D160" s="236" t="s">
        <v>135</v>
      </c>
      <c r="E160" s="237" t="s">
        <v>1</v>
      </c>
      <c r="F160" s="238" t="s">
        <v>151</v>
      </c>
      <c r="G160" s="235"/>
      <c r="H160" s="237" t="s">
        <v>1</v>
      </c>
      <c r="I160" s="239"/>
      <c r="J160" s="235"/>
      <c r="K160" s="235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135</v>
      </c>
      <c r="AU160" s="244" t="s">
        <v>86</v>
      </c>
      <c r="AV160" s="13" t="s">
        <v>84</v>
      </c>
      <c r="AW160" s="13" t="s">
        <v>32</v>
      </c>
      <c r="AX160" s="13" t="s">
        <v>76</v>
      </c>
      <c r="AY160" s="244" t="s">
        <v>126</v>
      </c>
    </row>
    <row r="161" s="14" customFormat="1">
      <c r="A161" s="14"/>
      <c r="B161" s="245"/>
      <c r="C161" s="246"/>
      <c r="D161" s="236" t="s">
        <v>135</v>
      </c>
      <c r="E161" s="247" t="s">
        <v>1</v>
      </c>
      <c r="F161" s="248" t="s">
        <v>167</v>
      </c>
      <c r="G161" s="246"/>
      <c r="H161" s="249">
        <v>1.605</v>
      </c>
      <c r="I161" s="250"/>
      <c r="J161" s="246"/>
      <c r="K161" s="246"/>
      <c r="L161" s="251"/>
      <c r="M161" s="252"/>
      <c r="N161" s="253"/>
      <c r="O161" s="253"/>
      <c r="P161" s="253"/>
      <c r="Q161" s="253"/>
      <c r="R161" s="253"/>
      <c r="S161" s="253"/>
      <c r="T161" s="25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5" t="s">
        <v>135</v>
      </c>
      <c r="AU161" s="255" t="s">
        <v>86</v>
      </c>
      <c r="AV161" s="14" t="s">
        <v>86</v>
      </c>
      <c r="AW161" s="14" t="s">
        <v>32</v>
      </c>
      <c r="AX161" s="14" t="s">
        <v>76</v>
      </c>
      <c r="AY161" s="255" t="s">
        <v>126</v>
      </c>
    </row>
    <row r="162" s="14" customFormat="1">
      <c r="A162" s="14"/>
      <c r="B162" s="245"/>
      <c r="C162" s="246"/>
      <c r="D162" s="236" t="s">
        <v>135</v>
      </c>
      <c r="E162" s="247" t="s">
        <v>1</v>
      </c>
      <c r="F162" s="248" t="s">
        <v>168</v>
      </c>
      <c r="G162" s="246"/>
      <c r="H162" s="249">
        <v>1.4630000000000001</v>
      </c>
      <c r="I162" s="250"/>
      <c r="J162" s="246"/>
      <c r="K162" s="246"/>
      <c r="L162" s="251"/>
      <c r="M162" s="252"/>
      <c r="N162" s="253"/>
      <c r="O162" s="253"/>
      <c r="P162" s="253"/>
      <c r="Q162" s="253"/>
      <c r="R162" s="253"/>
      <c r="S162" s="253"/>
      <c r="T162" s="25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5" t="s">
        <v>135</v>
      </c>
      <c r="AU162" s="255" t="s">
        <v>86</v>
      </c>
      <c r="AV162" s="14" t="s">
        <v>86</v>
      </c>
      <c r="AW162" s="14" t="s">
        <v>32</v>
      </c>
      <c r="AX162" s="14" t="s">
        <v>76</v>
      </c>
      <c r="AY162" s="255" t="s">
        <v>126</v>
      </c>
    </row>
    <row r="163" s="14" customFormat="1">
      <c r="A163" s="14"/>
      <c r="B163" s="245"/>
      <c r="C163" s="246"/>
      <c r="D163" s="236" t="s">
        <v>135</v>
      </c>
      <c r="E163" s="247" t="s">
        <v>1</v>
      </c>
      <c r="F163" s="248" t="s">
        <v>169</v>
      </c>
      <c r="G163" s="246"/>
      <c r="H163" s="249">
        <v>1.2150000000000001</v>
      </c>
      <c r="I163" s="250"/>
      <c r="J163" s="246"/>
      <c r="K163" s="246"/>
      <c r="L163" s="251"/>
      <c r="M163" s="252"/>
      <c r="N163" s="253"/>
      <c r="O163" s="253"/>
      <c r="P163" s="253"/>
      <c r="Q163" s="253"/>
      <c r="R163" s="253"/>
      <c r="S163" s="253"/>
      <c r="T163" s="25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5" t="s">
        <v>135</v>
      </c>
      <c r="AU163" s="255" t="s">
        <v>86</v>
      </c>
      <c r="AV163" s="14" t="s">
        <v>86</v>
      </c>
      <c r="AW163" s="14" t="s">
        <v>32</v>
      </c>
      <c r="AX163" s="14" t="s">
        <v>76</v>
      </c>
      <c r="AY163" s="255" t="s">
        <v>126</v>
      </c>
    </row>
    <row r="164" s="14" customFormat="1">
      <c r="A164" s="14"/>
      <c r="B164" s="245"/>
      <c r="C164" s="246"/>
      <c r="D164" s="236" t="s">
        <v>135</v>
      </c>
      <c r="E164" s="247" t="s">
        <v>1</v>
      </c>
      <c r="F164" s="248" t="s">
        <v>170</v>
      </c>
      <c r="G164" s="246"/>
      <c r="H164" s="249">
        <v>3.492</v>
      </c>
      <c r="I164" s="250"/>
      <c r="J164" s="246"/>
      <c r="K164" s="246"/>
      <c r="L164" s="251"/>
      <c r="M164" s="252"/>
      <c r="N164" s="253"/>
      <c r="O164" s="253"/>
      <c r="P164" s="253"/>
      <c r="Q164" s="253"/>
      <c r="R164" s="253"/>
      <c r="S164" s="253"/>
      <c r="T164" s="25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5" t="s">
        <v>135</v>
      </c>
      <c r="AU164" s="255" t="s">
        <v>86</v>
      </c>
      <c r="AV164" s="14" t="s">
        <v>86</v>
      </c>
      <c r="AW164" s="14" t="s">
        <v>32</v>
      </c>
      <c r="AX164" s="14" t="s">
        <v>76</v>
      </c>
      <c r="AY164" s="255" t="s">
        <v>126</v>
      </c>
    </row>
    <row r="165" s="13" customFormat="1">
      <c r="A165" s="13"/>
      <c r="B165" s="234"/>
      <c r="C165" s="235"/>
      <c r="D165" s="236" t="s">
        <v>135</v>
      </c>
      <c r="E165" s="237" t="s">
        <v>1</v>
      </c>
      <c r="F165" s="238" t="s">
        <v>171</v>
      </c>
      <c r="G165" s="235"/>
      <c r="H165" s="237" t="s">
        <v>1</v>
      </c>
      <c r="I165" s="239"/>
      <c r="J165" s="235"/>
      <c r="K165" s="235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135</v>
      </c>
      <c r="AU165" s="244" t="s">
        <v>86</v>
      </c>
      <c r="AV165" s="13" t="s">
        <v>84</v>
      </c>
      <c r="AW165" s="13" t="s">
        <v>32</v>
      </c>
      <c r="AX165" s="13" t="s">
        <v>76</v>
      </c>
      <c r="AY165" s="244" t="s">
        <v>126</v>
      </c>
    </row>
    <row r="166" s="13" customFormat="1">
      <c r="A166" s="13"/>
      <c r="B166" s="234"/>
      <c r="C166" s="235"/>
      <c r="D166" s="236" t="s">
        <v>135</v>
      </c>
      <c r="E166" s="237" t="s">
        <v>1</v>
      </c>
      <c r="F166" s="238" t="s">
        <v>155</v>
      </c>
      <c r="G166" s="235"/>
      <c r="H166" s="237" t="s">
        <v>1</v>
      </c>
      <c r="I166" s="239"/>
      <c r="J166" s="235"/>
      <c r="K166" s="235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135</v>
      </c>
      <c r="AU166" s="244" t="s">
        <v>86</v>
      </c>
      <c r="AV166" s="13" t="s">
        <v>84</v>
      </c>
      <c r="AW166" s="13" t="s">
        <v>32</v>
      </c>
      <c r="AX166" s="13" t="s">
        <v>76</v>
      </c>
      <c r="AY166" s="244" t="s">
        <v>126</v>
      </c>
    </row>
    <row r="167" s="14" customFormat="1">
      <c r="A167" s="14"/>
      <c r="B167" s="245"/>
      <c r="C167" s="246"/>
      <c r="D167" s="236" t="s">
        <v>135</v>
      </c>
      <c r="E167" s="247" t="s">
        <v>1</v>
      </c>
      <c r="F167" s="248" t="s">
        <v>172</v>
      </c>
      <c r="G167" s="246"/>
      <c r="H167" s="249">
        <v>11.185000000000001</v>
      </c>
      <c r="I167" s="250"/>
      <c r="J167" s="246"/>
      <c r="K167" s="246"/>
      <c r="L167" s="251"/>
      <c r="M167" s="252"/>
      <c r="N167" s="253"/>
      <c r="O167" s="253"/>
      <c r="P167" s="253"/>
      <c r="Q167" s="253"/>
      <c r="R167" s="253"/>
      <c r="S167" s="253"/>
      <c r="T167" s="25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5" t="s">
        <v>135</v>
      </c>
      <c r="AU167" s="255" t="s">
        <v>86</v>
      </c>
      <c r="AV167" s="14" t="s">
        <v>86</v>
      </c>
      <c r="AW167" s="14" t="s">
        <v>32</v>
      </c>
      <c r="AX167" s="14" t="s">
        <v>76</v>
      </c>
      <c r="AY167" s="255" t="s">
        <v>126</v>
      </c>
    </row>
    <row r="168" s="16" customFormat="1">
      <c r="A168" s="16"/>
      <c r="B168" s="267"/>
      <c r="C168" s="268"/>
      <c r="D168" s="236" t="s">
        <v>135</v>
      </c>
      <c r="E168" s="269" t="s">
        <v>1</v>
      </c>
      <c r="F168" s="270" t="s">
        <v>162</v>
      </c>
      <c r="G168" s="268"/>
      <c r="H168" s="271">
        <v>18.960000000000001</v>
      </c>
      <c r="I168" s="272"/>
      <c r="J168" s="268"/>
      <c r="K168" s="268"/>
      <c r="L168" s="273"/>
      <c r="M168" s="274"/>
      <c r="N168" s="275"/>
      <c r="O168" s="275"/>
      <c r="P168" s="275"/>
      <c r="Q168" s="275"/>
      <c r="R168" s="275"/>
      <c r="S168" s="275"/>
      <c r="T168" s="27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T168" s="277" t="s">
        <v>135</v>
      </c>
      <c r="AU168" s="277" t="s">
        <v>86</v>
      </c>
      <c r="AV168" s="16" t="s">
        <v>133</v>
      </c>
      <c r="AW168" s="16" t="s">
        <v>32</v>
      </c>
      <c r="AX168" s="16" t="s">
        <v>84</v>
      </c>
      <c r="AY168" s="277" t="s">
        <v>126</v>
      </c>
    </row>
    <row r="169" s="2" customFormat="1" ht="14.4" customHeight="1">
      <c r="A169" s="39"/>
      <c r="B169" s="40"/>
      <c r="C169" s="220" t="s">
        <v>133</v>
      </c>
      <c r="D169" s="220" t="s">
        <v>129</v>
      </c>
      <c r="E169" s="221" t="s">
        <v>173</v>
      </c>
      <c r="F169" s="222" t="s">
        <v>174</v>
      </c>
      <c r="G169" s="223" t="s">
        <v>132</v>
      </c>
      <c r="H169" s="224">
        <v>430</v>
      </c>
      <c r="I169" s="225"/>
      <c r="J169" s="226">
        <f>ROUND(I169*H169,2)</f>
        <v>0</v>
      </c>
      <c r="K169" s="227"/>
      <c r="L169" s="45"/>
      <c r="M169" s="228" t="s">
        <v>1</v>
      </c>
      <c r="N169" s="229" t="s">
        <v>41</v>
      </c>
      <c r="O169" s="92"/>
      <c r="P169" s="230">
        <f>O169*H169</f>
        <v>0</v>
      </c>
      <c r="Q169" s="230">
        <v>4.0000000000000003E-05</v>
      </c>
      <c r="R169" s="230">
        <f>Q169*H169</f>
        <v>0.0172</v>
      </c>
      <c r="S169" s="230">
        <v>6.0000000000000002E-05</v>
      </c>
      <c r="T169" s="231">
        <f>S169*H169</f>
        <v>0.0258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2" t="s">
        <v>133</v>
      </c>
      <c r="AT169" s="232" t="s">
        <v>129</v>
      </c>
      <c r="AU169" s="232" t="s">
        <v>86</v>
      </c>
      <c r="AY169" s="18" t="s">
        <v>126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8" t="s">
        <v>84</v>
      </c>
      <c r="BK169" s="233">
        <f>ROUND(I169*H169,2)</f>
        <v>0</v>
      </c>
      <c r="BL169" s="18" t="s">
        <v>133</v>
      </c>
      <c r="BM169" s="232" t="s">
        <v>175</v>
      </c>
    </row>
    <row r="170" s="13" customFormat="1">
      <c r="A170" s="13"/>
      <c r="B170" s="234"/>
      <c r="C170" s="235"/>
      <c r="D170" s="236" t="s">
        <v>135</v>
      </c>
      <c r="E170" s="237" t="s">
        <v>1</v>
      </c>
      <c r="F170" s="238" t="s">
        <v>138</v>
      </c>
      <c r="G170" s="235"/>
      <c r="H170" s="237" t="s">
        <v>1</v>
      </c>
      <c r="I170" s="239"/>
      <c r="J170" s="235"/>
      <c r="K170" s="235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135</v>
      </c>
      <c r="AU170" s="244" t="s">
        <v>86</v>
      </c>
      <c r="AV170" s="13" t="s">
        <v>84</v>
      </c>
      <c r="AW170" s="13" t="s">
        <v>32</v>
      </c>
      <c r="AX170" s="13" t="s">
        <v>76</v>
      </c>
      <c r="AY170" s="244" t="s">
        <v>126</v>
      </c>
    </row>
    <row r="171" s="13" customFormat="1">
      <c r="A171" s="13"/>
      <c r="B171" s="234"/>
      <c r="C171" s="235"/>
      <c r="D171" s="236" t="s">
        <v>135</v>
      </c>
      <c r="E171" s="237" t="s">
        <v>1</v>
      </c>
      <c r="F171" s="238" t="s">
        <v>151</v>
      </c>
      <c r="G171" s="235"/>
      <c r="H171" s="237" t="s">
        <v>1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135</v>
      </c>
      <c r="AU171" s="244" t="s">
        <v>86</v>
      </c>
      <c r="AV171" s="13" t="s">
        <v>84</v>
      </c>
      <c r="AW171" s="13" t="s">
        <v>32</v>
      </c>
      <c r="AX171" s="13" t="s">
        <v>76</v>
      </c>
      <c r="AY171" s="244" t="s">
        <v>126</v>
      </c>
    </row>
    <row r="172" s="14" customFormat="1">
      <c r="A172" s="14"/>
      <c r="B172" s="245"/>
      <c r="C172" s="246"/>
      <c r="D172" s="236" t="s">
        <v>135</v>
      </c>
      <c r="E172" s="247" t="s">
        <v>1</v>
      </c>
      <c r="F172" s="248" t="s">
        <v>176</v>
      </c>
      <c r="G172" s="246"/>
      <c r="H172" s="249">
        <v>180</v>
      </c>
      <c r="I172" s="250"/>
      <c r="J172" s="246"/>
      <c r="K172" s="246"/>
      <c r="L172" s="251"/>
      <c r="M172" s="252"/>
      <c r="N172" s="253"/>
      <c r="O172" s="253"/>
      <c r="P172" s="253"/>
      <c r="Q172" s="253"/>
      <c r="R172" s="253"/>
      <c r="S172" s="253"/>
      <c r="T172" s="25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5" t="s">
        <v>135</v>
      </c>
      <c r="AU172" s="255" t="s">
        <v>86</v>
      </c>
      <c r="AV172" s="14" t="s">
        <v>86</v>
      </c>
      <c r="AW172" s="14" t="s">
        <v>32</v>
      </c>
      <c r="AX172" s="14" t="s">
        <v>76</v>
      </c>
      <c r="AY172" s="255" t="s">
        <v>126</v>
      </c>
    </row>
    <row r="173" s="13" customFormat="1">
      <c r="A173" s="13"/>
      <c r="B173" s="234"/>
      <c r="C173" s="235"/>
      <c r="D173" s="236" t="s">
        <v>135</v>
      </c>
      <c r="E173" s="237" t="s">
        <v>1</v>
      </c>
      <c r="F173" s="238" t="s">
        <v>171</v>
      </c>
      <c r="G173" s="235"/>
      <c r="H173" s="237" t="s">
        <v>1</v>
      </c>
      <c r="I173" s="239"/>
      <c r="J173" s="235"/>
      <c r="K173" s="235"/>
      <c r="L173" s="240"/>
      <c r="M173" s="241"/>
      <c r="N173" s="242"/>
      <c r="O173" s="242"/>
      <c r="P173" s="242"/>
      <c r="Q173" s="242"/>
      <c r="R173" s="242"/>
      <c r="S173" s="242"/>
      <c r="T173" s="24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4" t="s">
        <v>135</v>
      </c>
      <c r="AU173" s="244" t="s">
        <v>86</v>
      </c>
      <c r="AV173" s="13" t="s">
        <v>84</v>
      </c>
      <c r="AW173" s="13" t="s">
        <v>32</v>
      </c>
      <c r="AX173" s="13" t="s">
        <v>76</v>
      </c>
      <c r="AY173" s="244" t="s">
        <v>126</v>
      </c>
    </row>
    <row r="174" s="13" customFormat="1">
      <c r="A174" s="13"/>
      <c r="B174" s="234"/>
      <c r="C174" s="235"/>
      <c r="D174" s="236" t="s">
        <v>135</v>
      </c>
      <c r="E174" s="237" t="s">
        <v>1</v>
      </c>
      <c r="F174" s="238" t="s">
        <v>155</v>
      </c>
      <c r="G174" s="235"/>
      <c r="H174" s="237" t="s">
        <v>1</v>
      </c>
      <c r="I174" s="239"/>
      <c r="J174" s="235"/>
      <c r="K174" s="235"/>
      <c r="L174" s="240"/>
      <c r="M174" s="241"/>
      <c r="N174" s="242"/>
      <c r="O174" s="242"/>
      <c r="P174" s="242"/>
      <c r="Q174" s="242"/>
      <c r="R174" s="242"/>
      <c r="S174" s="242"/>
      <c r="T174" s="24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4" t="s">
        <v>135</v>
      </c>
      <c r="AU174" s="244" t="s">
        <v>86</v>
      </c>
      <c r="AV174" s="13" t="s">
        <v>84</v>
      </c>
      <c r="AW174" s="13" t="s">
        <v>32</v>
      </c>
      <c r="AX174" s="13" t="s">
        <v>76</v>
      </c>
      <c r="AY174" s="244" t="s">
        <v>126</v>
      </c>
    </row>
    <row r="175" s="14" customFormat="1">
      <c r="A175" s="14"/>
      <c r="B175" s="245"/>
      <c r="C175" s="246"/>
      <c r="D175" s="236" t="s">
        <v>135</v>
      </c>
      <c r="E175" s="247" t="s">
        <v>1</v>
      </c>
      <c r="F175" s="248" t="s">
        <v>177</v>
      </c>
      <c r="G175" s="246"/>
      <c r="H175" s="249">
        <v>250</v>
      </c>
      <c r="I175" s="250"/>
      <c r="J175" s="246"/>
      <c r="K175" s="246"/>
      <c r="L175" s="251"/>
      <c r="M175" s="252"/>
      <c r="N175" s="253"/>
      <c r="O175" s="253"/>
      <c r="P175" s="253"/>
      <c r="Q175" s="253"/>
      <c r="R175" s="253"/>
      <c r="S175" s="253"/>
      <c r="T175" s="25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5" t="s">
        <v>135</v>
      </c>
      <c r="AU175" s="255" t="s">
        <v>86</v>
      </c>
      <c r="AV175" s="14" t="s">
        <v>86</v>
      </c>
      <c r="AW175" s="14" t="s">
        <v>32</v>
      </c>
      <c r="AX175" s="14" t="s">
        <v>76</v>
      </c>
      <c r="AY175" s="255" t="s">
        <v>126</v>
      </c>
    </row>
    <row r="176" s="16" customFormat="1">
      <c r="A176" s="16"/>
      <c r="B176" s="267"/>
      <c r="C176" s="268"/>
      <c r="D176" s="236" t="s">
        <v>135</v>
      </c>
      <c r="E176" s="269" t="s">
        <v>1</v>
      </c>
      <c r="F176" s="270" t="s">
        <v>162</v>
      </c>
      <c r="G176" s="268"/>
      <c r="H176" s="271">
        <v>430</v>
      </c>
      <c r="I176" s="272"/>
      <c r="J176" s="268"/>
      <c r="K176" s="268"/>
      <c r="L176" s="273"/>
      <c r="M176" s="274"/>
      <c r="N176" s="275"/>
      <c r="O176" s="275"/>
      <c r="P176" s="275"/>
      <c r="Q176" s="275"/>
      <c r="R176" s="275"/>
      <c r="S176" s="275"/>
      <c r="T176" s="27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T176" s="277" t="s">
        <v>135</v>
      </c>
      <c r="AU176" s="277" t="s">
        <v>86</v>
      </c>
      <c r="AV176" s="16" t="s">
        <v>133</v>
      </c>
      <c r="AW176" s="16" t="s">
        <v>32</v>
      </c>
      <c r="AX176" s="16" t="s">
        <v>84</v>
      </c>
      <c r="AY176" s="277" t="s">
        <v>126</v>
      </c>
    </row>
    <row r="177" s="2" customFormat="1" ht="14.4" customHeight="1">
      <c r="A177" s="39"/>
      <c r="B177" s="40"/>
      <c r="C177" s="220" t="s">
        <v>178</v>
      </c>
      <c r="D177" s="220" t="s">
        <v>129</v>
      </c>
      <c r="E177" s="221" t="s">
        <v>179</v>
      </c>
      <c r="F177" s="222" t="s">
        <v>180</v>
      </c>
      <c r="G177" s="223" t="s">
        <v>132</v>
      </c>
      <c r="H177" s="224">
        <v>1000</v>
      </c>
      <c r="I177" s="225"/>
      <c r="J177" s="226">
        <f>ROUND(I177*H177,2)</f>
        <v>0</v>
      </c>
      <c r="K177" s="227"/>
      <c r="L177" s="45"/>
      <c r="M177" s="228" t="s">
        <v>1</v>
      </c>
      <c r="N177" s="229" t="s">
        <v>41</v>
      </c>
      <c r="O177" s="92"/>
      <c r="P177" s="230">
        <f>O177*H177</f>
        <v>0</v>
      </c>
      <c r="Q177" s="230">
        <v>9.0000000000000006E-05</v>
      </c>
      <c r="R177" s="230">
        <f>Q177*H177</f>
        <v>0.090000000000000011</v>
      </c>
      <c r="S177" s="230">
        <v>6.0000000000000002E-05</v>
      </c>
      <c r="T177" s="231">
        <f>S177*H177</f>
        <v>0.060000000000000005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2" t="s">
        <v>133</v>
      </c>
      <c r="AT177" s="232" t="s">
        <v>129</v>
      </c>
      <c r="AU177" s="232" t="s">
        <v>86</v>
      </c>
      <c r="AY177" s="18" t="s">
        <v>126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8" t="s">
        <v>84</v>
      </c>
      <c r="BK177" s="233">
        <f>ROUND(I177*H177,2)</f>
        <v>0</v>
      </c>
      <c r="BL177" s="18" t="s">
        <v>133</v>
      </c>
      <c r="BM177" s="232" t="s">
        <v>181</v>
      </c>
    </row>
    <row r="178" s="13" customFormat="1">
      <c r="A178" s="13"/>
      <c r="B178" s="234"/>
      <c r="C178" s="235"/>
      <c r="D178" s="236" t="s">
        <v>135</v>
      </c>
      <c r="E178" s="237" t="s">
        <v>1</v>
      </c>
      <c r="F178" s="238" t="s">
        <v>182</v>
      </c>
      <c r="G178" s="235"/>
      <c r="H178" s="237" t="s">
        <v>1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135</v>
      </c>
      <c r="AU178" s="244" t="s">
        <v>86</v>
      </c>
      <c r="AV178" s="13" t="s">
        <v>84</v>
      </c>
      <c r="AW178" s="13" t="s">
        <v>32</v>
      </c>
      <c r="AX178" s="13" t="s">
        <v>76</v>
      </c>
      <c r="AY178" s="244" t="s">
        <v>126</v>
      </c>
    </row>
    <row r="179" s="13" customFormat="1">
      <c r="A179" s="13"/>
      <c r="B179" s="234"/>
      <c r="C179" s="235"/>
      <c r="D179" s="236" t="s">
        <v>135</v>
      </c>
      <c r="E179" s="237" t="s">
        <v>1</v>
      </c>
      <c r="F179" s="238" t="s">
        <v>183</v>
      </c>
      <c r="G179" s="235"/>
      <c r="H179" s="237" t="s">
        <v>1</v>
      </c>
      <c r="I179" s="239"/>
      <c r="J179" s="235"/>
      <c r="K179" s="235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135</v>
      </c>
      <c r="AU179" s="244" t="s">
        <v>86</v>
      </c>
      <c r="AV179" s="13" t="s">
        <v>84</v>
      </c>
      <c r="AW179" s="13" t="s">
        <v>32</v>
      </c>
      <c r="AX179" s="13" t="s">
        <v>76</v>
      </c>
      <c r="AY179" s="244" t="s">
        <v>126</v>
      </c>
    </row>
    <row r="180" s="14" customFormat="1">
      <c r="A180" s="14"/>
      <c r="B180" s="245"/>
      <c r="C180" s="246"/>
      <c r="D180" s="236" t="s">
        <v>135</v>
      </c>
      <c r="E180" s="247" t="s">
        <v>1</v>
      </c>
      <c r="F180" s="248" t="s">
        <v>184</v>
      </c>
      <c r="G180" s="246"/>
      <c r="H180" s="249">
        <v>1000</v>
      </c>
      <c r="I180" s="250"/>
      <c r="J180" s="246"/>
      <c r="K180" s="246"/>
      <c r="L180" s="251"/>
      <c r="M180" s="252"/>
      <c r="N180" s="253"/>
      <c r="O180" s="253"/>
      <c r="P180" s="253"/>
      <c r="Q180" s="253"/>
      <c r="R180" s="253"/>
      <c r="S180" s="253"/>
      <c r="T180" s="25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5" t="s">
        <v>135</v>
      </c>
      <c r="AU180" s="255" t="s">
        <v>86</v>
      </c>
      <c r="AV180" s="14" t="s">
        <v>86</v>
      </c>
      <c r="AW180" s="14" t="s">
        <v>32</v>
      </c>
      <c r="AX180" s="14" t="s">
        <v>76</v>
      </c>
      <c r="AY180" s="255" t="s">
        <v>126</v>
      </c>
    </row>
    <row r="181" s="16" customFormat="1">
      <c r="A181" s="16"/>
      <c r="B181" s="267"/>
      <c r="C181" s="268"/>
      <c r="D181" s="236" t="s">
        <v>135</v>
      </c>
      <c r="E181" s="269" t="s">
        <v>1</v>
      </c>
      <c r="F181" s="270" t="s">
        <v>162</v>
      </c>
      <c r="G181" s="268"/>
      <c r="H181" s="271">
        <v>1000</v>
      </c>
      <c r="I181" s="272"/>
      <c r="J181" s="268"/>
      <c r="K181" s="268"/>
      <c r="L181" s="273"/>
      <c r="M181" s="274"/>
      <c r="N181" s="275"/>
      <c r="O181" s="275"/>
      <c r="P181" s="275"/>
      <c r="Q181" s="275"/>
      <c r="R181" s="275"/>
      <c r="S181" s="275"/>
      <c r="T181" s="27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277" t="s">
        <v>135</v>
      </c>
      <c r="AU181" s="277" t="s">
        <v>86</v>
      </c>
      <c r="AV181" s="16" t="s">
        <v>133</v>
      </c>
      <c r="AW181" s="16" t="s">
        <v>32</v>
      </c>
      <c r="AX181" s="16" t="s">
        <v>84</v>
      </c>
      <c r="AY181" s="277" t="s">
        <v>126</v>
      </c>
    </row>
    <row r="182" s="2" customFormat="1" ht="22.2" customHeight="1">
      <c r="A182" s="39"/>
      <c r="B182" s="40"/>
      <c r="C182" s="220" t="s">
        <v>145</v>
      </c>
      <c r="D182" s="220" t="s">
        <v>129</v>
      </c>
      <c r="E182" s="221" t="s">
        <v>185</v>
      </c>
      <c r="F182" s="222" t="s">
        <v>186</v>
      </c>
      <c r="G182" s="223" t="s">
        <v>187</v>
      </c>
      <c r="H182" s="224">
        <v>478.95999999999998</v>
      </c>
      <c r="I182" s="225"/>
      <c r="J182" s="226">
        <f>ROUND(I182*H182,2)</f>
        <v>0</v>
      </c>
      <c r="K182" s="227"/>
      <c r="L182" s="45"/>
      <c r="M182" s="228" t="s">
        <v>1</v>
      </c>
      <c r="N182" s="229" t="s">
        <v>41</v>
      </c>
      <c r="O182" s="92"/>
      <c r="P182" s="230">
        <f>O182*H182</f>
        <v>0</v>
      </c>
      <c r="Q182" s="230">
        <v>0.0015</v>
      </c>
      <c r="R182" s="230">
        <f>Q182*H182</f>
        <v>0.71843999999999997</v>
      </c>
      <c r="S182" s="230">
        <v>0</v>
      </c>
      <c r="T182" s="23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2" t="s">
        <v>133</v>
      </c>
      <c r="AT182" s="232" t="s">
        <v>129</v>
      </c>
      <c r="AU182" s="232" t="s">
        <v>86</v>
      </c>
      <c r="AY182" s="18" t="s">
        <v>126</v>
      </c>
      <c r="BE182" s="233">
        <f>IF(N182="základní",J182,0)</f>
        <v>0</v>
      </c>
      <c r="BF182" s="233">
        <f>IF(N182="snížená",J182,0)</f>
        <v>0</v>
      </c>
      <c r="BG182" s="233">
        <f>IF(N182="zákl. přenesená",J182,0)</f>
        <v>0</v>
      </c>
      <c r="BH182" s="233">
        <f>IF(N182="sníž. přenesená",J182,0)</f>
        <v>0</v>
      </c>
      <c r="BI182" s="233">
        <f>IF(N182="nulová",J182,0)</f>
        <v>0</v>
      </c>
      <c r="BJ182" s="18" t="s">
        <v>84</v>
      </c>
      <c r="BK182" s="233">
        <f>ROUND(I182*H182,2)</f>
        <v>0</v>
      </c>
      <c r="BL182" s="18" t="s">
        <v>133</v>
      </c>
      <c r="BM182" s="232" t="s">
        <v>188</v>
      </c>
    </row>
    <row r="183" s="13" customFormat="1">
      <c r="A183" s="13"/>
      <c r="B183" s="234"/>
      <c r="C183" s="235"/>
      <c r="D183" s="236" t="s">
        <v>135</v>
      </c>
      <c r="E183" s="237" t="s">
        <v>1</v>
      </c>
      <c r="F183" s="238" t="s">
        <v>138</v>
      </c>
      <c r="G183" s="235"/>
      <c r="H183" s="237" t="s">
        <v>1</v>
      </c>
      <c r="I183" s="239"/>
      <c r="J183" s="235"/>
      <c r="K183" s="235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135</v>
      </c>
      <c r="AU183" s="244" t="s">
        <v>86</v>
      </c>
      <c r="AV183" s="13" t="s">
        <v>84</v>
      </c>
      <c r="AW183" s="13" t="s">
        <v>32</v>
      </c>
      <c r="AX183" s="13" t="s">
        <v>76</v>
      </c>
      <c r="AY183" s="244" t="s">
        <v>126</v>
      </c>
    </row>
    <row r="184" s="13" customFormat="1">
      <c r="A184" s="13"/>
      <c r="B184" s="234"/>
      <c r="C184" s="235"/>
      <c r="D184" s="236" t="s">
        <v>135</v>
      </c>
      <c r="E184" s="237" t="s">
        <v>1</v>
      </c>
      <c r="F184" s="238" t="s">
        <v>151</v>
      </c>
      <c r="G184" s="235"/>
      <c r="H184" s="237" t="s">
        <v>1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135</v>
      </c>
      <c r="AU184" s="244" t="s">
        <v>86</v>
      </c>
      <c r="AV184" s="13" t="s">
        <v>84</v>
      </c>
      <c r="AW184" s="13" t="s">
        <v>32</v>
      </c>
      <c r="AX184" s="13" t="s">
        <v>76</v>
      </c>
      <c r="AY184" s="244" t="s">
        <v>126</v>
      </c>
    </row>
    <row r="185" s="14" customFormat="1">
      <c r="A185" s="14"/>
      <c r="B185" s="245"/>
      <c r="C185" s="246"/>
      <c r="D185" s="236" t="s">
        <v>135</v>
      </c>
      <c r="E185" s="247" t="s">
        <v>1</v>
      </c>
      <c r="F185" s="248" t="s">
        <v>189</v>
      </c>
      <c r="G185" s="246"/>
      <c r="H185" s="249">
        <v>19.760000000000002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135</v>
      </c>
      <c r="AU185" s="255" t="s">
        <v>86</v>
      </c>
      <c r="AV185" s="14" t="s">
        <v>86</v>
      </c>
      <c r="AW185" s="14" t="s">
        <v>32</v>
      </c>
      <c r="AX185" s="14" t="s">
        <v>76</v>
      </c>
      <c r="AY185" s="255" t="s">
        <v>126</v>
      </c>
    </row>
    <row r="186" s="14" customFormat="1">
      <c r="A186" s="14"/>
      <c r="B186" s="245"/>
      <c r="C186" s="246"/>
      <c r="D186" s="236" t="s">
        <v>135</v>
      </c>
      <c r="E186" s="247" t="s">
        <v>1</v>
      </c>
      <c r="F186" s="248" t="s">
        <v>190</v>
      </c>
      <c r="G186" s="246"/>
      <c r="H186" s="249">
        <v>122.2</v>
      </c>
      <c r="I186" s="250"/>
      <c r="J186" s="246"/>
      <c r="K186" s="246"/>
      <c r="L186" s="251"/>
      <c r="M186" s="252"/>
      <c r="N186" s="253"/>
      <c r="O186" s="253"/>
      <c r="P186" s="253"/>
      <c r="Q186" s="253"/>
      <c r="R186" s="253"/>
      <c r="S186" s="253"/>
      <c r="T186" s="25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5" t="s">
        <v>135</v>
      </c>
      <c r="AU186" s="255" t="s">
        <v>86</v>
      </c>
      <c r="AV186" s="14" t="s">
        <v>86</v>
      </c>
      <c r="AW186" s="14" t="s">
        <v>32</v>
      </c>
      <c r="AX186" s="14" t="s">
        <v>76</v>
      </c>
      <c r="AY186" s="255" t="s">
        <v>126</v>
      </c>
    </row>
    <row r="187" s="14" customFormat="1">
      <c r="A187" s="14"/>
      <c r="B187" s="245"/>
      <c r="C187" s="246"/>
      <c r="D187" s="236" t="s">
        <v>135</v>
      </c>
      <c r="E187" s="247" t="s">
        <v>1</v>
      </c>
      <c r="F187" s="248" t="s">
        <v>191</v>
      </c>
      <c r="G187" s="246"/>
      <c r="H187" s="249">
        <v>13.140000000000001</v>
      </c>
      <c r="I187" s="250"/>
      <c r="J187" s="246"/>
      <c r="K187" s="246"/>
      <c r="L187" s="251"/>
      <c r="M187" s="252"/>
      <c r="N187" s="253"/>
      <c r="O187" s="253"/>
      <c r="P187" s="253"/>
      <c r="Q187" s="253"/>
      <c r="R187" s="253"/>
      <c r="S187" s="253"/>
      <c r="T187" s="25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5" t="s">
        <v>135</v>
      </c>
      <c r="AU187" s="255" t="s">
        <v>86</v>
      </c>
      <c r="AV187" s="14" t="s">
        <v>86</v>
      </c>
      <c r="AW187" s="14" t="s">
        <v>32</v>
      </c>
      <c r="AX187" s="14" t="s">
        <v>76</v>
      </c>
      <c r="AY187" s="255" t="s">
        <v>126</v>
      </c>
    </row>
    <row r="188" s="14" customFormat="1">
      <c r="A188" s="14"/>
      <c r="B188" s="245"/>
      <c r="C188" s="246"/>
      <c r="D188" s="236" t="s">
        <v>135</v>
      </c>
      <c r="E188" s="247" t="s">
        <v>1</v>
      </c>
      <c r="F188" s="248" t="s">
        <v>192</v>
      </c>
      <c r="G188" s="246"/>
      <c r="H188" s="249">
        <v>19.260000000000002</v>
      </c>
      <c r="I188" s="250"/>
      <c r="J188" s="246"/>
      <c r="K188" s="246"/>
      <c r="L188" s="251"/>
      <c r="M188" s="252"/>
      <c r="N188" s="253"/>
      <c r="O188" s="253"/>
      <c r="P188" s="253"/>
      <c r="Q188" s="253"/>
      <c r="R188" s="253"/>
      <c r="S188" s="253"/>
      <c r="T188" s="25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5" t="s">
        <v>135</v>
      </c>
      <c r="AU188" s="255" t="s">
        <v>86</v>
      </c>
      <c r="AV188" s="14" t="s">
        <v>86</v>
      </c>
      <c r="AW188" s="14" t="s">
        <v>32</v>
      </c>
      <c r="AX188" s="14" t="s">
        <v>76</v>
      </c>
      <c r="AY188" s="255" t="s">
        <v>126</v>
      </c>
    </row>
    <row r="189" s="14" customFormat="1">
      <c r="A189" s="14"/>
      <c r="B189" s="245"/>
      <c r="C189" s="246"/>
      <c r="D189" s="236" t="s">
        <v>135</v>
      </c>
      <c r="E189" s="247" t="s">
        <v>1</v>
      </c>
      <c r="F189" s="248" t="s">
        <v>193</v>
      </c>
      <c r="G189" s="246"/>
      <c r="H189" s="249">
        <v>19</v>
      </c>
      <c r="I189" s="250"/>
      <c r="J189" s="246"/>
      <c r="K189" s="246"/>
      <c r="L189" s="251"/>
      <c r="M189" s="252"/>
      <c r="N189" s="253"/>
      <c r="O189" s="253"/>
      <c r="P189" s="253"/>
      <c r="Q189" s="253"/>
      <c r="R189" s="253"/>
      <c r="S189" s="253"/>
      <c r="T189" s="25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5" t="s">
        <v>135</v>
      </c>
      <c r="AU189" s="255" t="s">
        <v>86</v>
      </c>
      <c r="AV189" s="14" t="s">
        <v>86</v>
      </c>
      <c r="AW189" s="14" t="s">
        <v>32</v>
      </c>
      <c r="AX189" s="14" t="s">
        <v>76</v>
      </c>
      <c r="AY189" s="255" t="s">
        <v>126</v>
      </c>
    </row>
    <row r="190" s="14" customFormat="1">
      <c r="A190" s="14"/>
      <c r="B190" s="245"/>
      <c r="C190" s="246"/>
      <c r="D190" s="236" t="s">
        <v>135</v>
      </c>
      <c r="E190" s="247" t="s">
        <v>1</v>
      </c>
      <c r="F190" s="248" t="s">
        <v>194</v>
      </c>
      <c r="G190" s="246"/>
      <c r="H190" s="249">
        <v>9.9000000000000004</v>
      </c>
      <c r="I190" s="250"/>
      <c r="J190" s="246"/>
      <c r="K190" s="246"/>
      <c r="L190" s="251"/>
      <c r="M190" s="252"/>
      <c r="N190" s="253"/>
      <c r="O190" s="253"/>
      <c r="P190" s="253"/>
      <c r="Q190" s="253"/>
      <c r="R190" s="253"/>
      <c r="S190" s="253"/>
      <c r="T190" s="25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5" t="s">
        <v>135</v>
      </c>
      <c r="AU190" s="255" t="s">
        <v>86</v>
      </c>
      <c r="AV190" s="14" t="s">
        <v>86</v>
      </c>
      <c r="AW190" s="14" t="s">
        <v>32</v>
      </c>
      <c r="AX190" s="14" t="s">
        <v>76</v>
      </c>
      <c r="AY190" s="255" t="s">
        <v>126</v>
      </c>
    </row>
    <row r="191" s="13" customFormat="1">
      <c r="A191" s="13"/>
      <c r="B191" s="234"/>
      <c r="C191" s="235"/>
      <c r="D191" s="236" t="s">
        <v>135</v>
      </c>
      <c r="E191" s="237" t="s">
        <v>1</v>
      </c>
      <c r="F191" s="238" t="s">
        <v>171</v>
      </c>
      <c r="G191" s="235"/>
      <c r="H191" s="237" t="s">
        <v>1</v>
      </c>
      <c r="I191" s="239"/>
      <c r="J191" s="235"/>
      <c r="K191" s="235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135</v>
      </c>
      <c r="AU191" s="244" t="s">
        <v>86</v>
      </c>
      <c r="AV191" s="13" t="s">
        <v>84</v>
      </c>
      <c r="AW191" s="13" t="s">
        <v>32</v>
      </c>
      <c r="AX191" s="13" t="s">
        <v>76</v>
      </c>
      <c r="AY191" s="244" t="s">
        <v>126</v>
      </c>
    </row>
    <row r="192" s="13" customFormat="1">
      <c r="A192" s="13"/>
      <c r="B192" s="234"/>
      <c r="C192" s="235"/>
      <c r="D192" s="236" t="s">
        <v>135</v>
      </c>
      <c r="E192" s="237" t="s">
        <v>1</v>
      </c>
      <c r="F192" s="238" t="s">
        <v>155</v>
      </c>
      <c r="G192" s="235"/>
      <c r="H192" s="237" t="s">
        <v>1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135</v>
      </c>
      <c r="AU192" s="244" t="s">
        <v>86</v>
      </c>
      <c r="AV192" s="13" t="s">
        <v>84</v>
      </c>
      <c r="AW192" s="13" t="s">
        <v>32</v>
      </c>
      <c r="AX192" s="13" t="s">
        <v>76</v>
      </c>
      <c r="AY192" s="244" t="s">
        <v>126</v>
      </c>
    </row>
    <row r="193" s="14" customFormat="1">
      <c r="A193" s="14"/>
      <c r="B193" s="245"/>
      <c r="C193" s="246"/>
      <c r="D193" s="236" t="s">
        <v>135</v>
      </c>
      <c r="E193" s="247" t="s">
        <v>1</v>
      </c>
      <c r="F193" s="248" t="s">
        <v>195</v>
      </c>
      <c r="G193" s="246"/>
      <c r="H193" s="249">
        <v>48.149999999999999</v>
      </c>
      <c r="I193" s="250"/>
      <c r="J193" s="246"/>
      <c r="K193" s="246"/>
      <c r="L193" s="251"/>
      <c r="M193" s="252"/>
      <c r="N193" s="253"/>
      <c r="O193" s="253"/>
      <c r="P193" s="253"/>
      <c r="Q193" s="253"/>
      <c r="R193" s="253"/>
      <c r="S193" s="253"/>
      <c r="T193" s="25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5" t="s">
        <v>135</v>
      </c>
      <c r="AU193" s="255" t="s">
        <v>86</v>
      </c>
      <c r="AV193" s="14" t="s">
        <v>86</v>
      </c>
      <c r="AW193" s="14" t="s">
        <v>32</v>
      </c>
      <c r="AX193" s="14" t="s">
        <v>76</v>
      </c>
      <c r="AY193" s="255" t="s">
        <v>126</v>
      </c>
    </row>
    <row r="194" s="14" customFormat="1">
      <c r="A194" s="14"/>
      <c r="B194" s="245"/>
      <c r="C194" s="246"/>
      <c r="D194" s="236" t="s">
        <v>135</v>
      </c>
      <c r="E194" s="247" t="s">
        <v>1</v>
      </c>
      <c r="F194" s="248" t="s">
        <v>196</v>
      </c>
      <c r="G194" s="246"/>
      <c r="H194" s="249">
        <v>3.27</v>
      </c>
      <c r="I194" s="250"/>
      <c r="J194" s="246"/>
      <c r="K194" s="246"/>
      <c r="L194" s="251"/>
      <c r="M194" s="252"/>
      <c r="N194" s="253"/>
      <c r="O194" s="253"/>
      <c r="P194" s="253"/>
      <c r="Q194" s="253"/>
      <c r="R194" s="253"/>
      <c r="S194" s="253"/>
      <c r="T194" s="25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5" t="s">
        <v>135</v>
      </c>
      <c r="AU194" s="255" t="s">
        <v>86</v>
      </c>
      <c r="AV194" s="14" t="s">
        <v>86</v>
      </c>
      <c r="AW194" s="14" t="s">
        <v>32</v>
      </c>
      <c r="AX194" s="14" t="s">
        <v>76</v>
      </c>
      <c r="AY194" s="255" t="s">
        <v>126</v>
      </c>
    </row>
    <row r="195" s="14" customFormat="1">
      <c r="A195" s="14"/>
      <c r="B195" s="245"/>
      <c r="C195" s="246"/>
      <c r="D195" s="236" t="s">
        <v>135</v>
      </c>
      <c r="E195" s="247" t="s">
        <v>1</v>
      </c>
      <c r="F195" s="248" t="s">
        <v>197</v>
      </c>
      <c r="G195" s="246"/>
      <c r="H195" s="249">
        <v>79.519999999999996</v>
      </c>
      <c r="I195" s="250"/>
      <c r="J195" s="246"/>
      <c r="K195" s="246"/>
      <c r="L195" s="251"/>
      <c r="M195" s="252"/>
      <c r="N195" s="253"/>
      <c r="O195" s="253"/>
      <c r="P195" s="253"/>
      <c r="Q195" s="253"/>
      <c r="R195" s="253"/>
      <c r="S195" s="253"/>
      <c r="T195" s="25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5" t="s">
        <v>135</v>
      </c>
      <c r="AU195" s="255" t="s">
        <v>86</v>
      </c>
      <c r="AV195" s="14" t="s">
        <v>86</v>
      </c>
      <c r="AW195" s="14" t="s">
        <v>32</v>
      </c>
      <c r="AX195" s="14" t="s">
        <v>76</v>
      </c>
      <c r="AY195" s="255" t="s">
        <v>126</v>
      </c>
    </row>
    <row r="196" s="14" customFormat="1">
      <c r="A196" s="14"/>
      <c r="B196" s="245"/>
      <c r="C196" s="246"/>
      <c r="D196" s="236" t="s">
        <v>135</v>
      </c>
      <c r="E196" s="247" t="s">
        <v>1</v>
      </c>
      <c r="F196" s="248" t="s">
        <v>198</v>
      </c>
      <c r="G196" s="246"/>
      <c r="H196" s="249">
        <v>9.4000000000000004</v>
      </c>
      <c r="I196" s="250"/>
      <c r="J196" s="246"/>
      <c r="K196" s="246"/>
      <c r="L196" s="251"/>
      <c r="M196" s="252"/>
      <c r="N196" s="253"/>
      <c r="O196" s="253"/>
      <c r="P196" s="253"/>
      <c r="Q196" s="253"/>
      <c r="R196" s="253"/>
      <c r="S196" s="253"/>
      <c r="T196" s="25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5" t="s">
        <v>135</v>
      </c>
      <c r="AU196" s="255" t="s">
        <v>86</v>
      </c>
      <c r="AV196" s="14" t="s">
        <v>86</v>
      </c>
      <c r="AW196" s="14" t="s">
        <v>32</v>
      </c>
      <c r="AX196" s="14" t="s">
        <v>76</v>
      </c>
      <c r="AY196" s="255" t="s">
        <v>126</v>
      </c>
    </row>
    <row r="197" s="14" customFormat="1">
      <c r="A197" s="14"/>
      <c r="B197" s="245"/>
      <c r="C197" s="246"/>
      <c r="D197" s="236" t="s">
        <v>135</v>
      </c>
      <c r="E197" s="247" t="s">
        <v>1</v>
      </c>
      <c r="F197" s="248" t="s">
        <v>199</v>
      </c>
      <c r="G197" s="246"/>
      <c r="H197" s="249">
        <v>32.82</v>
      </c>
      <c r="I197" s="250"/>
      <c r="J197" s="246"/>
      <c r="K197" s="246"/>
      <c r="L197" s="251"/>
      <c r="M197" s="252"/>
      <c r="N197" s="253"/>
      <c r="O197" s="253"/>
      <c r="P197" s="253"/>
      <c r="Q197" s="253"/>
      <c r="R197" s="253"/>
      <c r="S197" s="253"/>
      <c r="T197" s="25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5" t="s">
        <v>135</v>
      </c>
      <c r="AU197" s="255" t="s">
        <v>86</v>
      </c>
      <c r="AV197" s="14" t="s">
        <v>86</v>
      </c>
      <c r="AW197" s="14" t="s">
        <v>32</v>
      </c>
      <c r="AX197" s="14" t="s">
        <v>76</v>
      </c>
      <c r="AY197" s="255" t="s">
        <v>126</v>
      </c>
    </row>
    <row r="198" s="14" customFormat="1">
      <c r="A198" s="14"/>
      <c r="B198" s="245"/>
      <c r="C198" s="246"/>
      <c r="D198" s="236" t="s">
        <v>135</v>
      </c>
      <c r="E198" s="247" t="s">
        <v>1</v>
      </c>
      <c r="F198" s="248" t="s">
        <v>200</v>
      </c>
      <c r="G198" s="246"/>
      <c r="H198" s="249">
        <v>52.200000000000003</v>
      </c>
      <c r="I198" s="250"/>
      <c r="J198" s="246"/>
      <c r="K198" s="246"/>
      <c r="L198" s="251"/>
      <c r="M198" s="252"/>
      <c r="N198" s="253"/>
      <c r="O198" s="253"/>
      <c r="P198" s="253"/>
      <c r="Q198" s="253"/>
      <c r="R198" s="253"/>
      <c r="S198" s="253"/>
      <c r="T198" s="25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5" t="s">
        <v>135</v>
      </c>
      <c r="AU198" s="255" t="s">
        <v>86</v>
      </c>
      <c r="AV198" s="14" t="s">
        <v>86</v>
      </c>
      <c r="AW198" s="14" t="s">
        <v>32</v>
      </c>
      <c r="AX198" s="14" t="s">
        <v>76</v>
      </c>
      <c r="AY198" s="255" t="s">
        <v>126</v>
      </c>
    </row>
    <row r="199" s="14" customFormat="1">
      <c r="A199" s="14"/>
      <c r="B199" s="245"/>
      <c r="C199" s="246"/>
      <c r="D199" s="236" t="s">
        <v>135</v>
      </c>
      <c r="E199" s="247" t="s">
        <v>1</v>
      </c>
      <c r="F199" s="248" t="s">
        <v>201</v>
      </c>
      <c r="G199" s="246"/>
      <c r="H199" s="249">
        <v>44</v>
      </c>
      <c r="I199" s="250"/>
      <c r="J199" s="246"/>
      <c r="K199" s="246"/>
      <c r="L199" s="251"/>
      <c r="M199" s="252"/>
      <c r="N199" s="253"/>
      <c r="O199" s="253"/>
      <c r="P199" s="253"/>
      <c r="Q199" s="253"/>
      <c r="R199" s="253"/>
      <c r="S199" s="253"/>
      <c r="T199" s="25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5" t="s">
        <v>135</v>
      </c>
      <c r="AU199" s="255" t="s">
        <v>86</v>
      </c>
      <c r="AV199" s="14" t="s">
        <v>86</v>
      </c>
      <c r="AW199" s="14" t="s">
        <v>32</v>
      </c>
      <c r="AX199" s="14" t="s">
        <v>76</v>
      </c>
      <c r="AY199" s="255" t="s">
        <v>126</v>
      </c>
    </row>
    <row r="200" s="13" customFormat="1">
      <c r="A200" s="13"/>
      <c r="B200" s="234"/>
      <c r="C200" s="235"/>
      <c r="D200" s="236" t="s">
        <v>135</v>
      </c>
      <c r="E200" s="237" t="s">
        <v>1</v>
      </c>
      <c r="F200" s="238" t="s">
        <v>202</v>
      </c>
      <c r="G200" s="235"/>
      <c r="H200" s="237" t="s">
        <v>1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135</v>
      </c>
      <c r="AU200" s="244" t="s">
        <v>86</v>
      </c>
      <c r="AV200" s="13" t="s">
        <v>84</v>
      </c>
      <c r="AW200" s="13" t="s">
        <v>32</v>
      </c>
      <c r="AX200" s="13" t="s">
        <v>76</v>
      </c>
      <c r="AY200" s="244" t="s">
        <v>126</v>
      </c>
    </row>
    <row r="201" s="14" customFormat="1">
      <c r="A201" s="14"/>
      <c r="B201" s="245"/>
      <c r="C201" s="246"/>
      <c r="D201" s="236" t="s">
        <v>135</v>
      </c>
      <c r="E201" s="247" t="s">
        <v>1</v>
      </c>
      <c r="F201" s="248" t="s">
        <v>203</v>
      </c>
      <c r="G201" s="246"/>
      <c r="H201" s="249">
        <v>6.3399999999999999</v>
      </c>
      <c r="I201" s="250"/>
      <c r="J201" s="246"/>
      <c r="K201" s="246"/>
      <c r="L201" s="251"/>
      <c r="M201" s="252"/>
      <c r="N201" s="253"/>
      <c r="O201" s="253"/>
      <c r="P201" s="253"/>
      <c r="Q201" s="253"/>
      <c r="R201" s="253"/>
      <c r="S201" s="253"/>
      <c r="T201" s="25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5" t="s">
        <v>135</v>
      </c>
      <c r="AU201" s="255" t="s">
        <v>86</v>
      </c>
      <c r="AV201" s="14" t="s">
        <v>86</v>
      </c>
      <c r="AW201" s="14" t="s">
        <v>32</v>
      </c>
      <c r="AX201" s="14" t="s">
        <v>76</v>
      </c>
      <c r="AY201" s="255" t="s">
        <v>126</v>
      </c>
    </row>
    <row r="202" s="16" customFormat="1">
      <c r="A202" s="16"/>
      <c r="B202" s="267"/>
      <c r="C202" s="268"/>
      <c r="D202" s="236" t="s">
        <v>135</v>
      </c>
      <c r="E202" s="269" t="s">
        <v>1</v>
      </c>
      <c r="F202" s="270" t="s">
        <v>162</v>
      </c>
      <c r="G202" s="268"/>
      <c r="H202" s="271">
        <v>478.95999999999998</v>
      </c>
      <c r="I202" s="272"/>
      <c r="J202" s="268"/>
      <c r="K202" s="268"/>
      <c r="L202" s="273"/>
      <c r="M202" s="274"/>
      <c r="N202" s="275"/>
      <c r="O202" s="275"/>
      <c r="P202" s="275"/>
      <c r="Q202" s="275"/>
      <c r="R202" s="275"/>
      <c r="S202" s="275"/>
      <c r="T202" s="27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T202" s="277" t="s">
        <v>135</v>
      </c>
      <c r="AU202" s="277" t="s">
        <v>86</v>
      </c>
      <c r="AV202" s="16" t="s">
        <v>133</v>
      </c>
      <c r="AW202" s="16" t="s">
        <v>32</v>
      </c>
      <c r="AX202" s="16" t="s">
        <v>84</v>
      </c>
      <c r="AY202" s="277" t="s">
        <v>126</v>
      </c>
    </row>
    <row r="203" s="2" customFormat="1" ht="14.4" customHeight="1">
      <c r="A203" s="39"/>
      <c r="B203" s="40"/>
      <c r="C203" s="220" t="s">
        <v>204</v>
      </c>
      <c r="D203" s="220" t="s">
        <v>129</v>
      </c>
      <c r="E203" s="221" t="s">
        <v>205</v>
      </c>
      <c r="F203" s="222" t="s">
        <v>206</v>
      </c>
      <c r="G203" s="223" t="s">
        <v>132</v>
      </c>
      <c r="H203" s="224">
        <v>47.381999999999998</v>
      </c>
      <c r="I203" s="225"/>
      <c r="J203" s="226">
        <f>ROUND(I203*H203,2)</f>
        <v>0</v>
      </c>
      <c r="K203" s="227"/>
      <c r="L203" s="45"/>
      <c r="M203" s="228" t="s">
        <v>1</v>
      </c>
      <c r="N203" s="229" t="s">
        <v>41</v>
      </c>
      <c r="O203" s="92"/>
      <c r="P203" s="230">
        <f>O203*H203</f>
        <v>0</v>
      </c>
      <c r="Q203" s="230">
        <v>0.00025999999999999998</v>
      </c>
      <c r="R203" s="230">
        <f>Q203*H203</f>
        <v>0.012319319999999998</v>
      </c>
      <c r="S203" s="230">
        <v>0</v>
      </c>
      <c r="T203" s="23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2" t="s">
        <v>133</v>
      </c>
      <c r="AT203" s="232" t="s">
        <v>129</v>
      </c>
      <c r="AU203" s="232" t="s">
        <v>86</v>
      </c>
      <c r="AY203" s="18" t="s">
        <v>126</v>
      </c>
      <c r="BE203" s="233">
        <f>IF(N203="základní",J203,0)</f>
        <v>0</v>
      </c>
      <c r="BF203" s="233">
        <f>IF(N203="snížená",J203,0)</f>
        <v>0</v>
      </c>
      <c r="BG203" s="233">
        <f>IF(N203="zákl. přenesená",J203,0)</f>
        <v>0</v>
      </c>
      <c r="BH203" s="233">
        <f>IF(N203="sníž. přenesená",J203,0)</f>
        <v>0</v>
      </c>
      <c r="BI203" s="233">
        <f>IF(N203="nulová",J203,0)</f>
        <v>0</v>
      </c>
      <c r="BJ203" s="18" t="s">
        <v>84</v>
      </c>
      <c r="BK203" s="233">
        <f>ROUND(I203*H203,2)</f>
        <v>0</v>
      </c>
      <c r="BL203" s="18" t="s">
        <v>133</v>
      </c>
      <c r="BM203" s="232" t="s">
        <v>207</v>
      </c>
    </row>
    <row r="204" s="13" customFormat="1">
      <c r="A204" s="13"/>
      <c r="B204" s="234"/>
      <c r="C204" s="235"/>
      <c r="D204" s="236" t="s">
        <v>135</v>
      </c>
      <c r="E204" s="237" t="s">
        <v>1</v>
      </c>
      <c r="F204" s="238" t="s">
        <v>208</v>
      </c>
      <c r="G204" s="235"/>
      <c r="H204" s="237" t="s">
        <v>1</v>
      </c>
      <c r="I204" s="239"/>
      <c r="J204" s="235"/>
      <c r="K204" s="235"/>
      <c r="L204" s="240"/>
      <c r="M204" s="241"/>
      <c r="N204" s="242"/>
      <c r="O204" s="242"/>
      <c r="P204" s="242"/>
      <c r="Q204" s="242"/>
      <c r="R204" s="242"/>
      <c r="S204" s="242"/>
      <c r="T204" s="24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4" t="s">
        <v>135</v>
      </c>
      <c r="AU204" s="244" t="s">
        <v>86</v>
      </c>
      <c r="AV204" s="13" t="s">
        <v>84</v>
      </c>
      <c r="AW204" s="13" t="s">
        <v>32</v>
      </c>
      <c r="AX204" s="13" t="s">
        <v>76</v>
      </c>
      <c r="AY204" s="244" t="s">
        <v>126</v>
      </c>
    </row>
    <row r="205" s="13" customFormat="1">
      <c r="A205" s="13"/>
      <c r="B205" s="234"/>
      <c r="C205" s="235"/>
      <c r="D205" s="236" t="s">
        <v>135</v>
      </c>
      <c r="E205" s="237" t="s">
        <v>1</v>
      </c>
      <c r="F205" s="238" t="s">
        <v>137</v>
      </c>
      <c r="G205" s="235"/>
      <c r="H205" s="237" t="s">
        <v>1</v>
      </c>
      <c r="I205" s="239"/>
      <c r="J205" s="235"/>
      <c r="K205" s="235"/>
      <c r="L205" s="240"/>
      <c r="M205" s="241"/>
      <c r="N205" s="242"/>
      <c r="O205" s="242"/>
      <c r="P205" s="242"/>
      <c r="Q205" s="242"/>
      <c r="R205" s="242"/>
      <c r="S205" s="242"/>
      <c r="T205" s="24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4" t="s">
        <v>135</v>
      </c>
      <c r="AU205" s="244" t="s">
        <v>86</v>
      </c>
      <c r="AV205" s="13" t="s">
        <v>84</v>
      </c>
      <c r="AW205" s="13" t="s">
        <v>32</v>
      </c>
      <c r="AX205" s="13" t="s">
        <v>76</v>
      </c>
      <c r="AY205" s="244" t="s">
        <v>126</v>
      </c>
    </row>
    <row r="206" s="13" customFormat="1">
      <c r="A206" s="13"/>
      <c r="B206" s="234"/>
      <c r="C206" s="235"/>
      <c r="D206" s="236" t="s">
        <v>135</v>
      </c>
      <c r="E206" s="237" t="s">
        <v>1</v>
      </c>
      <c r="F206" s="238" t="s">
        <v>138</v>
      </c>
      <c r="G206" s="235"/>
      <c r="H206" s="237" t="s">
        <v>1</v>
      </c>
      <c r="I206" s="239"/>
      <c r="J206" s="235"/>
      <c r="K206" s="235"/>
      <c r="L206" s="240"/>
      <c r="M206" s="241"/>
      <c r="N206" s="242"/>
      <c r="O206" s="242"/>
      <c r="P206" s="242"/>
      <c r="Q206" s="242"/>
      <c r="R206" s="242"/>
      <c r="S206" s="242"/>
      <c r="T206" s="24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4" t="s">
        <v>135</v>
      </c>
      <c r="AU206" s="244" t="s">
        <v>86</v>
      </c>
      <c r="AV206" s="13" t="s">
        <v>84</v>
      </c>
      <c r="AW206" s="13" t="s">
        <v>32</v>
      </c>
      <c r="AX206" s="13" t="s">
        <v>76</v>
      </c>
      <c r="AY206" s="244" t="s">
        <v>126</v>
      </c>
    </row>
    <row r="207" s="13" customFormat="1">
      <c r="A207" s="13"/>
      <c r="B207" s="234"/>
      <c r="C207" s="235"/>
      <c r="D207" s="236" t="s">
        <v>135</v>
      </c>
      <c r="E207" s="237" t="s">
        <v>1</v>
      </c>
      <c r="F207" s="238" t="s">
        <v>139</v>
      </c>
      <c r="G207" s="235"/>
      <c r="H207" s="237" t="s">
        <v>1</v>
      </c>
      <c r="I207" s="239"/>
      <c r="J207" s="235"/>
      <c r="K207" s="235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135</v>
      </c>
      <c r="AU207" s="244" t="s">
        <v>86</v>
      </c>
      <c r="AV207" s="13" t="s">
        <v>84</v>
      </c>
      <c r="AW207" s="13" t="s">
        <v>32</v>
      </c>
      <c r="AX207" s="13" t="s">
        <v>76</v>
      </c>
      <c r="AY207" s="244" t="s">
        <v>126</v>
      </c>
    </row>
    <row r="208" s="14" customFormat="1">
      <c r="A208" s="14"/>
      <c r="B208" s="245"/>
      <c r="C208" s="246"/>
      <c r="D208" s="236" t="s">
        <v>135</v>
      </c>
      <c r="E208" s="247" t="s">
        <v>1</v>
      </c>
      <c r="F208" s="248" t="s">
        <v>209</v>
      </c>
      <c r="G208" s="246"/>
      <c r="H208" s="249">
        <v>202.22</v>
      </c>
      <c r="I208" s="250"/>
      <c r="J208" s="246"/>
      <c r="K208" s="246"/>
      <c r="L208" s="251"/>
      <c r="M208" s="252"/>
      <c r="N208" s="253"/>
      <c r="O208" s="253"/>
      <c r="P208" s="253"/>
      <c r="Q208" s="253"/>
      <c r="R208" s="253"/>
      <c r="S208" s="253"/>
      <c r="T208" s="25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5" t="s">
        <v>135</v>
      </c>
      <c r="AU208" s="255" t="s">
        <v>86</v>
      </c>
      <c r="AV208" s="14" t="s">
        <v>86</v>
      </c>
      <c r="AW208" s="14" t="s">
        <v>32</v>
      </c>
      <c r="AX208" s="14" t="s">
        <v>76</v>
      </c>
      <c r="AY208" s="255" t="s">
        <v>126</v>
      </c>
    </row>
    <row r="209" s="14" customFormat="1">
      <c r="A209" s="14"/>
      <c r="B209" s="245"/>
      <c r="C209" s="246"/>
      <c r="D209" s="236" t="s">
        <v>135</v>
      </c>
      <c r="E209" s="247" t="s">
        <v>1</v>
      </c>
      <c r="F209" s="248" t="s">
        <v>210</v>
      </c>
      <c r="G209" s="246"/>
      <c r="H209" s="249">
        <v>189.84</v>
      </c>
      <c r="I209" s="250"/>
      <c r="J209" s="246"/>
      <c r="K209" s="246"/>
      <c r="L209" s="251"/>
      <c r="M209" s="252"/>
      <c r="N209" s="253"/>
      <c r="O209" s="253"/>
      <c r="P209" s="253"/>
      <c r="Q209" s="253"/>
      <c r="R209" s="253"/>
      <c r="S209" s="253"/>
      <c r="T209" s="25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5" t="s">
        <v>135</v>
      </c>
      <c r="AU209" s="255" t="s">
        <v>86</v>
      </c>
      <c r="AV209" s="14" t="s">
        <v>86</v>
      </c>
      <c r="AW209" s="14" t="s">
        <v>32</v>
      </c>
      <c r="AX209" s="14" t="s">
        <v>76</v>
      </c>
      <c r="AY209" s="255" t="s">
        <v>126</v>
      </c>
    </row>
    <row r="210" s="14" customFormat="1">
      <c r="A210" s="14"/>
      <c r="B210" s="245"/>
      <c r="C210" s="246"/>
      <c r="D210" s="236" t="s">
        <v>135</v>
      </c>
      <c r="E210" s="247" t="s">
        <v>1</v>
      </c>
      <c r="F210" s="248" t="s">
        <v>211</v>
      </c>
      <c r="G210" s="246"/>
      <c r="H210" s="249">
        <v>81.760000000000005</v>
      </c>
      <c r="I210" s="250"/>
      <c r="J210" s="246"/>
      <c r="K210" s="246"/>
      <c r="L210" s="251"/>
      <c r="M210" s="252"/>
      <c r="N210" s="253"/>
      <c r="O210" s="253"/>
      <c r="P210" s="253"/>
      <c r="Q210" s="253"/>
      <c r="R210" s="253"/>
      <c r="S210" s="253"/>
      <c r="T210" s="25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5" t="s">
        <v>135</v>
      </c>
      <c r="AU210" s="255" t="s">
        <v>86</v>
      </c>
      <c r="AV210" s="14" t="s">
        <v>86</v>
      </c>
      <c r="AW210" s="14" t="s">
        <v>32</v>
      </c>
      <c r="AX210" s="14" t="s">
        <v>76</v>
      </c>
      <c r="AY210" s="255" t="s">
        <v>126</v>
      </c>
    </row>
    <row r="211" s="15" customFormat="1">
      <c r="A211" s="15"/>
      <c r="B211" s="256"/>
      <c r="C211" s="257"/>
      <c r="D211" s="236" t="s">
        <v>135</v>
      </c>
      <c r="E211" s="258" t="s">
        <v>1</v>
      </c>
      <c r="F211" s="259" t="s">
        <v>143</v>
      </c>
      <c r="G211" s="257"/>
      <c r="H211" s="260">
        <v>473.81999999999999</v>
      </c>
      <c r="I211" s="261"/>
      <c r="J211" s="257"/>
      <c r="K211" s="257"/>
      <c r="L211" s="262"/>
      <c r="M211" s="263"/>
      <c r="N211" s="264"/>
      <c r="O211" s="264"/>
      <c r="P211" s="264"/>
      <c r="Q211" s="264"/>
      <c r="R211" s="264"/>
      <c r="S211" s="264"/>
      <c r="T211" s="26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6" t="s">
        <v>135</v>
      </c>
      <c r="AU211" s="266" t="s">
        <v>86</v>
      </c>
      <c r="AV211" s="15" t="s">
        <v>127</v>
      </c>
      <c r="AW211" s="15" t="s">
        <v>32</v>
      </c>
      <c r="AX211" s="15" t="s">
        <v>76</v>
      </c>
      <c r="AY211" s="266" t="s">
        <v>126</v>
      </c>
    </row>
    <row r="212" s="14" customFormat="1">
      <c r="A212" s="14"/>
      <c r="B212" s="245"/>
      <c r="C212" s="246"/>
      <c r="D212" s="236" t="s">
        <v>135</v>
      </c>
      <c r="E212" s="247" t="s">
        <v>1</v>
      </c>
      <c r="F212" s="248" t="s">
        <v>212</v>
      </c>
      <c r="G212" s="246"/>
      <c r="H212" s="249">
        <v>47.381999999999998</v>
      </c>
      <c r="I212" s="250"/>
      <c r="J212" s="246"/>
      <c r="K212" s="246"/>
      <c r="L212" s="251"/>
      <c r="M212" s="252"/>
      <c r="N212" s="253"/>
      <c r="O212" s="253"/>
      <c r="P212" s="253"/>
      <c r="Q212" s="253"/>
      <c r="R212" s="253"/>
      <c r="S212" s="253"/>
      <c r="T212" s="25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5" t="s">
        <v>135</v>
      </c>
      <c r="AU212" s="255" t="s">
        <v>86</v>
      </c>
      <c r="AV212" s="14" t="s">
        <v>86</v>
      </c>
      <c r="AW212" s="14" t="s">
        <v>32</v>
      </c>
      <c r="AX212" s="14" t="s">
        <v>84</v>
      </c>
      <c r="AY212" s="255" t="s">
        <v>126</v>
      </c>
    </row>
    <row r="213" s="2" customFormat="1" ht="22.2" customHeight="1">
      <c r="A213" s="39"/>
      <c r="B213" s="40"/>
      <c r="C213" s="220" t="s">
        <v>213</v>
      </c>
      <c r="D213" s="220" t="s">
        <v>129</v>
      </c>
      <c r="E213" s="221" t="s">
        <v>214</v>
      </c>
      <c r="F213" s="222" t="s">
        <v>215</v>
      </c>
      <c r="G213" s="223" t="s">
        <v>187</v>
      </c>
      <c r="H213" s="224">
        <v>473.81999999999999</v>
      </c>
      <c r="I213" s="225"/>
      <c r="J213" s="226">
        <f>ROUND(I213*H213,2)</f>
        <v>0</v>
      </c>
      <c r="K213" s="227"/>
      <c r="L213" s="45"/>
      <c r="M213" s="228" t="s">
        <v>1</v>
      </c>
      <c r="N213" s="229" t="s">
        <v>41</v>
      </c>
      <c r="O213" s="92"/>
      <c r="P213" s="230">
        <f>O213*H213</f>
        <v>0</v>
      </c>
      <c r="Q213" s="230">
        <v>0</v>
      </c>
      <c r="R213" s="230">
        <f>Q213*H213</f>
        <v>0</v>
      </c>
      <c r="S213" s="230">
        <v>0</v>
      </c>
      <c r="T213" s="23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2" t="s">
        <v>133</v>
      </c>
      <c r="AT213" s="232" t="s">
        <v>129</v>
      </c>
      <c r="AU213" s="232" t="s">
        <v>86</v>
      </c>
      <c r="AY213" s="18" t="s">
        <v>126</v>
      </c>
      <c r="BE213" s="233">
        <f>IF(N213="základní",J213,0)</f>
        <v>0</v>
      </c>
      <c r="BF213" s="233">
        <f>IF(N213="snížená",J213,0)</f>
        <v>0</v>
      </c>
      <c r="BG213" s="233">
        <f>IF(N213="zákl. přenesená",J213,0)</f>
        <v>0</v>
      </c>
      <c r="BH213" s="233">
        <f>IF(N213="sníž. přenesená",J213,0)</f>
        <v>0</v>
      </c>
      <c r="BI213" s="233">
        <f>IF(N213="nulová",J213,0)</f>
        <v>0</v>
      </c>
      <c r="BJ213" s="18" t="s">
        <v>84</v>
      </c>
      <c r="BK213" s="233">
        <f>ROUND(I213*H213,2)</f>
        <v>0</v>
      </c>
      <c r="BL213" s="18" t="s">
        <v>133</v>
      </c>
      <c r="BM213" s="232" t="s">
        <v>216</v>
      </c>
    </row>
    <row r="214" s="13" customFormat="1">
      <c r="A214" s="13"/>
      <c r="B214" s="234"/>
      <c r="C214" s="235"/>
      <c r="D214" s="236" t="s">
        <v>135</v>
      </c>
      <c r="E214" s="237" t="s">
        <v>1</v>
      </c>
      <c r="F214" s="238" t="s">
        <v>138</v>
      </c>
      <c r="G214" s="235"/>
      <c r="H214" s="237" t="s">
        <v>1</v>
      </c>
      <c r="I214" s="239"/>
      <c r="J214" s="235"/>
      <c r="K214" s="235"/>
      <c r="L214" s="240"/>
      <c r="M214" s="241"/>
      <c r="N214" s="242"/>
      <c r="O214" s="242"/>
      <c r="P214" s="242"/>
      <c r="Q214" s="242"/>
      <c r="R214" s="242"/>
      <c r="S214" s="242"/>
      <c r="T214" s="24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4" t="s">
        <v>135</v>
      </c>
      <c r="AU214" s="244" t="s">
        <v>86</v>
      </c>
      <c r="AV214" s="13" t="s">
        <v>84</v>
      </c>
      <c r="AW214" s="13" t="s">
        <v>32</v>
      </c>
      <c r="AX214" s="13" t="s">
        <v>76</v>
      </c>
      <c r="AY214" s="244" t="s">
        <v>126</v>
      </c>
    </row>
    <row r="215" s="13" customFormat="1">
      <c r="A215" s="13"/>
      <c r="B215" s="234"/>
      <c r="C215" s="235"/>
      <c r="D215" s="236" t="s">
        <v>135</v>
      </c>
      <c r="E215" s="237" t="s">
        <v>1</v>
      </c>
      <c r="F215" s="238" t="s">
        <v>139</v>
      </c>
      <c r="G215" s="235"/>
      <c r="H215" s="237" t="s">
        <v>1</v>
      </c>
      <c r="I215" s="239"/>
      <c r="J215" s="235"/>
      <c r="K215" s="235"/>
      <c r="L215" s="240"/>
      <c r="M215" s="241"/>
      <c r="N215" s="242"/>
      <c r="O215" s="242"/>
      <c r="P215" s="242"/>
      <c r="Q215" s="242"/>
      <c r="R215" s="242"/>
      <c r="S215" s="242"/>
      <c r="T215" s="24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4" t="s">
        <v>135</v>
      </c>
      <c r="AU215" s="244" t="s">
        <v>86</v>
      </c>
      <c r="AV215" s="13" t="s">
        <v>84</v>
      </c>
      <c r="AW215" s="13" t="s">
        <v>32</v>
      </c>
      <c r="AX215" s="13" t="s">
        <v>76</v>
      </c>
      <c r="AY215" s="244" t="s">
        <v>126</v>
      </c>
    </row>
    <row r="216" s="14" customFormat="1">
      <c r="A216" s="14"/>
      <c r="B216" s="245"/>
      <c r="C216" s="246"/>
      <c r="D216" s="236" t="s">
        <v>135</v>
      </c>
      <c r="E216" s="247" t="s">
        <v>1</v>
      </c>
      <c r="F216" s="248" t="s">
        <v>209</v>
      </c>
      <c r="G216" s="246"/>
      <c r="H216" s="249">
        <v>202.22</v>
      </c>
      <c r="I216" s="250"/>
      <c r="J216" s="246"/>
      <c r="K216" s="246"/>
      <c r="L216" s="251"/>
      <c r="M216" s="252"/>
      <c r="N216" s="253"/>
      <c r="O216" s="253"/>
      <c r="P216" s="253"/>
      <c r="Q216" s="253"/>
      <c r="R216" s="253"/>
      <c r="S216" s="253"/>
      <c r="T216" s="25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5" t="s">
        <v>135</v>
      </c>
      <c r="AU216" s="255" t="s">
        <v>86</v>
      </c>
      <c r="AV216" s="14" t="s">
        <v>86</v>
      </c>
      <c r="AW216" s="14" t="s">
        <v>32</v>
      </c>
      <c r="AX216" s="14" t="s">
        <v>76</v>
      </c>
      <c r="AY216" s="255" t="s">
        <v>126</v>
      </c>
    </row>
    <row r="217" s="14" customFormat="1">
      <c r="A217" s="14"/>
      <c r="B217" s="245"/>
      <c r="C217" s="246"/>
      <c r="D217" s="236" t="s">
        <v>135</v>
      </c>
      <c r="E217" s="247" t="s">
        <v>1</v>
      </c>
      <c r="F217" s="248" t="s">
        <v>210</v>
      </c>
      <c r="G217" s="246"/>
      <c r="H217" s="249">
        <v>189.84</v>
      </c>
      <c r="I217" s="250"/>
      <c r="J217" s="246"/>
      <c r="K217" s="246"/>
      <c r="L217" s="251"/>
      <c r="M217" s="252"/>
      <c r="N217" s="253"/>
      <c r="O217" s="253"/>
      <c r="P217" s="253"/>
      <c r="Q217" s="253"/>
      <c r="R217" s="253"/>
      <c r="S217" s="253"/>
      <c r="T217" s="25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5" t="s">
        <v>135</v>
      </c>
      <c r="AU217" s="255" t="s">
        <v>86</v>
      </c>
      <c r="AV217" s="14" t="s">
        <v>86</v>
      </c>
      <c r="AW217" s="14" t="s">
        <v>32</v>
      </c>
      <c r="AX217" s="14" t="s">
        <v>76</v>
      </c>
      <c r="AY217" s="255" t="s">
        <v>126</v>
      </c>
    </row>
    <row r="218" s="14" customFormat="1">
      <c r="A218" s="14"/>
      <c r="B218" s="245"/>
      <c r="C218" s="246"/>
      <c r="D218" s="236" t="s">
        <v>135</v>
      </c>
      <c r="E218" s="247" t="s">
        <v>1</v>
      </c>
      <c r="F218" s="248" t="s">
        <v>211</v>
      </c>
      <c r="G218" s="246"/>
      <c r="H218" s="249">
        <v>81.760000000000005</v>
      </c>
      <c r="I218" s="250"/>
      <c r="J218" s="246"/>
      <c r="K218" s="246"/>
      <c r="L218" s="251"/>
      <c r="M218" s="252"/>
      <c r="N218" s="253"/>
      <c r="O218" s="253"/>
      <c r="P218" s="253"/>
      <c r="Q218" s="253"/>
      <c r="R218" s="253"/>
      <c r="S218" s="253"/>
      <c r="T218" s="25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5" t="s">
        <v>135</v>
      </c>
      <c r="AU218" s="255" t="s">
        <v>86</v>
      </c>
      <c r="AV218" s="14" t="s">
        <v>86</v>
      </c>
      <c r="AW218" s="14" t="s">
        <v>32</v>
      </c>
      <c r="AX218" s="14" t="s">
        <v>76</v>
      </c>
      <c r="AY218" s="255" t="s">
        <v>126</v>
      </c>
    </row>
    <row r="219" s="16" customFormat="1">
      <c r="A219" s="16"/>
      <c r="B219" s="267"/>
      <c r="C219" s="268"/>
      <c r="D219" s="236" t="s">
        <v>135</v>
      </c>
      <c r="E219" s="269" t="s">
        <v>1</v>
      </c>
      <c r="F219" s="270" t="s">
        <v>162</v>
      </c>
      <c r="G219" s="268"/>
      <c r="H219" s="271">
        <v>473.81999999999999</v>
      </c>
      <c r="I219" s="272"/>
      <c r="J219" s="268"/>
      <c r="K219" s="268"/>
      <c r="L219" s="273"/>
      <c r="M219" s="274"/>
      <c r="N219" s="275"/>
      <c r="O219" s="275"/>
      <c r="P219" s="275"/>
      <c r="Q219" s="275"/>
      <c r="R219" s="275"/>
      <c r="S219" s="275"/>
      <c r="T219" s="27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77" t="s">
        <v>135</v>
      </c>
      <c r="AU219" s="277" t="s">
        <v>86</v>
      </c>
      <c r="AV219" s="16" t="s">
        <v>133</v>
      </c>
      <c r="AW219" s="16" t="s">
        <v>32</v>
      </c>
      <c r="AX219" s="16" t="s">
        <v>84</v>
      </c>
      <c r="AY219" s="277" t="s">
        <v>126</v>
      </c>
    </row>
    <row r="220" s="2" customFormat="1" ht="19.8" customHeight="1">
      <c r="A220" s="39"/>
      <c r="B220" s="40"/>
      <c r="C220" s="278" t="s">
        <v>217</v>
      </c>
      <c r="D220" s="278" t="s">
        <v>218</v>
      </c>
      <c r="E220" s="279" t="s">
        <v>219</v>
      </c>
      <c r="F220" s="280" t="s">
        <v>220</v>
      </c>
      <c r="G220" s="281" t="s">
        <v>187</v>
      </c>
      <c r="H220" s="282">
        <v>497.51100000000002</v>
      </c>
      <c r="I220" s="283"/>
      <c r="J220" s="284">
        <f>ROUND(I220*H220,2)</f>
        <v>0</v>
      </c>
      <c r="K220" s="285"/>
      <c r="L220" s="286"/>
      <c r="M220" s="287" t="s">
        <v>1</v>
      </c>
      <c r="N220" s="288" t="s">
        <v>41</v>
      </c>
      <c r="O220" s="92"/>
      <c r="P220" s="230">
        <f>O220*H220</f>
        <v>0</v>
      </c>
      <c r="Q220" s="230">
        <v>4.0000000000000003E-05</v>
      </c>
      <c r="R220" s="230">
        <f>Q220*H220</f>
        <v>0.019900440000000002</v>
      </c>
      <c r="S220" s="230">
        <v>0</v>
      </c>
      <c r="T220" s="23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2" t="s">
        <v>213</v>
      </c>
      <c r="AT220" s="232" t="s">
        <v>218</v>
      </c>
      <c r="AU220" s="232" t="s">
        <v>86</v>
      </c>
      <c r="AY220" s="18" t="s">
        <v>126</v>
      </c>
      <c r="BE220" s="233">
        <f>IF(N220="základní",J220,0)</f>
        <v>0</v>
      </c>
      <c r="BF220" s="233">
        <f>IF(N220="snížená",J220,0)</f>
        <v>0</v>
      </c>
      <c r="BG220" s="233">
        <f>IF(N220="zákl. přenesená",J220,0)</f>
        <v>0</v>
      </c>
      <c r="BH220" s="233">
        <f>IF(N220="sníž. přenesená",J220,0)</f>
        <v>0</v>
      </c>
      <c r="BI220" s="233">
        <f>IF(N220="nulová",J220,0)</f>
        <v>0</v>
      </c>
      <c r="BJ220" s="18" t="s">
        <v>84</v>
      </c>
      <c r="BK220" s="233">
        <f>ROUND(I220*H220,2)</f>
        <v>0</v>
      </c>
      <c r="BL220" s="18" t="s">
        <v>133</v>
      </c>
      <c r="BM220" s="232" t="s">
        <v>221</v>
      </c>
    </row>
    <row r="221" s="14" customFormat="1">
      <c r="A221" s="14"/>
      <c r="B221" s="245"/>
      <c r="C221" s="246"/>
      <c r="D221" s="236" t="s">
        <v>135</v>
      </c>
      <c r="E221" s="246"/>
      <c r="F221" s="248" t="s">
        <v>222</v>
      </c>
      <c r="G221" s="246"/>
      <c r="H221" s="249">
        <v>497.51100000000002</v>
      </c>
      <c r="I221" s="250"/>
      <c r="J221" s="246"/>
      <c r="K221" s="246"/>
      <c r="L221" s="251"/>
      <c r="M221" s="252"/>
      <c r="N221" s="253"/>
      <c r="O221" s="253"/>
      <c r="P221" s="253"/>
      <c r="Q221" s="253"/>
      <c r="R221" s="253"/>
      <c r="S221" s="253"/>
      <c r="T221" s="25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5" t="s">
        <v>135</v>
      </c>
      <c r="AU221" s="255" t="s">
        <v>86</v>
      </c>
      <c r="AV221" s="14" t="s">
        <v>86</v>
      </c>
      <c r="AW221" s="14" t="s">
        <v>4</v>
      </c>
      <c r="AX221" s="14" t="s">
        <v>84</v>
      </c>
      <c r="AY221" s="255" t="s">
        <v>126</v>
      </c>
    </row>
    <row r="222" s="2" customFormat="1" ht="22.2" customHeight="1">
      <c r="A222" s="39"/>
      <c r="B222" s="40"/>
      <c r="C222" s="220" t="s">
        <v>223</v>
      </c>
      <c r="D222" s="220" t="s">
        <v>129</v>
      </c>
      <c r="E222" s="221" t="s">
        <v>224</v>
      </c>
      <c r="F222" s="222" t="s">
        <v>225</v>
      </c>
      <c r="G222" s="223" t="s">
        <v>132</v>
      </c>
      <c r="H222" s="224">
        <v>47.381999999999998</v>
      </c>
      <c r="I222" s="225"/>
      <c r="J222" s="226">
        <f>ROUND(I222*H222,2)</f>
        <v>0</v>
      </c>
      <c r="K222" s="227"/>
      <c r="L222" s="45"/>
      <c r="M222" s="228" t="s">
        <v>1</v>
      </c>
      <c r="N222" s="229" t="s">
        <v>41</v>
      </c>
      <c r="O222" s="92"/>
      <c r="P222" s="230">
        <f>O222*H222</f>
        <v>0</v>
      </c>
      <c r="Q222" s="230">
        <v>0.0309</v>
      </c>
      <c r="R222" s="230">
        <f>Q222*H222</f>
        <v>1.4641038</v>
      </c>
      <c r="S222" s="230">
        <v>0</v>
      </c>
      <c r="T222" s="23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2" t="s">
        <v>133</v>
      </c>
      <c r="AT222" s="232" t="s">
        <v>129</v>
      </c>
      <c r="AU222" s="232" t="s">
        <v>86</v>
      </c>
      <c r="AY222" s="18" t="s">
        <v>126</v>
      </c>
      <c r="BE222" s="233">
        <f>IF(N222="základní",J222,0)</f>
        <v>0</v>
      </c>
      <c r="BF222" s="233">
        <f>IF(N222="snížená",J222,0)</f>
        <v>0</v>
      </c>
      <c r="BG222" s="233">
        <f>IF(N222="zákl. přenesená",J222,0)</f>
        <v>0</v>
      </c>
      <c r="BH222" s="233">
        <f>IF(N222="sníž. přenesená",J222,0)</f>
        <v>0</v>
      </c>
      <c r="BI222" s="233">
        <f>IF(N222="nulová",J222,0)</f>
        <v>0</v>
      </c>
      <c r="BJ222" s="18" t="s">
        <v>84</v>
      </c>
      <c r="BK222" s="233">
        <f>ROUND(I222*H222,2)</f>
        <v>0</v>
      </c>
      <c r="BL222" s="18" t="s">
        <v>133</v>
      </c>
      <c r="BM222" s="232" t="s">
        <v>226</v>
      </c>
    </row>
    <row r="223" s="13" customFormat="1">
      <c r="A223" s="13"/>
      <c r="B223" s="234"/>
      <c r="C223" s="235"/>
      <c r="D223" s="236" t="s">
        <v>135</v>
      </c>
      <c r="E223" s="237" t="s">
        <v>1</v>
      </c>
      <c r="F223" s="238" t="s">
        <v>208</v>
      </c>
      <c r="G223" s="235"/>
      <c r="H223" s="237" t="s">
        <v>1</v>
      </c>
      <c r="I223" s="239"/>
      <c r="J223" s="235"/>
      <c r="K223" s="235"/>
      <c r="L223" s="240"/>
      <c r="M223" s="241"/>
      <c r="N223" s="242"/>
      <c r="O223" s="242"/>
      <c r="P223" s="242"/>
      <c r="Q223" s="242"/>
      <c r="R223" s="242"/>
      <c r="S223" s="242"/>
      <c r="T223" s="24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4" t="s">
        <v>135</v>
      </c>
      <c r="AU223" s="244" t="s">
        <v>86</v>
      </c>
      <c r="AV223" s="13" t="s">
        <v>84</v>
      </c>
      <c r="AW223" s="13" t="s">
        <v>32</v>
      </c>
      <c r="AX223" s="13" t="s">
        <v>76</v>
      </c>
      <c r="AY223" s="244" t="s">
        <v>126</v>
      </c>
    </row>
    <row r="224" s="13" customFormat="1">
      <c r="A224" s="13"/>
      <c r="B224" s="234"/>
      <c r="C224" s="235"/>
      <c r="D224" s="236" t="s">
        <v>135</v>
      </c>
      <c r="E224" s="237" t="s">
        <v>1</v>
      </c>
      <c r="F224" s="238" t="s">
        <v>137</v>
      </c>
      <c r="G224" s="235"/>
      <c r="H224" s="237" t="s">
        <v>1</v>
      </c>
      <c r="I224" s="239"/>
      <c r="J224" s="235"/>
      <c r="K224" s="235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135</v>
      </c>
      <c r="AU224" s="244" t="s">
        <v>86</v>
      </c>
      <c r="AV224" s="13" t="s">
        <v>84</v>
      </c>
      <c r="AW224" s="13" t="s">
        <v>32</v>
      </c>
      <c r="AX224" s="13" t="s">
        <v>76</v>
      </c>
      <c r="AY224" s="244" t="s">
        <v>126</v>
      </c>
    </row>
    <row r="225" s="13" customFormat="1">
      <c r="A225" s="13"/>
      <c r="B225" s="234"/>
      <c r="C225" s="235"/>
      <c r="D225" s="236" t="s">
        <v>135</v>
      </c>
      <c r="E225" s="237" t="s">
        <v>1</v>
      </c>
      <c r="F225" s="238" t="s">
        <v>138</v>
      </c>
      <c r="G225" s="235"/>
      <c r="H225" s="237" t="s">
        <v>1</v>
      </c>
      <c r="I225" s="239"/>
      <c r="J225" s="235"/>
      <c r="K225" s="235"/>
      <c r="L225" s="240"/>
      <c r="M225" s="241"/>
      <c r="N225" s="242"/>
      <c r="O225" s="242"/>
      <c r="P225" s="242"/>
      <c r="Q225" s="242"/>
      <c r="R225" s="242"/>
      <c r="S225" s="242"/>
      <c r="T225" s="24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4" t="s">
        <v>135</v>
      </c>
      <c r="AU225" s="244" t="s">
        <v>86</v>
      </c>
      <c r="AV225" s="13" t="s">
        <v>84</v>
      </c>
      <c r="AW225" s="13" t="s">
        <v>32</v>
      </c>
      <c r="AX225" s="13" t="s">
        <v>76</v>
      </c>
      <c r="AY225" s="244" t="s">
        <v>126</v>
      </c>
    </row>
    <row r="226" s="13" customFormat="1">
      <c r="A226" s="13"/>
      <c r="B226" s="234"/>
      <c r="C226" s="235"/>
      <c r="D226" s="236" t="s">
        <v>135</v>
      </c>
      <c r="E226" s="237" t="s">
        <v>1</v>
      </c>
      <c r="F226" s="238" t="s">
        <v>139</v>
      </c>
      <c r="G226" s="235"/>
      <c r="H226" s="237" t="s">
        <v>1</v>
      </c>
      <c r="I226" s="239"/>
      <c r="J226" s="235"/>
      <c r="K226" s="235"/>
      <c r="L226" s="240"/>
      <c r="M226" s="241"/>
      <c r="N226" s="242"/>
      <c r="O226" s="242"/>
      <c r="P226" s="242"/>
      <c r="Q226" s="242"/>
      <c r="R226" s="242"/>
      <c r="S226" s="242"/>
      <c r="T226" s="24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4" t="s">
        <v>135</v>
      </c>
      <c r="AU226" s="244" t="s">
        <v>86</v>
      </c>
      <c r="AV226" s="13" t="s">
        <v>84</v>
      </c>
      <c r="AW226" s="13" t="s">
        <v>32</v>
      </c>
      <c r="AX226" s="13" t="s">
        <v>76</v>
      </c>
      <c r="AY226" s="244" t="s">
        <v>126</v>
      </c>
    </row>
    <row r="227" s="14" customFormat="1">
      <c r="A227" s="14"/>
      <c r="B227" s="245"/>
      <c r="C227" s="246"/>
      <c r="D227" s="236" t="s">
        <v>135</v>
      </c>
      <c r="E227" s="247" t="s">
        <v>1</v>
      </c>
      <c r="F227" s="248" t="s">
        <v>209</v>
      </c>
      <c r="G227" s="246"/>
      <c r="H227" s="249">
        <v>202.22</v>
      </c>
      <c r="I227" s="250"/>
      <c r="J227" s="246"/>
      <c r="K227" s="246"/>
      <c r="L227" s="251"/>
      <c r="M227" s="252"/>
      <c r="N227" s="253"/>
      <c r="O227" s="253"/>
      <c r="P227" s="253"/>
      <c r="Q227" s="253"/>
      <c r="R227" s="253"/>
      <c r="S227" s="253"/>
      <c r="T227" s="25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5" t="s">
        <v>135</v>
      </c>
      <c r="AU227" s="255" t="s">
        <v>86</v>
      </c>
      <c r="AV227" s="14" t="s">
        <v>86</v>
      </c>
      <c r="AW227" s="14" t="s">
        <v>32</v>
      </c>
      <c r="AX227" s="14" t="s">
        <v>76</v>
      </c>
      <c r="AY227" s="255" t="s">
        <v>126</v>
      </c>
    </row>
    <row r="228" s="14" customFormat="1">
      <c r="A228" s="14"/>
      <c r="B228" s="245"/>
      <c r="C228" s="246"/>
      <c r="D228" s="236" t="s">
        <v>135</v>
      </c>
      <c r="E228" s="247" t="s">
        <v>1</v>
      </c>
      <c r="F228" s="248" t="s">
        <v>210</v>
      </c>
      <c r="G228" s="246"/>
      <c r="H228" s="249">
        <v>189.84</v>
      </c>
      <c r="I228" s="250"/>
      <c r="J228" s="246"/>
      <c r="K228" s="246"/>
      <c r="L228" s="251"/>
      <c r="M228" s="252"/>
      <c r="N228" s="253"/>
      <c r="O228" s="253"/>
      <c r="P228" s="253"/>
      <c r="Q228" s="253"/>
      <c r="R228" s="253"/>
      <c r="S228" s="253"/>
      <c r="T228" s="25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5" t="s">
        <v>135</v>
      </c>
      <c r="AU228" s="255" t="s">
        <v>86</v>
      </c>
      <c r="AV228" s="14" t="s">
        <v>86</v>
      </c>
      <c r="AW228" s="14" t="s">
        <v>32</v>
      </c>
      <c r="AX228" s="14" t="s">
        <v>76</v>
      </c>
      <c r="AY228" s="255" t="s">
        <v>126</v>
      </c>
    </row>
    <row r="229" s="14" customFormat="1">
      <c r="A229" s="14"/>
      <c r="B229" s="245"/>
      <c r="C229" s="246"/>
      <c r="D229" s="236" t="s">
        <v>135</v>
      </c>
      <c r="E229" s="247" t="s">
        <v>1</v>
      </c>
      <c r="F229" s="248" t="s">
        <v>211</v>
      </c>
      <c r="G229" s="246"/>
      <c r="H229" s="249">
        <v>81.760000000000005</v>
      </c>
      <c r="I229" s="250"/>
      <c r="J229" s="246"/>
      <c r="K229" s="246"/>
      <c r="L229" s="251"/>
      <c r="M229" s="252"/>
      <c r="N229" s="253"/>
      <c r="O229" s="253"/>
      <c r="P229" s="253"/>
      <c r="Q229" s="253"/>
      <c r="R229" s="253"/>
      <c r="S229" s="253"/>
      <c r="T229" s="25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5" t="s">
        <v>135</v>
      </c>
      <c r="AU229" s="255" t="s">
        <v>86</v>
      </c>
      <c r="AV229" s="14" t="s">
        <v>86</v>
      </c>
      <c r="AW229" s="14" t="s">
        <v>32</v>
      </c>
      <c r="AX229" s="14" t="s">
        <v>76</v>
      </c>
      <c r="AY229" s="255" t="s">
        <v>126</v>
      </c>
    </row>
    <row r="230" s="15" customFormat="1">
      <c r="A230" s="15"/>
      <c r="B230" s="256"/>
      <c r="C230" s="257"/>
      <c r="D230" s="236" t="s">
        <v>135</v>
      </c>
      <c r="E230" s="258" t="s">
        <v>1</v>
      </c>
      <c r="F230" s="259" t="s">
        <v>143</v>
      </c>
      <c r="G230" s="257"/>
      <c r="H230" s="260">
        <v>473.81999999999999</v>
      </c>
      <c r="I230" s="261"/>
      <c r="J230" s="257"/>
      <c r="K230" s="257"/>
      <c r="L230" s="262"/>
      <c r="M230" s="263"/>
      <c r="N230" s="264"/>
      <c r="O230" s="264"/>
      <c r="P230" s="264"/>
      <c r="Q230" s="264"/>
      <c r="R230" s="264"/>
      <c r="S230" s="264"/>
      <c r="T230" s="26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66" t="s">
        <v>135</v>
      </c>
      <c r="AU230" s="266" t="s">
        <v>86</v>
      </c>
      <c r="AV230" s="15" t="s">
        <v>127</v>
      </c>
      <c r="AW230" s="15" t="s">
        <v>32</v>
      </c>
      <c r="AX230" s="15" t="s">
        <v>76</v>
      </c>
      <c r="AY230" s="266" t="s">
        <v>126</v>
      </c>
    </row>
    <row r="231" s="14" customFormat="1">
      <c r="A231" s="14"/>
      <c r="B231" s="245"/>
      <c r="C231" s="246"/>
      <c r="D231" s="236" t="s">
        <v>135</v>
      </c>
      <c r="E231" s="247" t="s">
        <v>1</v>
      </c>
      <c r="F231" s="248" t="s">
        <v>212</v>
      </c>
      <c r="G231" s="246"/>
      <c r="H231" s="249">
        <v>47.381999999999998</v>
      </c>
      <c r="I231" s="250"/>
      <c r="J231" s="246"/>
      <c r="K231" s="246"/>
      <c r="L231" s="251"/>
      <c r="M231" s="252"/>
      <c r="N231" s="253"/>
      <c r="O231" s="253"/>
      <c r="P231" s="253"/>
      <c r="Q231" s="253"/>
      <c r="R231" s="253"/>
      <c r="S231" s="253"/>
      <c r="T231" s="25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5" t="s">
        <v>135</v>
      </c>
      <c r="AU231" s="255" t="s">
        <v>86</v>
      </c>
      <c r="AV231" s="14" t="s">
        <v>86</v>
      </c>
      <c r="AW231" s="14" t="s">
        <v>32</v>
      </c>
      <c r="AX231" s="14" t="s">
        <v>84</v>
      </c>
      <c r="AY231" s="255" t="s">
        <v>126</v>
      </c>
    </row>
    <row r="232" s="2" customFormat="1" ht="22.2" customHeight="1">
      <c r="A232" s="39"/>
      <c r="B232" s="40"/>
      <c r="C232" s="220" t="s">
        <v>227</v>
      </c>
      <c r="D232" s="220" t="s">
        <v>129</v>
      </c>
      <c r="E232" s="221" t="s">
        <v>228</v>
      </c>
      <c r="F232" s="222" t="s">
        <v>229</v>
      </c>
      <c r="G232" s="223" t="s">
        <v>132</v>
      </c>
      <c r="H232" s="224">
        <v>200.18100000000001</v>
      </c>
      <c r="I232" s="225"/>
      <c r="J232" s="226">
        <f>ROUND(I232*H232,2)</f>
        <v>0</v>
      </c>
      <c r="K232" s="227"/>
      <c r="L232" s="45"/>
      <c r="M232" s="228" t="s">
        <v>1</v>
      </c>
      <c r="N232" s="229" t="s">
        <v>41</v>
      </c>
      <c r="O232" s="92"/>
      <c r="P232" s="230">
        <f>O232*H232</f>
        <v>0</v>
      </c>
      <c r="Q232" s="230">
        <v>2.0000000000000002E-05</v>
      </c>
      <c r="R232" s="230">
        <f>Q232*H232</f>
        <v>0.0040036200000000003</v>
      </c>
      <c r="S232" s="230">
        <v>1.0000000000000001E-05</v>
      </c>
      <c r="T232" s="231">
        <f>S232*H232</f>
        <v>0.0020018100000000001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2" t="s">
        <v>133</v>
      </c>
      <c r="AT232" s="232" t="s">
        <v>129</v>
      </c>
      <c r="AU232" s="232" t="s">
        <v>86</v>
      </c>
      <c r="AY232" s="18" t="s">
        <v>126</v>
      </c>
      <c r="BE232" s="233">
        <f>IF(N232="základní",J232,0)</f>
        <v>0</v>
      </c>
      <c r="BF232" s="233">
        <f>IF(N232="snížená",J232,0)</f>
        <v>0</v>
      </c>
      <c r="BG232" s="233">
        <f>IF(N232="zákl. přenesená",J232,0)</f>
        <v>0</v>
      </c>
      <c r="BH232" s="233">
        <f>IF(N232="sníž. přenesená",J232,0)</f>
        <v>0</v>
      </c>
      <c r="BI232" s="233">
        <f>IF(N232="nulová",J232,0)</f>
        <v>0</v>
      </c>
      <c r="BJ232" s="18" t="s">
        <v>84</v>
      </c>
      <c r="BK232" s="233">
        <f>ROUND(I232*H232,2)</f>
        <v>0</v>
      </c>
      <c r="BL232" s="18" t="s">
        <v>133</v>
      </c>
      <c r="BM232" s="232" t="s">
        <v>230</v>
      </c>
    </row>
    <row r="233" s="13" customFormat="1">
      <c r="A233" s="13"/>
      <c r="B233" s="234"/>
      <c r="C233" s="235"/>
      <c r="D233" s="236" t="s">
        <v>135</v>
      </c>
      <c r="E233" s="237" t="s">
        <v>1</v>
      </c>
      <c r="F233" s="238" t="s">
        <v>138</v>
      </c>
      <c r="G233" s="235"/>
      <c r="H233" s="237" t="s">
        <v>1</v>
      </c>
      <c r="I233" s="239"/>
      <c r="J233" s="235"/>
      <c r="K233" s="235"/>
      <c r="L233" s="240"/>
      <c r="M233" s="241"/>
      <c r="N233" s="242"/>
      <c r="O233" s="242"/>
      <c r="P233" s="242"/>
      <c r="Q233" s="242"/>
      <c r="R233" s="242"/>
      <c r="S233" s="242"/>
      <c r="T233" s="24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4" t="s">
        <v>135</v>
      </c>
      <c r="AU233" s="244" t="s">
        <v>86</v>
      </c>
      <c r="AV233" s="13" t="s">
        <v>84</v>
      </c>
      <c r="AW233" s="13" t="s">
        <v>32</v>
      </c>
      <c r="AX233" s="13" t="s">
        <v>76</v>
      </c>
      <c r="AY233" s="244" t="s">
        <v>126</v>
      </c>
    </row>
    <row r="234" s="13" customFormat="1">
      <c r="A234" s="13"/>
      <c r="B234" s="234"/>
      <c r="C234" s="235"/>
      <c r="D234" s="236" t="s">
        <v>135</v>
      </c>
      <c r="E234" s="237" t="s">
        <v>1</v>
      </c>
      <c r="F234" s="238" t="s">
        <v>139</v>
      </c>
      <c r="G234" s="235"/>
      <c r="H234" s="237" t="s">
        <v>1</v>
      </c>
      <c r="I234" s="239"/>
      <c r="J234" s="235"/>
      <c r="K234" s="235"/>
      <c r="L234" s="240"/>
      <c r="M234" s="241"/>
      <c r="N234" s="242"/>
      <c r="O234" s="242"/>
      <c r="P234" s="242"/>
      <c r="Q234" s="242"/>
      <c r="R234" s="242"/>
      <c r="S234" s="242"/>
      <c r="T234" s="24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4" t="s">
        <v>135</v>
      </c>
      <c r="AU234" s="244" t="s">
        <v>86</v>
      </c>
      <c r="AV234" s="13" t="s">
        <v>84</v>
      </c>
      <c r="AW234" s="13" t="s">
        <v>32</v>
      </c>
      <c r="AX234" s="13" t="s">
        <v>76</v>
      </c>
      <c r="AY234" s="244" t="s">
        <v>126</v>
      </c>
    </row>
    <row r="235" s="14" customFormat="1">
      <c r="A235" s="14"/>
      <c r="B235" s="245"/>
      <c r="C235" s="246"/>
      <c r="D235" s="236" t="s">
        <v>135</v>
      </c>
      <c r="E235" s="247" t="s">
        <v>1</v>
      </c>
      <c r="F235" s="248" t="s">
        <v>231</v>
      </c>
      <c r="G235" s="246"/>
      <c r="H235" s="249">
        <v>88.212000000000003</v>
      </c>
      <c r="I235" s="250"/>
      <c r="J235" s="246"/>
      <c r="K235" s="246"/>
      <c r="L235" s="251"/>
      <c r="M235" s="252"/>
      <c r="N235" s="253"/>
      <c r="O235" s="253"/>
      <c r="P235" s="253"/>
      <c r="Q235" s="253"/>
      <c r="R235" s="253"/>
      <c r="S235" s="253"/>
      <c r="T235" s="25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5" t="s">
        <v>135</v>
      </c>
      <c r="AU235" s="255" t="s">
        <v>86</v>
      </c>
      <c r="AV235" s="14" t="s">
        <v>86</v>
      </c>
      <c r="AW235" s="14" t="s">
        <v>32</v>
      </c>
      <c r="AX235" s="14" t="s">
        <v>76</v>
      </c>
      <c r="AY235" s="255" t="s">
        <v>126</v>
      </c>
    </row>
    <row r="236" s="14" customFormat="1">
      <c r="A236" s="14"/>
      <c r="B236" s="245"/>
      <c r="C236" s="246"/>
      <c r="D236" s="236" t="s">
        <v>135</v>
      </c>
      <c r="E236" s="247" t="s">
        <v>1</v>
      </c>
      <c r="F236" s="248" t="s">
        <v>232</v>
      </c>
      <c r="G236" s="246"/>
      <c r="H236" s="249">
        <v>83.634</v>
      </c>
      <c r="I236" s="250"/>
      <c r="J236" s="246"/>
      <c r="K236" s="246"/>
      <c r="L236" s="251"/>
      <c r="M236" s="252"/>
      <c r="N236" s="253"/>
      <c r="O236" s="253"/>
      <c r="P236" s="253"/>
      <c r="Q236" s="253"/>
      <c r="R236" s="253"/>
      <c r="S236" s="253"/>
      <c r="T236" s="25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5" t="s">
        <v>135</v>
      </c>
      <c r="AU236" s="255" t="s">
        <v>86</v>
      </c>
      <c r="AV236" s="14" t="s">
        <v>86</v>
      </c>
      <c r="AW236" s="14" t="s">
        <v>32</v>
      </c>
      <c r="AX236" s="14" t="s">
        <v>76</v>
      </c>
      <c r="AY236" s="255" t="s">
        <v>126</v>
      </c>
    </row>
    <row r="237" s="14" customFormat="1">
      <c r="A237" s="14"/>
      <c r="B237" s="245"/>
      <c r="C237" s="246"/>
      <c r="D237" s="236" t="s">
        <v>135</v>
      </c>
      <c r="E237" s="247" t="s">
        <v>1</v>
      </c>
      <c r="F237" s="248" t="s">
        <v>233</v>
      </c>
      <c r="G237" s="246"/>
      <c r="H237" s="249">
        <v>28.335000000000001</v>
      </c>
      <c r="I237" s="250"/>
      <c r="J237" s="246"/>
      <c r="K237" s="246"/>
      <c r="L237" s="251"/>
      <c r="M237" s="252"/>
      <c r="N237" s="253"/>
      <c r="O237" s="253"/>
      <c r="P237" s="253"/>
      <c r="Q237" s="253"/>
      <c r="R237" s="253"/>
      <c r="S237" s="253"/>
      <c r="T237" s="25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5" t="s">
        <v>135</v>
      </c>
      <c r="AU237" s="255" t="s">
        <v>86</v>
      </c>
      <c r="AV237" s="14" t="s">
        <v>86</v>
      </c>
      <c r="AW237" s="14" t="s">
        <v>32</v>
      </c>
      <c r="AX237" s="14" t="s">
        <v>76</v>
      </c>
      <c r="AY237" s="255" t="s">
        <v>126</v>
      </c>
    </row>
    <row r="238" s="16" customFormat="1">
      <c r="A238" s="16"/>
      <c r="B238" s="267"/>
      <c r="C238" s="268"/>
      <c r="D238" s="236" t="s">
        <v>135</v>
      </c>
      <c r="E238" s="269" t="s">
        <v>1</v>
      </c>
      <c r="F238" s="270" t="s">
        <v>162</v>
      </c>
      <c r="G238" s="268"/>
      <c r="H238" s="271">
        <v>200.18100000000001</v>
      </c>
      <c r="I238" s="272"/>
      <c r="J238" s="268"/>
      <c r="K238" s="268"/>
      <c r="L238" s="273"/>
      <c r="M238" s="274"/>
      <c r="N238" s="275"/>
      <c r="O238" s="275"/>
      <c r="P238" s="275"/>
      <c r="Q238" s="275"/>
      <c r="R238" s="275"/>
      <c r="S238" s="275"/>
      <c r="T238" s="27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T238" s="277" t="s">
        <v>135</v>
      </c>
      <c r="AU238" s="277" t="s">
        <v>86</v>
      </c>
      <c r="AV238" s="16" t="s">
        <v>133</v>
      </c>
      <c r="AW238" s="16" t="s">
        <v>32</v>
      </c>
      <c r="AX238" s="16" t="s">
        <v>84</v>
      </c>
      <c r="AY238" s="277" t="s">
        <v>126</v>
      </c>
    </row>
    <row r="239" s="12" customFormat="1" ht="22.8" customHeight="1">
      <c r="A239" s="12"/>
      <c r="B239" s="204"/>
      <c r="C239" s="205"/>
      <c r="D239" s="206" t="s">
        <v>75</v>
      </c>
      <c r="E239" s="218" t="s">
        <v>217</v>
      </c>
      <c r="F239" s="218" t="s">
        <v>234</v>
      </c>
      <c r="G239" s="205"/>
      <c r="H239" s="205"/>
      <c r="I239" s="208"/>
      <c r="J239" s="219">
        <f>BK239</f>
        <v>0</v>
      </c>
      <c r="K239" s="205"/>
      <c r="L239" s="210"/>
      <c r="M239" s="211"/>
      <c r="N239" s="212"/>
      <c r="O239" s="212"/>
      <c r="P239" s="213">
        <f>SUM(P240:P308)</f>
        <v>0</v>
      </c>
      <c r="Q239" s="212"/>
      <c r="R239" s="213">
        <f>SUM(R240:R308)</f>
        <v>0</v>
      </c>
      <c r="S239" s="212"/>
      <c r="T239" s="214">
        <f>SUM(T240:T308)</f>
        <v>12.278440999999999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5" t="s">
        <v>84</v>
      </c>
      <c r="AT239" s="216" t="s">
        <v>75</v>
      </c>
      <c r="AU239" s="216" t="s">
        <v>84</v>
      </c>
      <c r="AY239" s="215" t="s">
        <v>126</v>
      </c>
      <c r="BK239" s="217">
        <f>SUM(BK240:BK308)</f>
        <v>0</v>
      </c>
    </row>
    <row r="240" s="2" customFormat="1" ht="22.2" customHeight="1">
      <c r="A240" s="39"/>
      <c r="B240" s="40"/>
      <c r="C240" s="220" t="s">
        <v>8</v>
      </c>
      <c r="D240" s="220" t="s">
        <v>129</v>
      </c>
      <c r="E240" s="221" t="s">
        <v>235</v>
      </c>
      <c r="F240" s="222" t="s">
        <v>236</v>
      </c>
      <c r="G240" s="223" t="s">
        <v>132</v>
      </c>
      <c r="H240" s="224">
        <v>1013.24</v>
      </c>
      <c r="I240" s="225"/>
      <c r="J240" s="226">
        <f>ROUND(I240*H240,2)</f>
        <v>0</v>
      </c>
      <c r="K240" s="227"/>
      <c r="L240" s="45"/>
      <c r="M240" s="228" t="s">
        <v>1</v>
      </c>
      <c r="N240" s="229" t="s">
        <v>41</v>
      </c>
      <c r="O240" s="92"/>
      <c r="P240" s="230">
        <f>O240*H240</f>
        <v>0</v>
      </c>
      <c r="Q240" s="230">
        <v>0</v>
      </c>
      <c r="R240" s="230">
        <f>Q240*H240</f>
        <v>0</v>
      </c>
      <c r="S240" s="230">
        <v>0</v>
      </c>
      <c r="T240" s="23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2" t="s">
        <v>133</v>
      </c>
      <c r="AT240" s="232" t="s">
        <v>129</v>
      </c>
      <c r="AU240" s="232" t="s">
        <v>86</v>
      </c>
      <c r="AY240" s="18" t="s">
        <v>126</v>
      </c>
      <c r="BE240" s="233">
        <f>IF(N240="základní",J240,0)</f>
        <v>0</v>
      </c>
      <c r="BF240" s="233">
        <f>IF(N240="snížená",J240,0)</f>
        <v>0</v>
      </c>
      <c r="BG240" s="233">
        <f>IF(N240="zákl. přenesená",J240,0)</f>
        <v>0</v>
      </c>
      <c r="BH240" s="233">
        <f>IF(N240="sníž. přenesená",J240,0)</f>
        <v>0</v>
      </c>
      <c r="BI240" s="233">
        <f>IF(N240="nulová",J240,0)</f>
        <v>0</v>
      </c>
      <c r="BJ240" s="18" t="s">
        <v>84</v>
      </c>
      <c r="BK240" s="233">
        <f>ROUND(I240*H240,2)</f>
        <v>0</v>
      </c>
      <c r="BL240" s="18" t="s">
        <v>133</v>
      </c>
      <c r="BM240" s="232" t="s">
        <v>237</v>
      </c>
    </row>
    <row r="241" s="13" customFormat="1">
      <c r="A241" s="13"/>
      <c r="B241" s="234"/>
      <c r="C241" s="235"/>
      <c r="D241" s="236" t="s">
        <v>135</v>
      </c>
      <c r="E241" s="237" t="s">
        <v>1</v>
      </c>
      <c r="F241" s="238" t="s">
        <v>238</v>
      </c>
      <c r="G241" s="235"/>
      <c r="H241" s="237" t="s">
        <v>1</v>
      </c>
      <c r="I241" s="239"/>
      <c r="J241" s="235"/>
      <c r="K241" s="235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135</v>
      </c>
      <c r="AU241" s="244" t="s">
        <v>86</v>
      </c>
      <c r="AV241" s="13" t="s">
        <v>84</v>
      </c>
      <c r="AW241" s="13" t="s">
        <v>32</v>
      </c>
      <c r="AX241" s="13" t="s">
        <v>76</v>
      </c>
      <c r="AY241" s="244" t="s">
        <v>126</v>
      </c>
    </row>
    <row r="242" s="14" customFormat="1">
      <c r="A242" s="14"/>
      <c r="B242" s="245"/>
      <c r="C242" s="246"/>
      <c r="D242" s="236" t="s">
        <v>135</v>
      </c>
      <c r="E242" s="247" t="s">
        <v>1</v>
      </c>
      <c r="F242" s="248" t="s">
        <v>239</v>
      </c>
      <c r="G242" s="246"/>
      <c r="H242" s="249">
        <v>957.24000000000001</v>
      </c>
      <c r="I242" s="250"/>
      <c r="J242" s="246"/>
      <c r="K242" s="246"/>
      <c r="L242" s="251"/>
      <c r="M242" s="252"/>
      <c r="N242" s="253"/>
      <c r="O242" s="253"/>
      <c r="P242" s="253"/>
      <c r="Q242" s="253"/>
      <c r="R242" s="253"/>
      <c r="S242" s="253"/>
      <c r="T242" s="25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5" t="s">
        <v>135</v>
      </c>
      <c r="AU242" s="255" t="s">
        <v>86</v>
      </c>
      <c r="AV242" s="14" t="s">
        <v>86</v>
      </c>
      <c r="AW242" s="14" t="s">
        <v>32</v>
      </c>
      <c r="AX242" s="14" t="s">
        <v>76</v>
      </c>
      <c r="AY242" s="255" t="s">
        <v>126</v>
      </c>
    </row>
    <row r="243" s="14" customFormat="1">
      <c r="A243" s="14"/>
      <c r="B243" s="245"/>
      <c r="C243" s="246"/>
      <c r="D243" s="236" t="s">
        <v>135</v>
      </c>
      <c r="E243" s="247" t="s">
        <v>1</v>
      </c>
      <c r="F243" s="248" t="s">
        <v>240</v>
      </c>
      <c r="G243" s="246"/>
      <c r="H243" s="249">
        <v>56</v>
      </c>
      <c r="I243" s="250"/>
      <c r="J243" s="246"/>
      <c r="K243" s="246"/>
      <c r="L243" s="251"/>
      <c r="M243" s="252"/>
      <c r="N243" s="253"/>
      <c r="O243" s="253"/>
      <c r="P243" s="253"/>
      <c r="Q243" s="253"/>
      <c r="R243" s="253"/>
      <c r="S243" s="253"/>
      <c r="T243" s="25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5" t="s">
        <v>135</v>
      </c>
      <c r="AU243" s="255" t="s">
        <v>86</v>
      </c>
      <c r="AV243" s="14" t="s">
        <v>86</v>
      </c>
      <c r="AW243" s="14" t="s">
        <v>32</v>
      </c>
      <c r="AX243" s="14" t="s">
        <v>76</v>
      </c>
      <c r="AY243" s="255" t="s">
        <v>126</v>
      </c>
    </row>
    <row r="244" s="16" customFormat="1">
      <c r="A244" s="16"/>
      <c r="B244" s="267"/>
      <c r="C244" s="268"/>
      <c r="D244" s="236" t="s">
        <v>135</v>
      </c>
      <c r="E244" s="269" t="s">
        <v>1</v>
      </c>
      <c r="F244" s="270" t="s">
        <v>162</v>
      </c>
      <c r="G244" s="268"/>
      <c r="H244" s="271">
        <v>1013.24</v>
      </c>
      <c r="I244" s="272"/>
      <c r="J244" s="268"/>
      <c r="K244" s="268"/>
      <c r="L244" s="273"/>
      <c r="M244" s="274"/>
      <c r="N244" s="275"/>
      <c r="O244" s="275"/>
      <c r="P244" s="275"/>
      <c r="Q244" s="275"/>
      <c r="R244" s="275"/>
      <c r="S244" s="275"/>
      <c r="T244" s="27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T244" s="277" t="s">
        <v>135</v>
      </c>
      <c r="AU244" s="277" t="s">
        <v>86</v>
      </c>
      <c r="AV244" s="16" t="s">
        <v>133</v>
      </c>
      <c r="AW244" s="16" t="s">
        <v>32</v>
      </c>
      <c r="AX244" s="16" t="s">
        <v>84</v>
      </c>
      <c r="AY244" s="277" t="s">
        <v>126</v>
      </c>
    </row>
    <row r="245" s="2" customFormat="1" ht="30" customHeight="1">
      <c r="A245" s="39"/>
      <c r="B245" s="40"/>
      <c r="C245" s="220" t="s">
        <v>241</v>
      </c>
      <c r="D245" s="220" t="s">
        <v>129</v>
      </c>
      <c r="E245" s="221" t="s">
        <v>242</v>
      </c>
      <c r="F245" s="222" t="s">
        <v>243</v>
      </c>
      <c r="G245" s="223" t="s">
        <v>132</v>
      </c>
      <c r="H245" s="224">
        <v>60794.400000000001</v>
      </c>
      <c r="I245" s="225"/>
      <c r="J245" s="226">
        <f>ROUND(I245*H245,2)</f>
        <v>0</v>
      </c>
      <c r="K245" s="227"/>
      <c r="L245" s="45"/>
      <c r="M245" s="228" t="s">
        <v>1</v>
      </c>
      <c r="N245" s="229" t="s">
        <v>41</v>
      </c>
      <c r="O245" s="92"/>
      <c r="P245" s="230">
        <f>O245*H245</f>
        <v>0</v>
      </c>
      <c r="Q245" s="230">
        <v>0</v>
      </c>
      <c r="R245" s="230">
        <f>Q245*H245</f>
        <v>0</v>
      </c>
      <c r="S245" s="230">
        <v>0</v>
      </c>
      <c r="T245" s="23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2" t="s">
        <v>133</v>
      </c>
      <c r="AT245" s="232" t="s">
        <v>129</v>
      </c>
      <c r="AU245" s="232" t="s">
        <v>86</v>
      </c>
      <c r="AY245" s="18" t="s">
        <v>126</v>
      </c>
      <c r="BE245" s="233">
        <f>IF(N245="základní",J245,0)</f>
        <v>0</v>
      </c>
      <c r="BF245" s="233">
        <f>IF(N245="snížená",J245,0)</f>
        <v>0</v>
      </c>
      <c r="BG245" s="233">
        <f>IF(N245="zákl. přenesená",J245,0)</f>
        <v>0</v>
      </c>
      <c r="BH245" s="233">
        <f>IF(N245="sníž. přenesená",J245,0)</f>
        <v>0</v>
      </c>
      <c r="BI245" s="233">
        <f>IF(N245="nulová",J245,0)</f>
        <v>0</v>
      </c>
      <c r="BJ245" s="18" t="s">
        <v>84</v>
      </c>
      <c r="BK245" s="233">
        <f>ROUND(I245*H245,2)</f>
        <v>0</v>
      </c>
      <c r="BL245" s="18" t="s">
        <v>133</v>
      </c>
      <c r="BM245" s="232" t="s">
        <v>244</v>
      </c>
    </row>
    <row r="246" s="14" customFormat="1">
      <c r="A246" s="14"/>
      <c r="B246" s="245"/>
      <c r="C246" s="246"/>
      <c r="D246" s="236" t="s">
        <v>135</v>
      </c>
      <c r="E246" s="246"/>
      <c r="F246" s="248" t="s">
        <v>245</v>
      </c>
      <c r="G246" s="246"/>
      <c r="H246" s="249">
        <v>60794.400000000001</v>
      </c>
      <c r="I246" s="250"/>
      <c r="J246" s="246"/>
      <c r="K246" s="246"/>
      <c r="L246" s="251"/>
      <c r="M246" s="252"/>
      <c r="N246" s="253"/>
      <c r="O246" s="253"/>
      <c r="P246" s="253"/>
      <c r="Q246" s="253"/>
      <c r="R246" s="253"/>
      <c r="S246" s="253"/>
      <c r="T246" s="25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5" t="s">
        <v>135</v>
      </c>
      <c r="AU246" s="255" t="s">
        <v>86</v>
      </c>
      <c r="AV246" s="14" t="s">
        <v>86</v>
      </c>
      <c r="AW246" s="14" t="s">
        <v>4</v>
      </c>
      <c r="AX246" s="14" t="s">
        <v>84</v>
      </c>
      <c r="AY246" s="255" t="s">
        <v>126</v>
      </c>
    </row>
    <row r="247" s="2" customFormat="1" ht="30" customHeight="1">
      <c r="A247" s="39"/>
      <c r="B247" s="40"/>
      <c r="C247" s="220" t="s">
        <v>246</v>
      </c>
      <c r="D247" s="220" t="s">
        <v>129</v>
      </c>
      <c r="E247" s="221" t="s">
        <v>247</v>
      </c>
      <c r="F247" s="222" t="s">
        <v>248</v>
      </c>
      <c r="G247" s="223" t="s">
        <v>132</v>
      </c>
      <c r="H247" s="224">
        <v>1013.24</v>
      </c>
      <c r="I247" s="225"/>
      <c r="J247" s="226">
        <f>ROUND(I247*H247,2)</f>
        <v>0</v>
      </c>
      <c r="K247" s="227"/>
      <c r="L247" s="45"/>
      <c r="M247" s="228" t="s">
        <v>1</v>
      </c>
      <c r="N247" s="229" t="s">
        <v>41</v>
      </c>
      <c r="O247" s="92"/>
      <c r="P247" s="230">
        <f>O247*H247</f>
        <v>0</v>
      </c>
      <c r="Q247" s="230">
        <v>0</v>
      </c>
      <c r="R247" s="230">
        <f>Q247*H247</f>
        <v>0</v>
      </c>
      <c r="S247" s="230">
        <v>0</v>
      </c>
      <c r="T247" s="231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2" t="s">
        <v>133</v>
      </c>
      <c r="AT247" s="232" t="s">
        <v>129</v>
      </c>
      <c r="AU247" s="232" t="s">
        <v>86</v>
      </c>
      <c r="AY247" s="18" t="s">
        <v>126</v>
      </c>
      <c r="BE247" s="233">
        <f>IF(N247="základní",J247,0)</f>
        <v>0</v>
      </c>
      <c r="BF247" s="233">
        <f>IF(N247="snížená",J247,0)</f>
        <v>0</v>
      </c>
      <c r="BG247" s="233">
        <f>IF(N247="zákl. přenesená",J247,0)</f>
        <v>0</v>
      </c>
      <c r="BH247" s="233">
        <f>IF(N247="sníž. přenesená",J247,0)</f>
        <v>0</v>
      </c>
      <c r="BI247" s="233">
        <f>IF(N247="nulová",J247,0)</f>
        <v>0</v>
      </c>
      <c r="BJ247" s="18" t="s">
        <v>84</v>
      </c>
      <c r="BK247" s="233">
        <f>ROUND(I247*H247,2)</f>
        <v>0</v>
      </c>
      <c r="BL247" s="18" t="s">
        <v>133</v>
      </c>
      <c r="BM247" s="232" t="s">
        <v>249</v>
      </c>
    </row>
    <row r="248" s="2" customFormat="1" ht="14.4" customHeight="1">
      <c r="A248" s="39"/>
      <c r="B248" s="40"/>
      <c r="C248" s="220" t="s">
        <v>250</v>
      </c>
      <c r="D248" s="220" t="s">
        <v>129</v>
      </c>
      <c r="E248" s="221" t="s">
        <v>251</v>
      </c>
      <c r="F248" s="222" t="s">
        <v>252</v>
      </c>
      <c r="G248" s="223" t="s">
        <v>132</v>
      </c>
      <c r="H248" s="224">
        <v>1013.24</v>
      </c>
      <c r="I248" s="225"/>
      <c r="J248" s="226">
        <f>ROUND(I248*H248,2)</f>
        <v>0</v>
      </c>
      <c r="K248" s="227"/>
      <c r="L248" s="45"/>
      <c r="M248" s="228" t="s">
        <v>1</v>
      </c>
      <c r="N248" s="229" t="s">
        <v>41</v>
      </c>
      <c r="O248" s="92"/>
      <c r="P248" s="230">
        <f>O248*H248</f>
        <v>0</v>
      </c>
      <c r="Q248" s="230">
        <v>0</v>
      </c>
      <c r="R248" s="230">
        <f>Q248*H248</f>
        <v>0</v>
      </c>
      <c r="S248" s="230">
        <v>0</v>
      </c>
      <c r="T248" s="23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2" t="s">
        <v>133</v>
      </c>
      <c r="AT248" s="232" t="s">
        <v>129</v>
      </c>
      <c r="AU248" s="232" t="s">
        <v>86</v>
      </c>
      <c r="AY248" s="18" t="s">
        <v>126</v>
      </c>
      <c r="BE248" s="233">
        <f>IF(N248="základní",J248,0)</f>
        <v>0</v>
      </c>
      <c r="BF248" s="233">
        <f>IF(N248="snížená",J248,0)</f>
        <v>0</v>
      </c>
      <c r="BG248" s="233">
        <f>IF(N248="zákl. přenesená",J248,0)</f>
        <v>0</v>
      </c>
      <c r="BH248" s="233">
        <f>IF(N248="sníž. přenesená",J248,0)</f>
        <v>0</v>
      </c>
      <c r="BI248" s="233">
        <f>IF(N248="nulová",J248,0)</f>
        <v>0</v>
      </c>
      <c r="BJ248" s="18" t="s">
        <v>84</v>
      </c>
      <c r="BK248" s="233">
        <f>ROUND(I248*H248,2)</f>
        <v>0</v>
      </c>
      <c r="BL248" s="18" t="s">
        <v>133</v>
      </c>
      <c r="BM248" s="232" t="s">
        <v>253</v>
      </c>
    </row>
    <row r="249" s="2" customFormat="1" ht="14.4" customHeight="1">
      <c r="A249" s="39"/>
      <c r="B249" s="40"/>
      <c r="C249" s="220" t="s">
        <v>254</v>
      </c>
      <c r="D249" s="220" t="s">
        <v>129</v>
      </c>
      <c r="E249" s="221" t="s">
        <v>255</v>
      </c>
      <c r="F249" s="222" t="s">
        <v>256</v>
      </c>
      <c r="G249" s="223" t="s">
        <v>132</v>
      </c>
      <c r="H249" s="224">
        <v>60794.400000000001</v>
      </c>
      <c r="I249" s="225"/>
      <c r="J249" s="226">
        <f>ROUND(I249*H249,2)</f>
        <v>0</v>
      </c>
      <c r="K249" s="227"/>
      <c r="L249" s="45"/>
      <c r="M249" s="228" t="s">
        <v>1</v>
      </c>
      <c r="N249" s="229" t="s">
        <v>41</v>
      </c>
      <c r="O249" s="92"/>
      <c r="P249" s="230">
        <f>O249*H249</f>
        <v>0</v>
      </c>
      <c r="Q249" s="230">
        <v>0</v>
      </c>
      <c r="R249" s="230">
        <f>Q249*H249</f>
        <v>0</v>
      </c>
      <c r="S249" s="230">
        <v>0</v>
      </c>
      <c r="T249" s="23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2" t="s">
        <v>133</v>
      </c>
      <c r="AT249" s="232" t="s">
        <v>129</v>
      </c>
      <c r="AU249" s="232" t="s">
        <v>86</v>
      </c>
      <c r="AY249" s="18" t="s">
        <v>126</v>
      </c>
      <c r="BE249" s="233">
        <f>IF(N249="základní",J249,0)</f>
        <v>0</v>
      </c>
      <c r="BF249" s="233">
        <f>IF(N249="snížená",J249,0)</f>
        <v>0</v>
      </c>
      <c r="BG249" s="233">
        <f>IF(N249="zákl. přenesená",J249,0)</f>
        <v>0</v>
      </c>
      <c r="BH249" s="233">
        <f>IF(N249="sníž. přenesená",J249,0)</f>
        <v>0</v>
      </c>
      <c r="BI249" s="233">
        <f>IF(N249="nulová",J249,0)</f>
        <v>0</v>
      </c>
      <c r="BJ249" s="18" t="s">
        <v>84</v>
      </c>
      <c r="BK249" s="233">
        <f>ROUND(I249*H249,2)</f>
        <v>0</v>
      </c>
      <c r="BL249" s="18" t="s">
        <v>133</v>
      </c>
      <c r="BM249" s="232" t="s">
        <v>257</v>
      </c>
    </row>
    <row r="250" s="14" customFormat="1">
      <c r="A250" s="14"/>
      <c r="B250" s="245"/>
      <c r="C250" s="246"/>
      <c r="D250" s="236" t="s">
        <v>135</v>
      </c>
      <c r="E250" s="246"/>
      <c r="F250" s="248" t="s">
        <v>245</v>
      </c>
      <c r="G250" s="246"/>
      <c r="H250" s="249">
        <v>60794.400000000001</v>
      </c>
      <c r="I250" s="250"/>
      <c r="J250" s="246"/>
      <c r="K250" s="246"/>
      <c r="L250" s="251"/>
      <c r="M250" s="252"/>
      <c r="N250" s="253"/>
      <c r="O250" s="253"/>
      <c r="P250" s="253"/>
      <c r="Q250" s="253"/>
      <c r="R250" s="253"/>
      <c r="S250" s="253"/>
      <c r="T250" s="25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5" t="s">
        <v>135</v>
      </c>
      <c r="AU250" s="255" t="s">
        <v>86</v>
      </c>
      <c r="AV250" s="14" t="s">
        <v>86</v>
      </c>
      <c r="AW250" s="14" t="s">
        <v>4</v>
      </c>
      <c r="AX250" s="14" t="s">
        <v>84</v>
      </c>
      <c r="AY250" s="255" t="s">
        <v>126</v>
      </c>
    </row>
    <row r="251" s="2" customFormat="1" ht="19.8" customHeight="1">
      <c r="A251" s="39"/>
      <c r="B251" s="40"/>
      <c r="C251" s="220" t="s">
        <v>258</v>
      </c>
      <c r="D251" s="220" t="s">
        <v>129</v>
      </c>
      <c r="E251" s="221" t="s">
        <v>259</v>
      </c>
      <c r="F251" s="222" t="s">
        <v>260</v>
      </c>
      <c r="G251" s="223" t="s">
        <v>132</v>
      </c>
      <c r="H251" s="224">
        <v>1013.24</v>
      </c>
      <c r="I251" s="225"/>
      <c r="J251" s="226">
        <f>ROUND(I251*H251,2)</f>
        <v>0</v>
      </c>
      <c r="K251" s="227"/>
      <c r="L251" s="45"/>
      <c r="M251" s="228" t="s">
        <v>1</v>
      </c>
      <c r="N251" s="229" t="s">
        <v>41</v>
      </c>
      <c r="O251" s="92"/>
      <c r="P251" s="230">
        <f>O251*H251</f>
        <v>0</v>
      </c>
      <c r="Q251" s="230">
        <v>0</v>
      </c>
      <c r="R251" s="230">
        <f>Q251*H251</f>
        <v>0</v>
      </c>
      <c r="S251" s="230">
        <v>0</v>
      </c>
      <c r="T251" s="23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2" t="s">
        <v>133</v>
      </c>
      <c r="AT251" s="232" t="s">
        <v>129</v>
      </c>
      <c r="AU251" s="232" t="s">
        <v>86</v>
      </c>
      <c r="AY251" s="18" t="s">
        <v>126</v>
      </c>
      <c r="BE251" s="233">
        <f>IF(N251="základní",J251,0)</f>
        <v>0</v>
      </c>
      <c r="BF251" s="233">
        <f>IF(N251="snížená",J251,0)</f>
        <v>0</v>
      </c>
      <c r="BG251" s="233">
        <f>IF(N251="zákl. přenesená",J251,0)</f>
        <v>0</v>
      </c>
      <c r="BH251" s="233">
        <f>IF(N251="sníž. přenesená",J251,0)</f>
        <v>0</v>
      </c>
      <c r="BI251" s="233">
        <f>IF(N251="nulová",J251,0)</f>
        <v>0</v>
      </c>
      <c r="BJ251" s="18" t="s">
        <v>84</v>
      </c>
      <c r="BK251" s="233">
        <f>ROUND(I251*H251,2)</f>
        <v>0</v>
      </c>
      <c r="BL251" s="18" t="s">
        <v>133</v>
      </c>
      <c r="BM251" s="232" t="s">
        <v>261</v>
      </c>
    </row>
    <row r="252" s="2" customFormat="1" ht="30" customHeight="1">
      <c r="A252" s="39"/>
      <c r="B252" s="40"/>
      <c r="C252" s="220" t="s">
        <v>262</v>
      </c>
      <c r="D252" s="220" t="s">
        <v>129</v>
      </c>
      <c r="E252" s="221" t="s">
        <v>263</v>
      </c>
      <c r="F252" s="222" t="s">
        <v>264</v>
      </c>
      <c r="G252" s="223" t="s">
        <v>132</v>
      </c>
      <c r="H252" s="224">
        <v>229.5</v>
      </c>
      <c r="I252" s="225"/>
      <c r="J252" s="226">
        <f>ROUND(I252*H252,2)</f>
        <v>0</v>
      </c>
      <c r="K252" s="227"/>
      <c r="L252" s="45"/>
      <c r="M252" s="228" t="s">
        <v>1</v>
      </c>
      <c r="N252" s="229" t="s">
        <v>41</v>
      </c>
      <c r="O252" s="92"/>
      <c r="P252" s="230">
        <f>O252*H252</f>
        <v>0</v>
      </c>
      <c r="Q252" s="230">
        <v>0</v>
      </c>
      <c r="R252" s="230">
        <f>Q252*H252</f>
        <v>0</v>
      </c>
      <c r="S252" s="230">
        <v>0</v>
      </c>
      <c r="T252" s="23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2" t="s">
        <v>133</v>
      </c>
      <c r="AT252" s="232" t="s">
        <v>129</v>
      </c>
      <c r="AU252" s="232" t="s">
        <v>86</v>
      </c>
      <c r="AY252" s="18" t="s">
        <v>126</v>
      </c>
      <c r="BE252" s="233">
        <f>IF(N252="základní",J252,0)</f>
        <v>0</v>
      </c>
      <c r="BF252" s="233">
        <f>IF(N252="snížená",J252,0)</f>
        <v>0</v>
      </c>
      <c r="BG252" s="233">
        <f>IF(N252="zákl. přenesená",J252,0)</f>
        <v>0</v>
      </c>
      <c r="BH252" s="233">
        <f>IF(N252="sníž. přenesená",J252,0)</f>
        <v>0</v>
      </c>
      <c r="BI252" s="233">
        <f>IF(N252="nulová",J252,0)</f>
        <v>0</v>
      </c>
      <c r="BJ252" s="18" t="s">
        <v>84</v>
      </c>
      <c r="BK252" s="233">
        <f>ROUND(I252*H252,2)</f>
        <v>0</v>
      </c>
      <c r="BL252" s="18" t="s">
        <v>133</v>
      </c>
      <c r="BM252" s="232" t="s">
        <v>265</v>
      </c>
    </row>
    <row r="253" s="13" customFormat="1">
      <c r="A253" s="13"/>
      <c r="B253" s="234"/>
      <c r="C253" s="235"/>
      <c r="D253" s="236" t="s">
        <v>135</v>
      </c>
      <c r="E253" s="237" t="s">
        <v>1</v>
      </c>
      <c r="F253" s="238" t="s">
        <v>266</v>
      </c>
      <c r="G253" s="235"/>
      <c r="H253" s="237" t="s">
        <v>1</v>
      </c>
      <c r="I253" s="239"/>
      <c r="J253" s="235"/>
      <c r="K253" s="235"/>
      <c r="L253" s="240"/>
      <c r="M253" s="241"/>
      <c r="N253" s="242"/>
      <c r="O253" s="242"/>
      <c r="P253" s="242"/>
      <c r="Q253" s="242"/>
      <c r="R253" s="242"/>
      <c r="S253" s="242"/>
      <c r="T253" s="24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4" t="s">
        <v>135</v>
      </c>
      <c r="AU253" s="244" t="s">
        <v>86</v>
      </c>
      <c r="AV253" s="13" t="s">
        <v>84</v>
      </c>
      <c r="AW253" s="13" t="s">
        <v>32</v>
      </c>
      <c r="AX253" s="13" t="s">
        <v>76</v>
      </c>
      <c r="AY253" s="244" t="s">
        <v>126</v>
      </c>
    </row>
    <row r="254" s="14" customFormat="1">
      <c r="A254" s="14"/>
      <c r="B254" s="245"/>
      <c r="C254" s="246"/>
      <c r="D254" s="236" t="s">
        <v>135</v>
      </c>
      <c r="E254" s="247" t="s">
        <v>1</v>
      </c>
      <c r="F254" s="248" t="s">
        <v>267</v>
      </c>
      <c r="G254" s="246"/>
      <c r="H254" s="249">
        <v>229.5</v>
      </c>
      <c r="I254" s="250"/>
      <c r="J254" s="246"/>
      <c r="K254" s="246"/>
      <c r="L254" s="251"/>
      <c r="M254" s="252"/>
      <c r="N254" s="253"/>
      <c r="O254" s="253"/>
      <c r="P254" s="253"/>
      <c r="Q254" s="253"/>
      <c r="R254" s="253"/>
      <c r="S254" s="253"/>
      <c r="T254" s="25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5" t="s">
        <v>135</v>
      </c>
      <c r="AU254" s="255" t="s">
        <v>86</v>
      </c>
      <c r="AV254" s="14" t="s">
        <v>86</v>
      </c>
      <c r="AW254" s="14" t="s">
        <v>32</v>
      </c>
      <c r="AX254" s="14" t="s">
        <v>76</v>
      </c>
      <c r="AY254" s="255" t="s">
        <v>126</v>
      </c>
    </row>
    <row r="255" s="16" customFormat="1">
      <c r="A255" s="16"/>
      <c r="B255" s="267"/>
      <c r="C255" s="268"/>
      <c r="D255" s="236" t="s">
        <v>135</v>
      </c>
      <c r="E255" s="269" t="s">
        <v>1</v>
      </c>
      <c r="F255" s="270" t="s">
        <v>162</v>
      </c>
      <c r="G255" s="268"/>
      <c r="H255" s="271">
        <v>229.5</v>
      </c>
      <c r="I255" s="272"/>
      <c r="J255" s="268"/>
      <c r="K255" s="268"/>
      <c r="L255" s="273"/>
      <c r="M255" s="274"/>
      <c r="N255" s="275"/>
      <c r="O255" s="275"/>
      <c r="P255" s="275"/>
      <c r="Q255" s="275"/>
      <c r="R255" s="275"/>
      <c r="S255" s="275"/>
      <c r="T255" s="27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T255" s="277" t="s">
        <v>135</v>
      </c>
      <c r="AU255" s="277" t="s">
        <v>86</v>
      </c>
      <c r="AV255" s="16" t="s">
        <v>133</v>
      </c>
      <c r="AW255" s="16" t="s">
        <v>32</v>
      </c>
      <c r="AX255" s="16" t="s">
        <v>84</v>
      </c>
      <c r="AY255" s="277" t="s">
        <v>126</v>
      </c>
    </row>
    <row r="256" s="2" customFormat="1" ht="22.2" customHeight="1">
      <c r="A256" s="39"/>
      <c r="B256" s="40"/>
      <c r="C256" s="220" t="s">
        <v>268</v>
      </c>
      <c r="D256" s="220" t="s">
        <v>129</v>
      </c>
      <c r="E256" s="221" t="s">
        <v>269</v>
      </c>
      <c r="F256" s="222" t="s">
        <v>270</v>
      </c>
      <c r="G256" s="223" t="s">
        <v>132</v>
      </c>
      <c r="H256" s="224">
        <v>71.072999999999993</v>
      </c>
      <c r="I256" s="225"/>
      <c r="J256" s="226">
        <f>ROUND(I256*H256,2)</f>
        <v>0</v>
      </c>
      <c r="K256" s="227"/>
      <c r="L256" s="45"/>
      <c r="M256" s="228" t="s">
        <v>1</v>
      </c>
      <c r="N256" s="229" t="s">
        <v>41</v>
      </c>
      <c r="O256" s="92"/>
      <c r="P256" s="230">
        <f>O256*H256</f>
        <v>0</v>
      </c>
      <c r="Q256" s="230">
        <v>0</v>
      </c>
      <c r="R256" s="230">
        <f>Q256*H256</f>
        <v>0</v>
      </c>
      <c r="S256" s="230">
        <v>0.055</v>
      </c>
      <c r="T256" s="231">
        <f>S256*H256</f>
        <v>3.9090149999999997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2" t="s">
        <v>133</v>
      </c>
      <c r="AT256" s="232" t="s">
        <v>129</v>
      </c>
      <c r="AU256" s="232" t="s">
        <v>86</v>
      </c>
      <c r="AY256" s="18" t="s">
        <v>126</v>
      </c>
      <c r="BE256" s="233">
        <f>IF(N256="základní",J256,0)</f>
        <v>0</v>
      </c>
      <c r="BF256" s="233">
        <f>IF(N256="snížená",J256,0)</f>
        <v>0</v>
      </c>
      <c r="BG256" s="233">
        <f>IF(N256="zákl. přenesená",J256,0)</f>
        <v>0</v>
      </c>
      <c r="BH256" s="233">
        <f>IF(N256="sníž. přenesená",J256,0)</f>
        <v>0</v>
      </c>
      <c r="BI256" s="233">
        <f>IF(N256="nulová",J256,0)</f>
        <v>0</v>
      </c>
      <c r="BJ256" s="18" t="s">
        <v>84</v>
      </c>
      <c r="BK256" s="233">
        <f>ROUND(I256*H256,2)</f>
        <v>0</v>
      </c>
      <c r="BL256" s="18" t="s">
        <v>133</v>
      </c>
      <c r="BM256" s="232" t="s">
        <v>271</v>
      </c>
    </row>
    <row r="257" s="13" customFormat="1">
      <c r="A257" s="13"/>
      <c r="B257" s="234"/>
      <c r="C257" s="235"/>
      <c r="D257" s="236" t="s">
        <v>135</v>
      </c>
      <c r="E257" s="237" t="s">
        <v>1</v>
      </c>
      <c r="F257" s="238" t="s">
        <v>272</v>
      </c>
      <c r="G257" s="235"/>
      <c r="H257" s="237" t="s">
        <v>1</v>
      </c>
      <c r="I257" s="239"/>
      <c r="J257" s="235"/>
      <c r="K257" s="235"/>
      <c r="L257" s="240"/>
      <c r="M257" s="241"/>
      <c r="N257" s="242"/>
      <c r="O257" s="242"/>
      <c r="P257" s="242"/>
      <c r="Q257" s="242"/>
      <c r="R257" s="242"/>
      <c r="S257" s="242"/>
      <c r="T257" s="24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4" t="s">
        <v>135</v>
      </c>
      <c r="AU257" s="244" t="s">
        <v>86</v>
      </c>
      <c r="AV257" s="13" t="s">
        <v>84</v>
      </c>
      <c r="AW257" s="13" t="s">
        <v>32</v>
      </c>
      <c r="AX257" s="13" t="s">
        <v>76</v>
      </c>
      <c r="AY257" s="244" t="s">
        <v>126</v>
      </c>
    </row>
    <row r="258" s="13" customFormat="1">
      <c r="A258" s="13"/>
      <c r="B258" s="234"/>
      <c r="C258" s="235"/>
      <c r="D258" s="236" t="s">
        <v>135</v>
      </c>
      <c r="E258" s="237" t="s">
        <v>1</v>
      </c>
      <c r="F258" s="238" t="s">
        <v>208</v>
      </c>
      <c r="G258" s="235"/>
      <c r="H258" s="237" t="s">
        <v>1</v>
      </c>
      <c r="I258" s="239"/>
      <c r="J258" s="235"/>
      <c r="K258" s="235"/>
      <c r="L258" s="240"/>
      <c r="M258" s="241"/>
      <c r="N258" s="242"/>
      <c r="O258" s="242"/>
      <c r="P258" s="242"/>
      <c r="Q258" s="242"/>
      <c r="R258" s="242"/>
      <c r="S258" s="242"/>
      <c r="T258" s="24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4" t="s">
        <v>135</v>
      </c>
      <c r="AU258" s="244" t="s">
        <v>86</v>
      </c>
      <c r="AV258" s="13" t="s">
        <v>84</v>
      </c>
      <c r="AW258" s="13" t="s">
        <v>32</v>
      </c>
      <c r="AX258" s="13" t="s">
        <v>76</v>
      </c>
      <c r="AY258" s="244" t="s">
        <v>126</v>
      </c>
    </row>
    <row r="259" s="13" customFormat="1">
      <c r="A259" s="13"/>
      <c r="B259" s="234"/>
      <c r="C259" s="235"/>
      <c r="D259" s="236" t="s">
        <v>135</v>
      </c>
      <c r="E259" s="237" t="s">
        <v>1</v>
      </c>
      <c r="F259" s="238" t="s">
        <v>137</v>
      </c>
      <c r="G259" s="235"/>
      <c r="H259" s="237" t="s">
        <v>1</v>
      </c>
      <c r="I259" s="239"/>
      <c r="J259" s="235"/>
      <c r="K259" s="235"/>
      <c r="L259" s="240"/>
      <c r="M259" s="241"/>
      <c r="N259" s="242"/>
      <c r="O259" s="242"/>
      <c r="P259" s="242"/>
      <c r="Q259" s="242"/>
      <c r="R259" s="242"/>
      <c r="S259" s="242"/>
      <c r="T259" s="24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4" t="s">
        <v>135</v>
      </c>
      <c r="AU259" s="244" t="s">
        <v>86</v>
      </c>
      <c r="AV259" s="13" t="s">
        <v>84</v>
      </c>
      <c r="AW259" s="13" t="s">
        <v>32</v>
      </c>
      <c r="AX259" s="13" t="s">
        <v>76</v>
      </c>
      <c r="AY259" s="244" t="s">
        <v>126</v>
      </c>
    </row>
    <row r="260" s="13" customFormat="1">
      <c r="A260" s="13"/>
      <c r="B260" s="234"/>
      <c r="C260" s="235"/>
      <c r="D260" s="236" t="s">
        <v>135</v>
      </c>
      <c r="E260" s="237" t="s">
        <v>1</v>
      </c>
      <c r="F260" s="238" t="s">
        <v>138</v>
      </c>
      <c r="G260" s="235"/>
      <c r="H260" s="237" t="s">
        <v>1</v>
      </c>
      <c r="I260" s="239"/>
      <c r="J260" s="235"/>
      <c r="K260" s="235"/>
      <c r="L260" s="240"/>
      <c r="M260" s="241"/>
      <c r="N260" s="242"/>
      <c r="O260" s="242"/>
      <c r="P260" s="242"/>
      <c r="Q260" s="242"/>
      <c r="R260" s="242"/>
      <c r="S260" s="242"/>
      <c r="T260" s="24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4" t="s">
        <v>135</v>
      </c>
      <c r="AU260" s="244" t="s">
        <v>86</v>
      </c>
      <c r="AV260" s="13" t="s">
        <v>84</v>
      </c>
      <c r="AW260" s="13" t="s">
        <v>32</v>
      </c>
      <c r="AX260" s="13" t="s">
        <v>76</v>
      </c>
      <c r="AY260" s="244" t="s">
        <v>126</v>
      </c>
    </row>
    <row r="261" s="13" customFormat="1">
      <c r="A261" s="13"/>
      <c r="B261" s="234"/>
      <c r="C261" s="235"/>
      <c r="D261" s="236" t="s">
        <v>135</v>
      </c>
      <c r="E261" s="237" t="s">
        <v>1</v>
      </c>
      <c r="F261" s="238" t="s">
        <v>139</v>
      </c>
      <c r="G261" s="235"/>
      <c r="H261" s="237" t="s">
        <v>1</v>
      </c>
      <c r="I261" s="239"/>
      <c r="J261" s="235"/>
      <c r="K261" s="235"/>
      <c r="L261" s="240"/>
      <c r="M261" s="241"/>
      <c r="N261" s="242"/>
      <c r="O261" s="242"/>
      <c r="P261" s="242"/>
      <c r="Q261" s="242"/>
      <c r="R261" s="242"/>
      <c r="S261" s="242"/>
      <c r="T261" s="24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4" t="s">
        <v>135</v>
      </c>
      <c r="AU261" s="244" t="s">
        <v>86</v>
      </c>
      <c r="AV261" s="13" t="s">
        <v>84</v>
      </c>
      <c r="AW261" s="13" t="s">
        <v>32</v>
      </c>
      <c r="AX261" s="13" t="s">
        <v>76</v>
      </c>
      <c r="AY261" s="244" t="s">
        <v>126</v>
      </c>
    </row>
    <row r="262" s="14" customFormat="1">
      <c r="A262" s="14"/>
      <c r="B262" s="245"/>
      <c r="C262" s="246"/>
      <c r="D262" s="236" t="s">
        <v>135</v>
      </c>
      <c r="E262" s="247" t="s">
        <v>1</v>
      </c>
      <c r="F262" s="248" t="s">
        <v>209</v>
      </c>
      <c r="G262" s="246"/>
      <c r="H262" s="249">
        <v>202.22</v>
      </c>
      <c r="I262" s="250"/>
      <c r="J262" s="246"/>
      <c r="K262" s="246"/>
      <c r="L262" s="251"/>
      <c r="M262" s="252"/>
      <c r="N262" s="253"/>
      <c r="O262" s="253"/>
      <c r="P262" s="253"/>
      <c r="Q262" s="253"/>
      <c r="R262" s="253"/>
      <c r="S262" s="253"/>
      <c r="T262" s="25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5" t="s">
        <v>135</v>
      </c>
      <c r="AU262" s="255" t="s">
        <v>86</v>
      </c>
      <c r="AV262" s="14" t="s">
        <v>86</v>
      </c>
      <c r="AW262" s="14" t="s">
        <v>32</v>
      </c>
      <c r="AX262" s="14" t="s">
        <v>76</v>
      </c>
      <c r="AY262" s="255" t="s">
        <v>126</v>
      </c>
    </row>
    <row r="263" s="14" customFormat="1">
      <c r="A263" s="14"/>
      <c r="B263" s="245"/>
      <c r="C263" s="246"/>
      <c r="D263" s="236" t="s">
        <v>135</v>
      </c>
      <c r="E263" s="247" t="s">
        <v>1</v>
      </c>
      <c r="F263" s="248" t="s">
        <v>210</v>
      </c>
      <c r="G263" s="246"/>
      <c r="H263" s="249">
        <v>189.84</v>
      </c>
      <c r="I263" s="250"/>
      <c r="J263" s="246"/>
      <c r="K263" s="246"/>
      <c r="L263" s="251"/>
      <c r="M263" s="252"/>
      <c r="N263" s="253"/>
      <c r="O263" s="253"/>
      <c r="P263" s="253"/>
      <c r="Q263" s="253"/>
      <c r="R263" s="253"/>
      <c r="S263" s="253"/>
      <c r="T263" s="25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5" t="s">
        <v>135</v>
      </c>
      <c r="AU263" s="255" t="s">
        <v>86</v>
      </c>
      <c r="AV263" s="14" t="s">
        <v>86</v>
      </c>
      <c r="AW263" s="14" t="s">
        <v>32</v>
      </c>
      <c r="AX263" s="14" t="s">
        <v>76</v>
      </c>
      <c r="AY263" s="255" t="s">
        <v>126</v>
      </c>
    </row>
    <row r="264" s="14" customFormat="1">
      <c r="A264" s="14"/>
      <c r="B264" s="245"/>
      <c r="C264" s="246"/>
      <c r="D264" s="236" t="s">
        <v>135</v>
      </c>
      <c r="E264" s="247" t="s">
        <v>1</v>
      </c>
      <c r="F264" s="248" t="s">
        <v>211</v>
      </c>
      <c r="G264" s="246"/>
      <c r="H264" s="249">
        <v>81.760000000000005</v>
      </c>
      <c r="I264" s="250"/>
      <c r="J264" s="246"/>
      <c r="K264" s="246"/>
      <c r="L264" s="251"/>
      <c r="M264" s="252"/>
      <c r="N264" s="253"/>
      <c r="O264" s="253"/>
      <c r="P264" s="253"/>
      <c r="Q264" s="253"/>
      <c r="R264" s="253"/>
      <c r="S264" s="253"/>
      <c r="T264" s="25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5" t="s">
        <v>135</v>
      </c>
      <c r="AU264" s="255" t="s">
        <v>86</v>
      </c>
      <c r="AV264" s="14" t="s">
        <v>86</v>
      </c>
      <c r="AW264" s="14" t="s">
        <v>32</v>
      </c>
      <c r="AX264" s="14" t="s">
        <v>76</v>
      </c>
      <c r="AY264" s="255" t="s">
        <v>126</v>
      </c>
    </row>
    <row r="265" s="15" customFormat="1">
      <c r="A265" s="15"/>
      <c r="B265" s="256"/>
      <c r="C265" s="257"/>
      <c r="D265" s="236" t="s">
        <v>135</v>
      </c>
      <c r="E265" s="258" t="s">
        <v>1</v>
      </c>
      <c r="F265" s="259" t="s">
        <v>143</v>
      </c>
      <c r="G265" s="257"/>
      <c r="H265" s="260">
        <v>473.81999999999999</v>
      </c>
      <c r="I265" s="261"/>
      <c r="J265" s="257"/>
      <c r="K265" s="257"/>
      <c r="L265" s="262"/>
      <c r="M265" s="263"/>
      <c r="N265" s="264"/>
      <c r="O265" s="264"/>
      <c r="P265" s="264"/>
      <c r="Q265" s="264"/>
      <c r="R265" s="264"/>
      <c r="S265" s="264"/>
      <c r="T265" s="26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66" t="s">
        <v>135</v>
      </c>
      <c r="AU265" s="266" t="s">
        <v>86</v>
      </c>
      <c r="AV265" s="15" t="s">
        <v>127</v>
      </c>
      <c r="AW265" s="15" t="s">
        <v>32</v>
      </c>
      <c r="AX265" s="15" t="s">
        <v>76</v>
      </c>
      <c r="AY265" s="266" t="s">
        <v>126</v>
      </c>
    </row>
    <row r="266" s="14" customFormat="1">
      <c r="A266" s="14"/>
      <c r="B266" s="245"/>
      <c r="C266" s="246"/>
      <c r="D266" s="236" t="s">
        <v>135</v>
      </c>
      <c r="E266" s="247" t="s">
        <v>1</v>
      </c>
      <c r="F266" s="248" t="s">
        <v>273</v>
      </c>
      <c r="G266" s="246"/>
      <c r="H266" s="249">
        <v>71.072999999999993</v>
      </c>
      <c r="I266" s="250"/>
      <c r="J266" s="246"/>
      <c r="K266" s="246"/>
      <c r="L266" s="251"/>
      <c r="M266" s="252"/>
      <c r="N266" s="253"/>
      <c r="O266" s="253"/>
      <c r="P266" s="253"/>
      <c r="Q266" s="253"/>
      <c r="R266" s="253"/>
      <c r="S266" s="253"/>
      <c r="T266" s="25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5" t="s">
        <v>135</v>
      </c>
      <c r="AU266" s="255" t="s">
        <v>86</v>
      </c>
      <c r="AV266" s="14" t="s">
        <v>86</v>
      </c>
      <c r="AW266" s="14" t="s">
        <v>32</v>
      </c>
      <c r="AX266" s="14" t="s">
        <v>84</v>
      </c>
      <c r="AY266" s="255" t="s">
        <v>126</v>
      </c>
    </row>
    <row r="267" s="2" customFormat="1" ht="22.2" customHeight="1">
      <c r="A267" s="39"/>
      <c r="B267" s="40"/>
      <c r="C267" s="220" t="s">
        <v>274</v>
      </c>
      <c r="D267" s="220" t="s">
        <v>129</v>
      </c>
      <c r="E267" s="221" t="s">
        <v>275</v>
      </c>
      <c r="F267" s="222" t="s">
        <v>276</v>
      </c>
      <c r="G267" s="223" t="s">
        <v>132</v>
      </c>
      <c r="H267" s="224">
        <v>1.1779999999999999</v>
      </c>
      <c r="I267" s="225"/>
      <c r="J267" s="226">
        <f>ROUND(I267*H267,2)</f>
        <v>0</v>
      </c>
      <c r="K267" s="227"/>
      <c r="L267" s="45"/>
      <c r="M267" s="228" t="s">
        <v>1</v>
      </c>
      <c r="N267" s="229" t="s">
        <v>41</v>
      </c>
      <c r="O267" s="92"/>
      <c r="P267" s="230">
        <f>O267*H267</f>
        <v>0</v>
      </c>
      <c r="Q267" s="230">
        <v>0</v>
      </c>
      <c r="R267" s="230">
        <f>Q267*H267</f>
        <v>0</v>
      </c>
      <c r="S267" s="230">
        <v>0.048000000000000001</v>
      </c>
      <c r="T267" s="231">
        <f>S267*H267</f>
        <v>0.056543999999999997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2" t="s">
        <v>133</v>
      </c>
      <c r="AT267" s="232" t="s">
        <v>129</v>
      </c>
      <c r="AU267" s="232" t="s">
        <v>86</v>
      </c>
      <c r="AY267" s="18" t="s">
        <v>126</v>
      </c>
      <c r="BE267" s="233">
        <f>IF(N267="základní",J267,0)</f>
        <v>0</v>
      </c>
      <c r="BF267" s="233">
        <f>IF(N267="snížená",J267,0)</f>
        <v>0</v>
      </c>
      <c r="BG267" s="233">
        <f>IF(N267="zákl. přenesená",J267,0)</f>
        <v>0</v>
      </c>
      <c r="BH267" s="233">
        <f>IF(N267="sníž. přenesená",J267,0)</f>
        <v>0</v>
      </c>
      <c r="BI267" s="233">
        <f>IF(N267="nulová",J267,0)</f>
        <v>0</v>
      </c>
      <c r="BJ267" s="18" t="s">
        <v>84</v>
      </c>
      <c r="BK267" s="233">
        <f>ROUND(I267*H267,2)</f>
        <v>0</v>
      </c>
      <c r="BL267" s="18" t="s">
        <v>133</v>
      </c>
      <c r="BM267" s="232" t="s">
        <v>277</v>
      </c>
    </row>
    <row r="268" s="13" customFormat="1">
      <c r="A268" s="13"/>
      <c r="B268" s="234"/>
      <c r="C268" s="235"/>
      <c r="D268" s="236" t="s">
        <v>135</v>
      </c>
      <c r="E268" s="237" t="s">
        <v>1</v>
      </c>
      <c r="F268" s="238" t="s">
        <v>278</v>
      </c>
      <c r="G268" s="235"/>
      <c r="H268" s="237" t="s">
        <v>1</v>
      </c>
      <c r="I268" s="239"/>
      <c r="J268" s="235"/>
      <c r="K268" s="235"/>
      <c r="L268" s="240"/>
      <c r="M268" s="241"/>
      <c r="N268" s="242"/>
      <c r="O268" s="242"/>
      <c r="P268" s="242"/>
      <c r="Q268" s="242"/>
      <c r="R268" s="242"/>
      <c r="S268" s="242"/>
      <c r="T268" s="24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4" t="s">
        <v>135</v>
      </c>
      <c r="AU268" s="244" t="s">
        <v>86</v>
      </c>
      <c r="AV268" s="13" t="s">
        <v>84</v>
      </c>
      <c r="AW268" s="13" t="s">
        <v>32</v>
      </c>
      <c r="AX268" s="13" t="s">
        <v>76</v>
      </c>
      <c r="AY268" s="244" t="s">
        <v>126</v>
      </c>
    </row>
    <row r="269" s="13" customFormat="1">
      <c r="A269" s="13"/>
      <c r="B269" s="234"/>
      <c r="C269" s="235"/>
      <c r="D269" s="236" t="s">
        <v>135</v>
      </c>
      <c r="E269" s="237" t="s">
        <v>1</v>
      </c>
      <c r="F269" s="238" t="s">
        <v>202</v>
      </c>
      <c r="G269" s="235"/>
      <c r="H269" s="237" t="s">
        <v>1</v>
      </c>
      <c r="I269" s="239"/>
      <c r="J269" s="235"/>
      <c r="K269" s="235"/>
      <c r="L269" s="240"/>
      <c r="M269" s="241"/>
      <c r="N269" s="242"/>
      <c r="O269" s="242"/>
      <c r="P269" s="242"/>
      <c r="Q269" s="242"/>
      <c r="R269" s="242"/>
      <c r="S269" s="242"/>
      <c r="T269" s="24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4" t="s">
        <v>135</v>
      </c>
      <c r="AU269" s="244" t="s">
        <v>86</v>
      </c>
      <c r="AV269" s="13" t="s">
        <v>84</v>
      </c>
      <c r="AW269" s="13" t="s">
        <v>32</v>
      </c>
      <c r="AX269" s="13" t="s">
        <v>76</v>
      </c>
      <c r="AY269" s="244" t="s">
        <v>126</v>
      </c>
    </row>
    <row r="270" s="14" customFormat="1">
      <c r="A270" s="14"/>
      <c r="B270" s="245"/>
      <c r="C270" s="246"/>
      <c r="D270" s="236" t="s">
        <v>135</v>
      </c>
      <c r="E270" s="247" t="s">
        <v>1</v>
      </c>
      <c r="F270" s="248" t="s">
        <v>279</v>
      </c>
      <c r="G270" s="246"/>
      <c r="H270" s="249">
        <v>1.1779999999999999</v>
      </c>
      <c r="I270" s="250"/>
      <c r="J270" s="246"/>
      <c r="K270" s="246"/>
      <c r="L270" s="251"/>
      <c r="M270" s="252"/>
      <c r="N270" s="253"/>
      <c r="O270" s="253"/>
      <c r="P270" s="253"/>
      <c r="Q270" s="253"/>
      <c r="R270" s="253"/>
      <c r="S270" s="253"/>
      <c r="T270" s="25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5" t="s">
        <v>135</v>
      </c>
      <c r="AU270" s="255" t="s">
        <v>86</v>
      </c>
      <c r="AV270" s="14" t="s">
        <v>86</v>
      </c>
      <c r="AW270" s="14" t="s">
        <v>32</v>
      </c>
      <c r="AX270" s="14" t="s">
        <v>76</v>
      </c>
      <c r="AY270" s="255" t="s">
        <v>126</v>
      </c>
    </row>
    <row r="271" s="16" customFormat="1">
      <c r="A271" s="16"/>
      <c r="B271" s="267"/>
      <c r="C271" s="268"/>
      <c r="D271" s="236" t="s">
        <v>135</v>
      </c>
      <c r="E271" s="269" t="s">
        <v>1</v>
      </c>
      <c r="F271" s="270" t="s">
        <v>162</v>
      </c>
      <c r="G271" s="268"/>
      <c r="H271" s="271">
        <v>1.1779999999999999</v>
      </c>
      <c r="I271" s="272"/>
      <c r="J271" s="268"/>
      <c r="K271" s="268"/>
      <c r="L271" s="273"/>
      <c r="M271" s="274"/>
      <c r="N271" s="275"/>
      <c r="O271" s="275"/>
      <c r="P271" s="275"/>
      <c r="Q271" s="275"/>
      <c r="R271" s="275"/>
      <c r="S271" s="275"/>
      <c r="T271" s="27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T271" s="277" t="s">
        <v>135</v>
      </c>
      <c r="AU271" s="277" t="s">
        <v>86</v>
      </c>
      <c r="AV271" s="16" t="s">
        <v>133</v>
      </c>
      <c r="AW271" s="16" t="s">
        <v>32</v>
      </c>
      <c r="AX271" s="16" t="s">
        <v>84</v>
      </c>
      <c r="AY271" s="277" t="s">
        <v>126</v>
      </c>
    </row>
    <row r="272" s="2" customFormat="1" ht="22.2" customHeight="1">
      <c r="A272" s="39"/>
      <c r="B272" s="40"/>
      <c r="C272" s="220" t="s">
        <v>7</v>
      </c>
      <c r="D272" s="220" t="s">
        <v>129</v>
      </c>
      <c r="E272" s="221" t="s">
        <v>280</v>
      </c>
      <c r="F272" s="222" t="s">
        <v>281</v>
      </c>
      <c r="G272" s="223" t="s">
        <v>132</v>
      </c>
      <c r="H272" s="224">
        <v>25.614999999999998</v>
      </c>
      <c r="I272" s="225"/>
      <c r="J272" s="226">
        <f>ROUND(I272*H272,2)</f>
        <v>0</v>
      </c>
      <c r="K272" s="227"/>
      <c r="L272" s="45"/>
      <c r="M272" s="228" t="s">
        <v>1</v>
      </c>
      <c r="N272" s="229" t="s">
        <v>41</v>
      </c>
      <c r="O272" s="92"/>
      <c r="P272" s="230">
        <f>O272*H272</f>
        <v>0</v>
      </c>
      <c r="Q272" s="230">
        <v>0</v>
      </c>
      <c r="R272" s="230">
        <f>Q272*H272</f>
        <v>0</v>
      </c>
      <c r="S272" s="230">
        <v>0.037999999999999999</v>
      </c>
      <c r="T272" s="231">
        <f>S272*H272</f>
        <v>0.97336999999999996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2" t="s">
        <v>133</v>
      </c>
      <c r="AT272" s="232" t="s">
        <v>129</v>
      </c>
      <c r="AU272" s="232" t="s">
        <v>86</v>
      </c>
      <c r="AY272" s="18" t="s">
        <v>126</v>
      </c>
      <c r="BE272" s="233">
        <f>IF(N272="základní",J272,0)</f>
        <v>0</v>
      </c>
      <c r="BF272" s="233">
        <f>IF(N272="snížená",J272,0)</f>
        <v>0</v>
      </c>
      <c r="BG272" s="233">
        <f>IF(N272="zákl. přenesená",J272,0)</f>
        <v>0</v>
      </c>
      <c r="BH272" s="233">
        <f>IF(N272="sníž. přenesená",J272,0)</f>
        <v>0</v>
      </c>
      <c r="BI272" s="233">
        <f>IF(N272="nulová",J272,0)</f>
        <v>0</v>
      </c>
      <c r="BJ272" s="18" t="s">
        <v>84</v>
      </c>
      <c r="BK272" s="233">
        <f>ROUND(I272*H272,2)</f>
        <v>0</v>
      </c>
      <c r="BL272" s="18" t="s">
        <v>133</v>
      </c>
      <c r="BM272" s="232" t="s">
        <v>282</v>
      </c>
    </row>
    <row r="273" s="13" customFormat="1">
      <c r="A273" s="13"/>
      <c r="B273" s="234"/>
      <c r="C273" s="235"/>
      <c r="D273" s="236" t="s">
        <v>135</v>
      </c>
      <c r="E273" s="237" t="s">
        <v>1</v>
      </c>
      <c r="F273" s="238" t="s">
        <v>138</v>
      </c>
      <c r="G273" s="235"/>
      <c r="H273" s="237" t="s">
        <v>1</v>
      </c>
      <c r="I273" s="239"/>
      <c r="J273" s="235"/>
      <c r="K273" s="235"/>
      <c r="L273" s="240"/>
      <c r="M273" s="241"/>
      <c r="N273" s="242"/>
      <c r="O273" s="242"/>
      <c r="P273" s="242"/>
      <c r="Q273" s="242"/>
      <c r="R273" s="242"/>
      <c r="S273" s="242"/>
      <c r="T273" s="24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4" t="s">
        <v>135</v>
      </c>
      <c r="AU273" s="244" t="s">
        <v>86</v>
      </c>
      <c r="AV273" s="13" t="s">
        <v>84</v>
      </c>
      <c r="AW273" s="13" t="s">
        <v>32</v>
      </c>
      <c r="AX273" s="13" t="s">
        <v>76</v>
      </c>
      <c r="AY273" s="244" t="s">
        <v>126</v>
      </c>
    </row>
    <row r="274" s="13" customFormat="1">
      <c r="A274" s="13"/>
      <c r="B274" s="234"/>
      <c r="C274" s="235"/>
      <c r="D274" s="236" t="s">
        <v>135</v>
      </c>
      <c r="E274" s="237" t="s">
        <v>1</v>
      </c>
      <c r="F274" s="238" t="s">
        <v>151</v>
      </c>
      <c r="G274" s="235"/>
      <c r="H274" s="237" t="s">
        <v>1</v>
      </c>
      <c r="I274" s="239"/>
      <c r="J274" s="235"/>
      <c r="K274" s="235"/>
      <c r="L274" s="240"/>
      <c r="M274" s="241"/>
      <c r="N274" s="242"/>
      <c r="O274" s="242"/>
      <c r="P274" s="242"/>
      <c r="Q274" s="242"/>
      <c r="R274" s="242"/>
      <c r="S274" s="242"/>
      <c r="T274" s="24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4" t="s">
        <v>135</v>
      </c>
      <c r="AU274" s="244" t="s">
        <v>86</v>
      </c>
      <c r="AV274" s="13" t="s">
        <v>84</v>
      </c>
      <c r="AW274" s="13" t="s">
        <v>32</v>
      </c>
      <c r="AX274" s="13" t="s">
        <v>76</v>
      </c>
      <c r="AY274" s="244" t="s">
        <v>126</v>
      </c>
    </row>
    <row r="275" s="14" customFormat="1">
      <c r="A275" s="14"/>
      <c r="B275" s="245"/>
      <c r="C275" s="246"/>
      <c r="D275" s="236" t="s">
        <v>135</v>
      </c>
      <c r="E275" s="247" t="s">
        <v>1</v>
      </c>
      <c r="F275" s="248" t="s">
        <v>283</v>
      </c>
      <c r="G275" s="246"/>
      <c r="H275" s="249">
        <v>6.0179999999999998</v>
      </c>
      <c r="I275" s="250"/>
      <c r="J275" s="246"/>
      <c r="K275" s="246"/>
      <c r="L275" s="251"/>
      <c r="M275" s="252"/>
      <c r="N275" s="253"/>
      <c r="O275" s="253"/>
      <c r="P275" s="253"/>
      <c r="Q275" s="253"/>
      <c r="R275" s="253"/>
      <c r="S275" s="253"/>
      <c r="T275" s="25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5" t="s">
        <v>135</v>
      </c>
      <c r="AU275" s="255" t="s">
        <v>86</v>
      </c>
      <c r="AV275" s="14" t="s">
        <v>86</v>
      </c>
      <c r="AW275" s="14" t="s">
        <v>32</v>
      </c>
      <c r="AX275" s="14" t="s">
        <v>76</v>
      </c>
      <c r="AY275" s="255" t="s">
        <v>126</v>
      </c>
    </row>
    <row r="276" s="14" customFormat="1">
      <c r="A276" s="14"/>
      <c r="B276" s="245"/>
      <c r="C276" s="246"/>
      <c r="D276" s="236" t="s">
        <v>135</v>
      </c>
      <c r="E276" s="247" t="s">
        <v>1</v>
      </c>
      <c r="F276" s="248" t="s">
        <v>284</v>
      </c>
      <c r="G276" s="246"/>
      <c r="H276" s="249">
        <v>3.2400000000000002</v>
      </c>
      <c r="I276" s="250"/>
      <c r="J276" s="246"/>
      <c r="K276" s="246"/>
      <c r="L276" s="251"/>
      <c r="M276" s="252"/>
      <c r="N276" s="253"/>
      <c r="O276" s="253"/>
      <c r="P276" s="253"/>
      <c r="Q276" s="253"/>
      <c r="R276" s="253"/>
      <c r="S276" s="253"/>
      <c r="T276" s="25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5" t="s">
        <v>135</v>
      </c>
      <c r="AU276" s="255" t="s">
        <v>86</v>
      </c>
      <c r="AV276" s="14" t="s">
        <v>86</v>
      </c>
      <c r="AW276" s="14" t="s">
        <v>32</v>
      </c>
      <c r="AX276" s="14" t="s">
        <v>76</v>
      </c>
      <c r="AY276" s="255" t="s">
        <v>126</v>
      </c>
    </row>
    <row r="277" s="13" customFormat="1">
      <c r="A277" s="13"/>
      <c r="B277" s="234"/>
      <c r="C277" s="235"/>
      <c r="D277" s="236" t="s">
        <v>135</v>
      </c>
      <c r="E277" s="237" t="s">
        <v>1</v>
      </c>
      <c r="F277" s="238" t="s">
        <v>171</v>
      </c>
      <c r="G277" s="235"/>
      <c r="H277" s="237" t="s">
        <v>1</v>
      </c>
      <c r="I277" s="239"/>
      <c r="J277" s="235"/>
      <c r="K277" s="235"/>
      <c r="L277" s="240"/>
      <c r="M277" s="241"/>
      <c r="N277" s="242"/>
      <c r="O277" s="242"/>
      <c r="P277" s="242"/>
      <c r="Q277" s="242"/>
      <c r="R277" s="242"/>
      <c r="S277" s="242"/>
      <c r="T277" s="24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4" t="s">
        <v>135</v>
      </c>
      <c r="AU277" s="244" t="s">
        <v>86</v>
      </c>
      <c r="AV277" s="13" t="s">
        <v>84</v>
      </c>
      <c r="AW277" s="13" t="s">
        <v>32</v>
      </c>
      <c r="AX277" s="13" t="s">
        <v>76</v>
      </c>
      <c r="AY277" s="244" t="s">
        <v>126</v>
      </c>
    </row>
    <row r="278" s="13" customFormat="1">
      <c r="A278" s="13"/>
      <c r="B278" s="234"/>
      <c r="C278" s="235"/>
      <c r="D278" s="236" t="s">
        <v>135</v>
      </c>
      <c r="E278" s="237" t="s">
        <v>1</v>
      </c>
      <c r="F278" s="238" t="s">
        <v>155</v>
      </c>
      <c r="G278" s="235"/>
      <c r="H278" s="237" t="s">
        <v>1</v>
      </c>
      <c r="I278" s="239"/>
      <c r="J278" s="235"/>
      <c r="K278" s="235"/>
      <c r="L278" s="240"/>
      <c r="M278" s="241"/>
      <c r="N278" s="242"/>
      <c r="O278" s="242"/>
      <c r="P278" s="242"/>
      <c r="Q278" s="242"/>
      <c r="R278" s="242"/>
      <c r="S278" s="242"/>
      <c r="T278" s="24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4" t="s">
        <v>135</v>
      </c>
      <c r="AU278" s="244" t="s">
        <v>86</v>
      </c>
      <c r="AV278" s="13" t="s">
        <v>84</v>
      </c>
      <c r="AW278" s="13" t="s">
        <v>32</v>
      </c>
      <c r="AX278" s="13" t="s">
        <v>76</v>
      </c>
      <c r="AY278" s="244" t="s">
        <v>126</v>
      </c>
    </row>
    <row r="279" s="14" customFormat="1">
      <c r="A279" s="14"/>
      <c r="B279" s="245"/>
      <c r="C279" s="246"/>
      <c r="D279" s="236" t="s">
        <v>135</v>
      </c>
      <c r="E279" s="247" t="s">
        <v>1</v>
      </c>
      <c r="F279" s="248" t="s">
        <v>285</v>
      </c>
      <c r="G279" s="246"/>
      <c r="H279" s="249">
        <v>15.269</v>
      </c>
      <c r="I279" s="250"/>
      <c r="J279" s="246"/>
      <c r="K279" s="246"/>
      <c r="L279" s="251"/>
      <c r="M279" s="252"/>
      <c r="N279" s="253"/>
      <c r="O279" s="253"/>
      <c r="P279" s="253"/>
      <c r="Q279" s="253"/>
      <c r="R279" s="253"/>
      <c r="S279" s="253"/>
      <c r="T279" s="25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5" t="s">
        <v>135</v>
      </c>
      <c r="AU279" s="255" t="s">
        <v>86</v>
      </c>
      <c r="AV279" s="14" t="s">
        <v>86</v>
      </c>
      <c r="AW279" s="14" t="s">
        <v>32</v>
      </c>
      <c r="AX279" s="14" t="s">
        <v>76</v>
      </c>
      <c r="AY279" s="255" t="s">
        <v>126</v>
      </c>
    </row>
    <row r="280" s="14" customFormat="1">
      <c r="A280" s="14"/>
      <c r="B280" s="245"/>
      <c r="C280" s="246"/>
      <c r="D280" s="236" t="s">
        <v>135</v>
      </c>
      <c r="E280" s="247" t="s">
        <v>1</v>
      </c>
      <c r="F280" s="248" t="s">
        <v>286</v>
      </c>
      <c r="G280" s="246"/>
      <c r="H280" s="249">
        <v>1.0880000000000001</v>
      </c>
      <c r="I280" s="250"/>
      <c r="J280" s="246"/>
      <c r="K280" s="246"/>
      <c r="L280" s="251"/>
      <c r="M280" s="252"/>
      <c r="N280" s="253"/>
      <c r="O280" s="253"/>
      <c r="P280" s="253"/>
      <c r="Q280" s="253"/>
      <c r="R280" s="253"/>
      <c r="S280" s="253"/>
      <c r="T280" s="25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5" t="s">
        <v>135</v>
      </c>
      <c r="AU280" s="255" t="s">
        <v>86</v>
      </c>
      <c r="AV280" s="14" t="s">
        <v>86</v>
      </c>
      <c r="AW280" s="14" t="s">
        <v>32</v>
      </c>
      <c r="AX280" s="14" t="s">
        <v>76</v>
      </c>
      <c r="AY280" s="255" t="s">
        <v>126</v>
      </c>
    </row>
    <row r="281" s="16" customFormat="1">
      <c r="A281" s="16"/>
      <c r="B281" s="267"/>
      <c r="C281" s="268"/>
      <c r="D281" s="236" t="s">
        <v>135</v>
      </c>
      <c r="E281" s="269" t="s">
        <v>1</v>
      </c>
      <c r="F281" s="270" t="s">
        <v>162</v>
      </c>
      <c r="G281" s="268"/>
      <c r="H281" s="271">
        <v>25.615000000000002</v>
      </c>
      <c r="I281" s="272"/>
      <c r="J281" s="268"/>
      <c r="K281" s="268"/>
      <c r="L281" s="273"/>
      <c r="M281" s="274"/>
      <c r="N281" s="275"/>
      <c r="O281" s="275"/>
      <c r="P281" s="275"/>
      <c r="Q281" s="275"/>
      <c r="R281" s="275"/>
      <c r="S281" s="275"/>
      <c r="T281" s="27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T281" s="277" t="s">
        <v>135</v>
      </c>
      <c r="AU281" s="277" t="s">
        <v>86</v>
      </c>
      <c r="AV281" s="16" t="s">
        <v>133</v>
      </c>
      <c r="AW281" s="16" t="s">
        <v>32</v>
      </c>
      <c r="AX281" s="16" t="s">
        <v>84</v>
      </c>
      <c r="AY281" s="277" t="s">
        <v>126</v>
      </c>
    </row>
    <row r="282" s="2" customFormat="1" ht="22.2" customHeight="1">
      <c r="A282" s="39"/>
      <c r="B282" s="40"/>
      <c r="C282" s="220" t="s">
        <v>287</v>
      </c>
      <c r="D282" s="220" t="s">
        <v>129</v>
      </c>
      <c r="E282" s="221" t="s">
        <v>288</v>
      </c>
      <c r="F282" s="222" t="s">
        <v>289</v>
      </c>
      <c r="G282" s="223" t="s">
        <v>132</v>
      </c>
      <c r="H282" s="224">
        <v>177.94800000000001</v>
      </c>
      <c r="I282" s="225"/>
      <c r="J282" s="226">
        <f>ROUND(I282*H282,2)</f>
        <v>0</v>
      </c>
      <c r="K282" s="227"/>
      <c r="L282" s="45"/>
      <c r="M282" s="228" t="s">
        <v>1</v>
      </c>
      <c r="N282" s="229" t="s">
        <v>41</v>
      </c>
      <c r="O282" s="92"/>
      <c r="P282" s="230">
        <f>O282*H282</f>
        <v>0</v>
      </c>
      <c r="Q282" s="230">
        <v>0</v>
      </c>
      <c r="R282" s="230">
        <f>Q282*H282</f>
        <v>0</v>
      </c>
      <c r="S282" s="230">
        <v>0.034000000000000002</v>
      </c>
      <c r="T282" s="231">
        <f>S282*H282</f>
        <v>6.0502320000000003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2" t="s">
        <v>133</v>
      </c>
      <c r="AT282" s="232" t="s">
        <v>129</v>
      </c>
      <c r="AU282" s="232" t="s">
        <v>86</v>
      </c>
      <c r="AY282" s="18" t="s">
        <v>126</v>
      </c>
      <c r="BE282" s="233">
        <f>IF(N282="základní",J282,0)</f>
        <v>0</v>
      </c>
      <c r="BF282" s="233">
        <f>IF(N282="snížená",J282,0)</f>
        <v>0</v>
      </c>
      <c r="BG282" s="233">
        <f>IF(N282="zákl. přenesená",J282,0)</f>
        <v>0</v>
      </c>
      <c r="BH282" s="233">
        <f>IF(N282="sníž. přenesená",J282,0)</f>
        <v>0</v>
      </c>
      <c r="BI282" s="233">
        <f>IF(N282="nulová",J282,0)</f>
        <v>0</v>
      </c>
      <c r="BJ282" s="18" t="s">
        <v>84</v>
      </c>
      <c r="BK282" s="233">
        <f>ROUND(I282*H282,2)</f>
        <v>0</v>
      </c>
      <c r="BL282" s="18" t="s">
        <v>133</v>
      </c>
      <c r="BM282" s="232" t="s">
        <v>290</v>
      </c>
    </row>
    <row r="283" s="13" customFormat="1">
      <c r="A283" s="13"/>
      <c r="B283" s="234"/>
      <c r="C283" s="235"/>
      <c r="D283" s="236" t="s">
        <v>135</v>
      </c>
      <c r="E283" s="237" t="s">
        <v>1</v>
      </c>
      <c r="F283" s="238" t="s">
        <v>138</v>
      </c>
      <c r="G283" s="235"/>
      <c r="H283" s="237" t="s">
        <v>1</v>
      </c>
      <c r="I283" s="239"/>
      <c r="J283" s="235"/>
      <c r="K283" s="235"/>
      <c r="L283" s="240"/>
      <c r="M283" s="241"/>
      <c r="N283" s="242"/>
      <c r="O283" s="242"/>
      <c r="P283" s="242"/>
      <c r="Q283" s="242"/>
      <c r="R283" s="242"/>
      <c r="S283" s="242"/>
      <c r="T283" s="24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4" t="s">
        <v>135</v>
      </c>
      <c r="AU283" s="244" t="s">
        <v>86</v>
      </c>
      <c r="AV283" s="13" t="s">
        <v>84</v>
      </c>
      <c r="AW283" s="13" t="s">
        <v>32</v>
      </c>
      <c r="AX283" s="13" t="s">
        <v>76</v>
      </c>
      <c r="AY283" s="244" t="s">
        <v>126</v>
      </c>
    </row>
    <row r="284" s="13" customFormat="1">
      <c r="A284" s="13"/>
      <c r="B284" s="234"/>
      <c r="C284" s="235"/>
      <c r="D284" s="236" t="s">
        <v>135</v>
      </c>
      <c r="E284" s="237" t="s">
        <v>1</v>
      </c>
      <c r="F284" s="238" t="s">
        <v>151</v>
      </c>
      <c r="G284" s="235"/>
      <c r="H284" s="237" t="s">
        <v>1</v>
      </c>
      <c r="I284" s="239"/>
      <c r="J284" s="235"/>
      <c r="K284" s="235"/>
      <c r="L284" s="240"/>
      <c r="M284" s="241"/>
      <c r="N284" s="242"/>
      <c r="O284" s="242"/>
      <c r="P284" s="242"/>
      <c r="Q284" s="242"/>
      <c r="R284" s="242"/>
      <c r="S284" s="242"/>
      <c r="T284" s="24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4" t="s">
        <v>135</v>
      </c>
      <c r="AU284" s="244" t="s">
        <v>86</v>
      </c>
      <c r="AV284" s="13" t="s">
        <v>84</v>
      </c>
      <c r="AW284" s="13" t="s">
        <v>32</v>
      </c>
      <c r="AX284" s="13" t="s">
        <v>76</v>
      </c>
      <c r="AY284" s="244" t="s">
        <v>126</v>
      </c>
    </row>
    <row r="285" s="14" customFormat="1">
      <c r="A285" s="14"/>
      <c r="B285" s="245"/>
      <c r="C285" s="246"/>
      <c r="D285" s="236" t="s">
        <v>135</v>
      </c>
      <c r="E285" s="247" t="s">
        <v>1</v>
      </c>
      <c r="F285" s="248" t="s">
        <v>291</v>
      </c>
      <c r="G285" s="246"/>
      <c r="H285" s="249">
        <v>8.8740000000000006</v>
      </c>
      <c r="I285" s="250"/>
      <c r="J285" s="246"/>
      <c r="K285" s="246"/>
      <c r="L285" s="251"/>
      <c r="M285" s="252"/>
      <c r="N285" s="253"/>
      <c r="O285" s="253"/>
      <c r="P285" s="253"/>
      <c r="Q285" s="253"/>
      <c r="R285" s="253"/>
      <c r="S285" s="253"/>
      <c r="T285" s="25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5" t="s">
        <v>135</v>
      </c>
      <c r="AU285" s="255" t="s">
        <v>86</v>
      </c>
      <c r="AV285" s="14" t="s">
        <v>86</v>
      </c>
      <c r="AW285" s="14" t="s">
        <v>32</v>
      </c>
      <c r="AX285" s="14" t="s">
        <v>76</v>
      </c>
      <c r="AY285" s="255" t="s">
        <v>126</v>
      </c>
    </row>
    <row r="286" s="14" customFormat="1">
      <c r="A286" s="14"/>
      <c r="B286" s="245"/>
      <c r="C286" s="246"/>
      <c r="D286" s="236" t="s">
        <v>135</v>
      </c>
      <c r="E286" s="247" t="s">
        <v>1</v>
      </c>
      <c r="F286" s="248" t="s">
        <v>292</v>
      </c>
      <c r="G286" s="246"/>
      <c r="H286" s="249">
        <v>31.920000000000002</v>
      </c>
      <c r="I286" s="250"/>
      <c r="J286" s="246"/>
      <c r="K286" s="246"/>
      <c r="L286" s="251"/>
      <c r="M286" s="252"/>
      <c r="N286" s="253"/>
      <c r="O286" s="253"/>
      <c r="P286" s="253"/>
      <c r="Q286" s="253"/>
      <c r="R286" s="253"/>
      <c r="S286" s="253"/>
      <c r="T286" s="25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5" t="s">
        <v>135</v>
      </c>
      <c r="AU286" s="255" t="s">
        <v>86</v>
      </c>
      <c r="AV286" s="14" t="s">
        <v>86</v>
      </c>
      <c r="AW286" s="14" t="s">
        <v>32</v>
      </c>
      <c r="AX286" s="14" t="s">
        <v>76</v>
      </c>
      <c r="AY286" s="255" t="s">
        <v>126</v>
      </c>
    </row>
    <row r="287" s="14" customFormat="1">
      <c r="A287" s="14"/>
      <c r="B287" s="245"/>
      <c r="C287" s="246"/>
      <c r="D287" s="236" t="s">
        <v>135</v>
      </c>
      <c r="E287" s="247" t="s">
        <v>1</v>
      </c>
      <c r="F287" s="248" t="s">
        <v>293</v>
      </c>
      <c r="G287" s="246"/>
      <c r="H287" s="249">
        <v>8.2799999999999994</v>
      </c>
      <c r="I287" s="250"/>
      <c r="J287" s="246"/>
      <c r="K287" s="246"/>
      <c r="L287" s="251"/>
      <c r="M287" s="252"/>
      <c r="N287" s="253"/>
      <c r="O287" s="253"/>
      <c r="P287" s="253"/>
      <c r="Q287" s="253"/>
      <c r="R287" s="253"/>
      <c r="S287" s="253"/>
      <c r="T287" s="25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5" t="s">
        <v>135</v>
      </c>
      <c r="AU287" s="255" t="s">
        <v>86</v>
      </c>
      <c r="AV287" s="14" t="s">
        <v>86</v>
      </c>
      <c r="AW287" s="14" t="s">
        <v>32</v>
      </c>
      <c r="AX287" s="14" t="s">
        <v>76</v>
      </c>
      <c r="AY287" s="255" t="s">
        <v>126</v>
      </c>
    </row>
    <row r="288" s="14" customFormat="1">
      <c r="A288" s="14"/>
      <c r="B288" s="245"/>
      <c r="C288" s="246"/>
      <c r="D288" s="236" t="s">
        <v>135</v>
      </c>
      <c r="E288" s="247" t="s">
        <v>1</v>
      </c>
      <c r="F288" s="248" t="s">
        <v>294</v>
      </c>
      <c r="G288" s="246"/>
      <c r="H288" s="249">
        <v>24.84</v>
      </c>
      <c r="I288" s="250"/>
      <c r="J288" s="246"/>
      <c r="K288" s="246"/>
      <c r="L288" s="251"/>
      <c r="M288" s="252"/>
      <c r="N288" s="253"/>
      <c r="O288" s="253"/>
      <c r="P288" s="253"/>
      <c r="Q288" s="253"/>
      <c r="R288" s="253"/>
      <c r="S288" s="253"/>
      <c r="T288" s="25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5" t="s">
        <v>135</v>
      </c>
      <c r="AU288" s="255" t="s">
        <v>86</v>
      </c>
      <c r="AV288" s="14" t="s">
        <v>86</v>
      </c>
      <c r="AW288" s="14" t="s">
        <v>32</v>
      </c>
      <c r="AX288" s="14" t="s">
        <v>76</v>
      </c>
      <c r="AY288" s="255" t="s">
        <v>126</v>
      </c>
    </row>
    <row r="289" s="14" customFormat="1">
      <c r="A289" s="14"/>
      <c r="B289" s="245"/>
      <c r="C289" s="246"/>
      <c r="D289" s="236" t="s">
        <v>135</v>
      </c>
      <c r="E289" s="247" t="s">
        <v>1</v>
      </c>
      <c r="F289" s="248" t="s">
        <v>295</v>
      </c>
      <c r="G289" s="246"/>
      <c r="H289" s="249">
        <v>8.2799999999999994</v>
      </c>
      <c r="I289" s="250"/>
      <c r="J289" s="246"/>
      <c r="K289" s="246"/>
      <c r="L289" s="251"/>
      <c r="M289" s="252"/>
      <c r="N289" s="253"/>
      <c r="O289" s="253"/>
      <c r="P289" s="253"/>
      <c r="Q289" s="253"/>
      <c r="R289" s="253"/>
      <c r="S289" s="253"/>
      <c r="T289" s="25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5" t="s">
        <v>135</v>
      </c>
      <c r="AU289" s="255" t="s">
        <v>86</v>
      </c>
      <c r="AV289" s="14" t="s">
        <v>86</v>
      </c>
      <c r="AW289" s="14" t="s">
        <v>32</v>
      </c>
      <c r="AX289" s="14" t="s">
        <v>76</v>
      </c>
      <c r="AY289" s="255" t="s">
        <v>126</v>
      </c>
    </row>
    <row r="290" s="13" customFormat="1">
      <c r="A290" s="13"/>
      <c r="B290" s="234"/>
      <c r="C290" s="235"/>
      <c r="D290" s="236" t="s">
        <v>135</v>
      </c>
      <c r="E290" s="237" t="s">
        <v>1</v>
      </c>
      <c r="F290" s="238" t="s">
        <v>171</v>
      </c>
      <c r="G290" s="235"/>
      <c r="H290" s="237" t="s">
        <v>1</v>
      </c>
      <c r="I290" s="239"/>
      <c r="J290" s="235"/>
      <c r="K290" s="235"/>
      <c r="L290" s="240"/>
      <c r="M290" s="241"/>
      <c r="N290" s="242"/>
      <c r="O290" s="242"/>
      <c r="P290" s="242"/>
      <c r="Q290" s="242"/>
      <c r="R290" s="242"/>
      <c r="S290" s="242"/>
      <c r="T290" s="24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4" t="s">
        <v>135</v>
      </c>
      <c r="AU290" s="244" t="s">
        <v>86</v>
      </c>
      <c r="AV290" s="13" t="s">
        <v>84</v>
      </c>
      <c r="AW290" s="13" t="s">
        <v>32</v>
      </c>
      <c r="AX290" s="13" t="s">
        <v>76</v>
      </c>
      <c r="AY290" s="244" t="s">
        <v>126</v>
      </c>
    </row>
    <row r="291" s="13" customFormat="1">
      <c r="A291" s="13"/>
      <c r="B291" s="234"/>
      <c r="C291" s="235"/>
      <c r="D291" s="236" t="s">
        <v>135</v>
      </c>
      <c r="E291" s="237" t="s">
        <v>1</v>
      </c>
      <c r="F291" s="238" t="s">
        <v>155</v>
      </c>
      <c r="G291" s="235"/>
      <c r="H291" s="237" t="s">
        <v>1</v>
      </c>
      <c r="I291" s="239"/>
      <c r="J291" s="235"/>
      <c r="K291" s="235"/>
      <c r="L291" s="240"/>
      <c r="M291" s="241"/>
      <c r="N291" s="242"/>
      <c r="O291" s="242"/>
      <c r="P291" s="242"/>
      <c r="Q291" s="242"/>
      <c r="R291" s="242"/>
      <c r="S291" s="242"/>
      <c r="T291" s="24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4" t="s">
        <v>135</v>
      </c>
      <c r="AU291" s="244" t="s">
        <v>86</v>
      </c>
      <c r="AV291" s="13" t="s">
        <v>84</v>
      </c>
      <c r="AW291" s="13" t="s">
        <v>32</v>
      </c>
      <c r="AX291" s="13" t="s">
        <v>76</v>
      </c>
      <c r="AY291" s="244" t="s">
        <v>126</v>
      </c>
    </row>
    <row r="292" s="14" customFormat="1">
      <c r="A292" s="14"/>
      <c r="B292" s="245"/>
      <c r="C292" s="246"/>
      <c r="D292" s="236" t="s">
        <v>135</v>
      </c>
      <c r="E292" s="247" t="s">
        <v>1</v>
      </c>
      <c r="F292" s="248" t="s">
        <v>296</v>
      </c>
      <c r="G292" s="246"/>
      <c r="H292" s="249">
        <v>35.567999999999998</v>
      </c>
      <c r="I292" s="250"/>
      <c r="J292" s="246"/>
      <c r="K292" s="246"/>
      <c r="L292" s="251"/>
      <c r="M292" s="252"/>
      <c r="N292" s="253"/>
      <c r="O292" s="253"/>
      <c r="P292" s="253"/>
      <c r="Q292" s="253"/>
      <c r="R292" s="253"/>
      <c r="S292" s="253"/>
      <c r="T292" s="25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5" t="s">
        <v>135</v>
      </c>
      <c r="AU292" s="255" t="s">
        <v>86</v>
      </c>
      <c r="AV292" s="14" t="s">
        <v>86</v>
      </c>
      <c r="AW292" s="14" t="s">
        <v>32</v>
      </c>
      <c r="AX292" s="14" t="s">
        <v>76</v>
      </c>
      <c r="AY292" s="255" t="s">
        <v>126</v>
      </c>
    </row>
    <row r="293" s="14" customFormat="1">
      <c r="A293" s="14"/>
      <c r="B293" s="245"/>
      <c r="C293" s="246"/>
      <c r="D293" s="236" t="s">
        <v>135</v>
      </c>
      <c r="E293" s="247" t="s">
        <v>1</v>
      </c>
      <c r="F293" s="248" t="s">
        <v>297</v>
      </c>
      <c r="G293" s="246"/>
      <c r="H293" s="249">
        <v>3.4199999999999999</v>
      </c>
      <c r="I293" s="250"/>
      <c r="J293" s="246"/>
      <c r="K293" s="246"/>
      <c r="L293" s="251"/>
      <c r="M293" s="252"/>
      <c r="N293" s="253"/>
      <c r="O293" s="253"/>
      <c r="P293" s="253"/>
      <c r="Q293" s="253"/>
      <c r="R293" s="253"/>
      <c r="S293" s="253"/>
      <c r="T293" s="25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5" t="s">
        <v>135</v>
      </c>
      <c r="AU293" s="255" t="s">
        <v>86</v>
      </c>
      <c r="AV293" s="14" t="s">
        <v>86</v>
      </c>
      <c r="AW293" s="14" t="s">
        <v>32</v>
      </c>
      <c r="AX293" s="14" t="s">
        <v>76</v>
      </c>
      <c r="AY293" s="255" t="s">
        <v>126</v>
      </c>
    </row>
    <row r="294" s="14" customFormat="1">
      <c r="A294" s="14"/>
      <c r="B294" s="245"/>
      <c r="C294" s="246"/>
      <c r="D294" s="236" t="s">
        <v>135</v>
      </c>
      <c r="E294" s="247" t="s">
        <v>1</v>
      </c>
      <c r="F294" s="248" t="s">
        <v>298</v>
      </c>
      <c r="G294" s="246"/>
      <c r="H294" s="249">
        <v>12.006</v>
      </c>
      <c r="I294" s="250"/>
      <c r="J294" s="246"/>
      <c r="K294" s="246"/>
      <c r="L294" s="251"/>
      <c r="M294" s="252"/>
      <c r="N294" s="253"/>
      <c r="O294" s="253"/>
      <c r="P294" s="253"/>
      <c r="Q294" s="253"/>
      <c r="R294" s="253"/>
      <c r="S294" s="253"/>
      <c r="T294" s="25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5" t="s">
        <v>135</v>
      </c>
      <c r="AU294" s="255" t="s">
        <v>86</v>
      </c>
      <c r="AV294" s="14" t="s">
        <v>86</v>
      </c>
      <c r="AW294" s="14" t="s">
        <v>32</v>
      </c>
      <c r="AX294" s="14" t="s">
        <v>76</v>
      </c>
      <c r="AY294" s="255" t="s">
        <v>126</v>
      </c>
    </row>
    <row r="295" s="14" customFormat="1">
      <c r="A295" s="14"/>
      <c r="B295" s="245"/>
      <c r="C295" s="246"/>
      <c r="D295" s="236" t="s">
        <v>135</v>
      </c>
      <c r="E295" s="247" t="s">
        <v>1</v>
      </c>
      <c r="F295" s="248" t="s">
        <v>294</v>
      </c>
      <c r="G295" s="246"/>
      <c r="H295" s="249">
        <v>24.84</v>
      </c>
      <c r="I295" s="250"/>
      <c r="J295" s="246"/>
      <c r="K295" s="246"/>
      <c r="L295" s="251"/>
      <c r="M295" s="252"/>
      <c r="N295" s="253"/>
      <c r="O295" s="253"/>
      <c r="P295" s="253"/>
      <c r="Q295" s="253"/>
      <c r="R295" s="253"/>
      <c r="S295" s="253"/>
      <c r="T295" s="25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5" t="s">
        <v>135</v>
      </c>
      <c r="AU295" s="255" t="s">
        <v>86</v>
      </c>
      <c r="AV295" s="14" t="s">
        <v>86</v>
      </c>
      <c r="AW295" s="14" t="s">
        <v>32</v>
      </c>
      <c r="AX295" s="14" t="s">
        <v>76</v>
      </c>
      <c r="AY295" s="255" t="s">
        <v>126</v>
      </c>
    </row>
    <row r="296" s="14" customFormat="1">
      <c r="A296" s="14"/>
      <c r="B296" s="245"/>
      <c r="C296" s="246"/>
      <c r="D296" s="236" t="s">
        <v>135</v>
      </c>
      <c r="E296" s="247" t="s">
        <v>1</v>
      </c>
      <c r="F296" s="248" t="s">
        <v>299</v>
      </c>
      <c r="G296" s="246"/>
      <c r="H296" s="249">
        <v>19.920000000000002</v>
      </c>
      <c r="I296" s="250"/>
      <c r="J296" s="246"/>
      <c r="K296" s="246"/>
      <c r="L296" s="251"/>
      <c r="M296" s="252"/>
      <c r="N296" s="253"/>
      <c r="O296" s="253"/>
      <c r="P296" s="253"/>
      <c r="Q296" s="253"/>
      <c r="R296" s="253"/>
      <c r="S296" s="253"/>
      <c r="T296" s="25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5" t="s">
        <v>135</v>
      </c>
      <c r="AU296" s="255" t="s">
        <v>86</v>
      </c>
      <c r="AV296" s="14" t="s">
        <v>86</v>
      </c>
      <c r="AW296" s="14" t="s">
        <v>32</v>
      </c>
      <c r="AX296" s="14" t="s">
        <v>76</v>
      </c>
      <c r="AY296" s="255" t="s">
        <v>126</v>
      </c>
    </row>
    <row r="297" s="16" customFormat="1">
      <c r="A297" s="16"/>
      <c r="B297" s="267"/>
      <c r="C297" s="268"/>
      <c r="D297" s="236" t="s">
        <v>135</v>
      </c>
      <c r="E297" s="269" t="s">
        <v>1</v>
      </c>
      <c r="F297" s="270" t="s">
        <v>162</v>
      </c>
      <c r="G297" s="268"/>
      <c r="H297" s="271">
        <v>177.94799999999998</v>
      </c>
      <c r="I297" s="272"/>
      <c r="J297" s="268"/>
      <c r="K297" s="268"/>
      <c r="L297" s="273"/>
      <c r="M297" s="274"/>
      <c r="N297" s="275"/>
      <c r="O297" s="275"/>
      <c r="P297" s="275"/>
      <c r="Q297" s="275"/>
      <c r="R297" s="275"/>
      <c r="S297" s="275"/>
      <c r="T297" s="27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T297" s="277" t="s">
        <v>135</v>
      </c>
      <c r="AU297" s="277" t="s">
        <v>86</v>
      </c>
      <c r="AV297" s="16" t="s">
        <v>133</v>
      </c>
      <c r="AW297" s="16" t="s">
        <v>32</v>
      </c>
      <c r="AX297" s="16" t="s">
        <v>84</v>
      </c>
      <c r="AY297" s="277" t="s">
        <v>126</v>
      </c>
    </row>
    <row r="298" s="2" customFormat="1" ht="22.2" customHeight="1">
      <c r="A298" s="39"/>
      <c r="B298" s="40"/>
      <c r="C298" s="220" t="s">
        <v>300</v>
      </c>
      <c r="D298" s="220" t="s">
        <v>129</v>
      </c>
      <c r="E298" s="221" t="s">
        <v>301</v>
      </c>
      <c r="F298" s="222" t="s">
        <v>302</v>
      </c>
      <c r="G298" s="223" t="s">
        <v>132</v>
      </c>
      <c r="H298" s="224">
        <v>18.960000000000001</v>
      </c>
      <c r="I298" s="225"/>
      <c r="J298" s="226">
        <f>ROUND(I298*H298,2)</f>
        <v>0</v>
      </c>
      <c r="K298" s="227"/>
      <c r="L298" s="45"/>
      <c r="M298" s="228" t="s">
        <v>1</v>
      </c>
      <c r="N298" s="229" t="s">
        <v>41</v>
      </c>
      <c r="O298" s="92"/>
      <c r="P298" s="230">
        <f>O298*H298</f>
        <v>0</v>
      </c>
      <c r="Q298" s="230">
        <v>0</v>
      </c>
      <c r="R298" s="230">
        <f>Q298*H298</f>
        <v>0</v>
      </c>
      <c r="S298" s="230">
        <v>0.068000000000000005</v>
      </c>
      <c r="T298" s="231">
        <f>S298*H298</f>
        <v>1.2892800000000002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2" t="s">
        <v>133</v>
      </c>
      <c r="AT298" s="232" t="s">
        <v>129</v>
      </c>
      <c r="AU298" s="232" t="s">
        <v>86</v>
      </c>
      <c r="AY298" s="18" t="s">
        <v>126</v>
      </c>
      <c r="BE298" s="233">
        <f>IF(N298="základní",J298,0)</f>
        <v>0</v>
      </c>
      <c r="BF298" s="233">
        <f>IF(N298="snížená",J298,0)</f>
        <v>0</v>
      </c>
      <c r="BG298" s="233">
        <f>IF(N298="zákl. přenesená",J298,0)</f>
        <v>0</v>
      </c>
      <c r="BH298" s="233">
        <f>IF(N298="sníž. přenesená",J298,0)</f>
        <v>0</v>
      </c>
      <c r="BI298" s="233">
        <f>IF(N298="nulová",J298,0)</f>
        <v>0</v>
      </c>
      <c r="BJ298" s="18" t="s">
        <v>84</v>
      </c>
      <c r="BK298" s="233">
        <f>ROUND(I298*H298,2)</f>
        <v>0</v>
      </c>
      <c r="BL298" s="18" t="s">
        <v>133</v>
      </c>
      <c r="BM298" s="232" t="s">
        <v>303</v>
      </c>
    </row>
    <row r="299" s="13" customFormat="1">
      <c r="A299" s="13"/>
      <c r="B299" s="234"/>
      <c r="C299" s="235"/>
      <c r="D299" s="236" t="s">
        <v>135</v>
      </c>
      <c r="E299" s="237" t="s">
        <v>1</v>
      </c>
      <c r="F299" s="238" t="s">
        <v>138</v>
      </c>
      <c r="G299" s="235"/>
      <c r="H299" s="237" t="s">
        <v>1</v>
      </c>
      <c r="I299" s="239"/>
      <c r="J299" s="235"/>
      <c r="K299" s="235"/>
      <c r="L299" s="240"/>
      <c r="M299" s="241"/>
      <c r="N299" s="242"/>
      <c r="O299" s="242"/>
      <c r="P299" s="242"/>
      <c r="Q299" s="242"/>
      <c r="R299" s="242"/>
      <c r="S299" s="242"/>
      <c r="T299" s="24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4" t="s">
        <v>135</v>
      </c>
      <c r="AU299" s="244" t="s">
        <v>86</v>
      </c>
      <c r="AV299" s="13" t="s">
        <v>84</v>
      </c>
      <c r="AW299" s="13" t="s">
        <v>32</v>
      </c>
      <c r="AX299" s="13" t="s">
        <v>76</v>
      </c>
      <c r="AY299" s="244" t="s">
        <v>126</v>
      </c>
    </row>
    <row r="300" s="13" customFormat="1">
      <c r="A300" s="13"/>
      <c r="B300" s="234"/>
      <c r="C300" s="235"/>
      <c r="D300" s="236" t="s">
        <v>135</v>
      </c>
      <c r="E300" s="237" t="s">
        <v>1</v>
      </c>
      <c r="F300" s="238" t="s">
        <v>151</v>
      </c>
      <c r="G300" s="235"/>
      <c r="H300" s="237" t="s">
        <v>1</v>
      </c>
      <c r="I300" s="239"/>
      <c r="J300" s="235"/>
      <c r="K300" s="235"/>
      <c r="L300" s="240"/>
      <c r="M300" s="241"/>
      <c r="N300" s="242"/>
      <c r="O300" s="242"/>
      <c r="P300" s="242"/>
      <c r="Q300" s="242"/>
      <c r="R300" s="242"/>
      <c r="S300" s="242"/>
      <c r="T300" s="24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4" t="s">
        <v>135</v>
      </c>
      <c r="AU300" s="244" t="s">
        <v>86</v>
      </c>
      <c r="AV300" s="13" t="s">
        <v>84</v>
      </c>
      <c r="AW300" s="13" t="s">
        <v>32</v>
      </c>
      <c r="AX300" s="13" t="s">
        <v>76</v>
      </c>
      <c r="AY300" s="244" t="s">
        <v>126</v>
      </c>
    </row>
    <row r="301" s="14" customFormat="1">
      <c r="A301" s="14"/>
      <c r="B301" s="245"/>
      <c r="C301" s="246"/>
      <c r="D301" s="236" t="s">
        <v>135</v>
      </c>
      <c r="E301" s="247" t="s">
        <v>1</v>
      </c>
      <c r="F301" s="248" t="s">
        <v>167</v>
      </c>
      <c r="G301" s="246"/>
      <c r="H301" s="249">
        <v>1.605</v>
      </c>
      <c r="I301" s="250"/>
      <c r="J301" s="246"/>
      <c r="K301" s="246"/>
      <c r="L301" s="251"/>
      <c r="M301" s="252"/>
      <c r="N301" s="253"/>
      <c r="O301" s="253"/>
      <c r="P301" s="253"/>
      <c r="Q301" s="253"/>
      <c r="R301" s="253"/>
      <c r="S301" s="253"/>
      <c r="T301" s="25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5" t="s">
        <v>135</v>
      </c>
      <c r="AU301" s="255" t="s">
        <v>86</v>
      </c>
      <c r="AV301" s="14" t="s">
        <v>86</v>
      </c>
      <c r="AW301" s="14" t="s">
        <v>32</v>
      </c>
      <c r="AX301" s="14" t="s">
        <v>76</v>
      </c>
      <c r="AY301" s="255" t="s">
        <v>126</v>
      </c>
    </row>
    <row r="302" s="14" customFormat="1">
      <c r="A302" s="14"/>
      <c r="B302" s="245"/>
      <c r="C302" s="246"/>
      <c r="D302" s="236" t="s">
        <v>135</v>
      </c>
      <c r="E302" s="247" t="s">
        <v>1</v>
      </c>
      <c r="F302" s="248" t="s">
        <v>168</v>
      </c>
      <c r="G302" s="246"/>
      <c r="H302" s="249">
        <v>1.4630000000000001</v>
      </c>
      <c r="I302" s="250"/>
      <c r="J302" s="246"/>
      <c r="K302" s="246"/>
      <c r="L302" s="251"/>
      <c r="M302" s="252"/>
      <c r="N302" s="253"/>
      <c r="O302" s="253"/>
      <c r="P302" s="253"/>
      <c r="Q302" s="253"/>
      <c r="R302" s="253"/>
      <c r="S302" s="253"/>
      <c r="T302" s="25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5" t="s">
        <v>135</v>
      </c>
      <c r="AU302" s="255" t="s">
        <v>86</v>
      </c>
      <c r="AV302" s="14" t="s">
        <v>86</v>
      </c>
      <c r="AW302" s="14" t="s">
        <v>32</v>
      </c>
      <c r="AX302" s="14" t="s">
        <v>76</v>
      </c>
      <c r="AY302" s="255" t="s">
        <v>126</v>
      </c>
    </row>
    <row r="303" s="14" customFormat="1">
      <c r="A303" s="14"/>
      <c r="B303" s="245"/>
      <c r="C303" s="246"/>
      <c r="D303" s="236" t="s">
        <v>135</v>
      </c>
      <c r="E303" s="247" t="s">
        <v>1</v>
      </c>
      <c r="F303" s="248" t="s">
        <v>169</v>
      </c>
      <c r="G303" s="246"/>
      <c r="H303" s="249">
        <v>1.2150000000000001</v>
      </c>
      <c r="I303" s="250"/>
      <c r="J303" s="246"/>
      <c r="K303" s="246"/>
      <c r="L303" s="251"/>
      <c r="M303" s="252"/>
      <c r="N303" s="253"/>
      <c r="O303" s="253"/>
      <c r="P303" s="253"/>
      <c r="Q303" s="253"/>
      <c r="R303" s="253"/>
      <c r="S303" s="253"/>
      <c r="T303" s="25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5" t="s">
        <v>135</v>
      </c>
      <c r="AU303" s="255" t="s">
        <v>86</v>
      </c>
      <c r="AV303" s="14" t="s">
        <v>86</v>
      </c>
      <c r="AW303" s="14" t="s">
        <v>32</v>
      </c>
      <c r="AX303" s="14" t="s">
        <v>76</v>
      </c>
      <c r="AY303" s="255" t="s">
        <v>126</v>
      </c>
    </row>
    <row r="304" s="14" customFormat="1">
      <c r="A304" s="14"/>
      <c r="B304" s="245"/>
      <c r="C304" s="246"/>
      <c r="D304" s="236" t="s">
        <v>135</v>
      </c>
      <c r="E304" s="247" t="s">
        <v>1</v>
      </c>
      <c r="F304" s="248" t="s">
        <v>170</v>
      </c>
      <c r="G304" s="246"/>
      <c r="H304" s="249">
        <v>3.492</v>
      </c>
      <c r="I304" s="250"/>
      <c r="J304" s="246"/>
      <c r="K304" s="246"/>
      <c r="L304" s="251"/>
      <c r="M304" s="252"/>
      <c r="N304" s="253"/>
      <c r="O304" s="253"/>
      <c r="P304" s="253"/>
      <c r="Q304" s="253"/>
      <c r="R304" s="253"/>
      <c r="S304" s="253"/>
      <c r="T304" s="25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5" t="s">
        <v>135</v>
      </c>
      <c r="AU304" s="255" t="s">
        <v>86</v>
      </c>
      <c r="AV304" s="14" t="s">
        <v>86</v>
      </c>
      <c r="AW304" s="14" t="s">
        <v>32</v>
      </c>
      <c r="AX304" s="14" t="s">
        <v>76</v>
      </c>
      <c r="AY304" s="255" t="s">
        <v>126</v>
      </c>
    </row>
    <row r="305" s="13" customFormat="1">
      <c r="A305" s="13"/>
      <c r="B305" s="234"/>
      <c r="C305" s="235"/>
      <c r="D305" s="236" t="s">
        <v>135</v>
      </c>
      <c r="E305" s="237" t="s">
        <v>1</v>
      </c>
      <c r="F305" s="238" t="s">
        <v>171</v>
      </c>
      <c r="G305" s="235"/>
      <c r="H305" s="237" t="s">
        <v>1</v>
      </c>
      <c r="I305" s="239"/>
      <c r="J305" s="235"/>
      <c r="K305" s="235"/>
      <c r="L305" s="240"/>
      <c r="M305" s="241"/>
      <c r="N305" s="242"/>
      <c r="O305" s="242"/>
      <c r="P305" s="242"/>
      <c r="Q305" s="242"/>
      <c r="R305" s="242"/>
      <c r="S305" s="242"/>
      <c r="T305" s="24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4" t="s">
        <v>135</v>
      </c>
      <c r="AU305" s="244" t="s">
        <v>86</v>
      </c>
      <c r="AV305" s="13" t="s">
        <v>84</v>
      </c>
      <c r="AW305" s="13" t="s">
        <v>32</v>
      </c>
      <c r="AX305" s="13" t="s">
        <v>76</v>
      </c>
      <c r="AY305" s="244" t="s">
        <v>126</v>
      </c>
    </row>
    <row r="306" s="13" customFormat="1">
      <c r="A306" s="13"/>
      <c r="B306" s="234"/>
      <c r="C306" s="235"/>
      <c r="D306" s="236" t="s">
        <v>135</v>
      </c>
      <c r="E306" s="237" t="s">
        <v>1</v>
      </c>
      <c r="F306" s="238" t="s">
        <v>155</v>
      </c>
      <c r="G306" s="235"/>
      <c r="H306" s="237" t="s">
        <v>1</v>
      </c>
      <c r="I306" s="239"/>
      <c r="J306" s="235"/>
      <c r="K306" s="235"/>
      <c r="L306" s="240"/>
      <c r="M306" s="241"/>
      <c r="N306" s="242"/>
      <c r="O306" s="242"/>
      <c r="P306" s="242"/>
      <c r="Q306" s="242"/>
      <c r="R306" s="242"/>
      <c r="S306" s="242"/>
      <c r="T306" s="24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4" t="s">
        <v>135</v>
      </c>
      <c r="AU306" s="244" t="s">
        <v>86</v>
      </c>
      <c r="AV306" s="13" t="s">
        <v>84</v>
      </c>
      <c r="AW306" s="13" t="s">
        <v>32</v>
      </c>
      <c r="AX306" s="13" t="s">
        <v>76</v>
      </c>
      <c r="AY306" s="244" t="s">
        <v>126</v>
      </c>
    </row>
    <row r="307" s="14" customFormat="1">
      <c r="A307" s="14"/>
      <c r="B307" s="245"/>
      <c r="C307" s="246"/>
      <c r="D307" s="236" t="s">
        <v>135</v>
      </c>
      <c r="E307" s="247" t="s">
        <v>1</v>
      </c>
      <c r="F307" s="248" t="s">
        <v>172</v>
      </c>
      <c r="G307" s="246"/>
      <c r="H307" s="249">
        <v>11.185000000000001</v>
      </c>
      <c r="I307" s="250"/>
      <c r="J307" s="246"/>
      <c r="K307" s="246"/>
      <c r="L307" s="251"/>
      <c r="M307" s="252"/>
      <c r="N307" s="253"/>
      <c r="O307" s="253"/>
      <c r="P307" s="253"/>
      <c r="Q307" s="253"/>
      <c r="R307" s="253"/>
      <c r="S307" s="253"/>
      <c r="T307" s="25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5" t="s">
        <v>135</v>
      </c>
      <c r="AU307" s="255" t="s">
        <v>86</v>
      </c>
      <c r="AV307" s="14" t="s">
        <v>86</v>
      </c>
      <c r="AW307" s="14" t="s">
        <v>32</v>
      </c>
      <c r="AX307" s="14" t="s">
        <v>76</v>
      </c>
      <c r="AY307" s="255" t="s">
        <v>126</v>
      </c>
    </row>
    <row r="308" s="16" customFormat="1">
      <c r="A308" s="16"/>
      <c r="B308" s="267"/>
      <c r="C308" s="268"/>
      <c r="D308" s="236" t="s">
        <v>135</v>
      </c>
      <c r="E308" s="269" t="s">
        <v>1</v>
      </c>
      <c r="F308" s="270" t="s">
        <v>162</v>
      </c>
      <c r="G308" s="268"/>
      <c r="H308" s="271">
        <v>18.960000000000001</v>
      </c>
      <c r="I308" s="272"/>
      <c r="J308" s="268"/>
      <c r="K308" s="268"/>
      <c r="L308" s="273"/>
      <c r="M308" s="274"/>
      <c r="N308" s="275"/>
      <c r="O308" s="275"/>
      <c r="P308" s="275"/>
      <c r="Q308" s="275"/>
      <c r="R308" s="275"/>
      <c r="S308" s="275"/>
      <c r="T308" s="27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T308" s="277" t="s">
        <v>135</v>
      </c>
      <c r="AU308" s="277" t="s">
        <v>86</v>
      </c>
      <c r="AV308" s="16" t="s">
        <v>133</v>
      </c>
      <c r="AW308" s="16" t="s">
        <v>32</v>
      </c>
      <c r="AX308" s="16" t="s">
        <v>84</v>
      </c>
      <c r="AY308" s="277" t="s">
        <v>126</v>
      </c>
    </row>
    <row r="309" s="12" customFormat="1" ht="22.8" customHeight="1">
      <c r="A309" s="12"/>
      <c r="B309" s="204"/>
      <c r="C309" s="205"/>
      <c r="D309" s="206" t="s">
        <v>75</v>
      </c>
      <c r="E309" s="218" t="s">
        <v>304</v>
      </c>
      <c r="F309" s="218" t="s">
        <v>305</v>
      </c>
      <c r="G309" s="205"/>
      <c r="H309" s="205"/>
      <c r="I309" s="208"/>
      <c r="J309" s="219">
        <f>BK309</f>
        <v>0</v>
      </c>
      <c r="K309" s="205"/>
      <c r="L309" s="210"/>
      <c r="M309" s="211"/>
      <c r="N309" s="212"/>
      <c r="O309" s="212"/>
      <c r="P309" s="213">
        <f>SUM(P310:P314)</f>
        <v>0</v>
      </c>
      <c r="Q309" s="212"/>
      <c r="R309" s="213">
        <f>SUM(R310:R314)</f>
        <v>0</v>
      </c>
      <c r="S309" s="212"/>
      <c r="T309" s="214">
        <f>SUM(T310:T314)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15" t="s">
        <v>84</v>
      </c>
      <c r="AT309" s="216" t="s">
        <v>75</v>
      </c>
      <c r="AU309" s="216" t="s">
        <v>84</v>
      </c>
      <c r="AY309" s="215" t="s">
        <v>126</v>
      </c>
      <c r="BK309" s="217">
        <f>SUM(BK310:BK314)</f>
        <v>0</v>
      </c>
    </row>
    <row r="310" s="2" customFormat="1" ht="22.2" customHeight="1">
      <c r="A310" s="39"/>
      <c r="B310" s="40"/>
      <c r="C310" s="220" t="s">
        <v>306</v>
      </c>
      <c r="D310" s="220" t="s">
        <v>129</v>
      </c>
      <c r="E310" s="221" t="s">
        <v>307</v>
      </c>
      <c r="F310" s="222" t="s">
        <v>308</v>
      </c>
      <c r="G310" s="223" t="s">
        <v>309</v>
      </c>
      <c r="H310" s="224">
        <v>12.959</v>
      </c>
      <c r="I310" s="225"/>
      <c r="J310" s="226">
        <f>ROUND(I310*H310,2)</f>
        <v>0</v>
      </c>
      <c r="K310" s="227"/>
      <c r="L310" s="45"/>
      <c r="M310" s="228" t="s">
        <v>1</v>
      </c>
      <c r="N310" s="229" t="s">
        <v>41</v>
      </c>
      <c r="O310" s="92"/>
      <c r="P310" s="230">
        <f>O310*H310</f>
        <v>0</v>
      </c>
      <c r="Q310" s="230">
        <v>0</v>
      </c>
      <c r="R310" s="230">
        <f>Q310*H310</f>
        <v>0</v>
      </c>
      <c r="S310" s="230">
        <v>0</v>
      </c>
      <c r="T310" s="231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2" t="s">
        <v>133</v>
      </c>
      <c r="AT310" s="232" t="s">
        <v>129</v>
      </c>
      <c r="AU310" s="232" t="s">
        <v>86</v>
      </c>
      <c r="AY310" s="18" t="s">
        <v>126</v>
      </c>
      <c r="BE310" s="233">
        <f>IF(N310="základní",J310,0)</f>
        <v>0</v>
      </c>
      <c r="BF310" s="233">
        <f>IF(N310="snížená",J310,0)</f>
        <v>0</v>
      </c>
      <c r="BG310" s="233">
        <f>IF(N310="zákl. přenesená",J310,0)</f>
        <v>0</v>
      </c>
      <c r="BH310" s="233">
        <f>IF(N310="sníž. přenesená",J310,0)</f>
        <v>0</v>
      </c>
      <c r="BI310" s="233">
        <f>IF(N310="nulová",J310,0)</f>
        <v>0</v>
      </c>
      <c r="BJ310" s="18" t="s">
        <v>84</v>
      </c>
      <c r="BK310" s="233">
        <f>ROUND(I310*H310,2)</f>
        <v>0</v>
      </c>
      <c r="BL310" s="18" t="s">
        <v>133</v>
      </c>
      <c r="BM310" s="232" t="s">
        <v>310</v>
      </c>
    </row>
    <row r="311" s="2" customFormat="1" ht="22.2" customHeight="1">
      <c r="A311" s="39"/>
      <c r="B311" s="40"/>
      <c r="C311" s="220" t="s">
        <v>311</v>
      </c>
      <c r="D311" s="220" t="s">
        <v>129</v>
      </c>
      <c r="E311" s="221" t="s">
        <v>312</v>
      </c>
      <c r="F311" s="222" t="s">
        <v>313</v>
      </c>
      <c r="G311" s="223" t="s">
        <v>309</v>
      </c>
      <c r="H311" s="224">
        <v>12.959</v>
      </c>
      <c r="I311" s="225"/>
      <c r="J311" s="226">
        <f>ROUND(I311*H311,2)</f>
        <v>0</v>
      </c>
      <c r="K311" s="227"/>
      <c r="L311" s="45"/>
      <c r="M311" s="228" t="s">
        <v>1</v>
      </c>
      <c r="N311" s="229" t="s">
        <v>41</v>
      </c>
      <c r="O311" s="92"/>
      <c r="P311" s="230">
        <f>O311*H311</f>
        <v>0</v>
      </c>
      <c r="Q311" s="230">
        <v>0</v>
      </c>
      <c r="R311" s="230">
        <f>Q311*H311</f>
        <v>0</v>
      </c>
      <c r="S311" s="230">
        <v>0</v>
      </c>
      <c r="T311" s="231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2" t="s">
        <v>133</v>
      </c>
      <c r="AT311" s="232" t="s">
        <v>129</v>
      </c>
      <c r="AU311" s="232" t="s">
        <v>86</v>
      </c>
      <c r="AY311" s="18" t="s">
        <v>126</v>
      </c>
      <c r="BE311" s="233">
        <f>IF(N311="základní",J311,0)</f>
        <v>0</v>
      </c>
      <c r="BF311" s="233">
        <f>IF(N311="snížená",J311,0)</f>
        <v>0</v>
      </c>
      <c r="BG311" s="233">
        <f>IF(N311="zákl. přenesená",J311,0)</f>
        <v>0</v>
      </c>
      <c r="BH311" s="233">
        <f>IF(N311="sníž. přenesená",J311,0)</f>
        <v>0</v>
      </c>
      <c r="BI311" s="233">
        <f>IF(N311="nulová",J311,0)</f>
        <v>0</v>
      </c>
      <c r="BJ311" s="18" t="s">
        <v>84</v>
      </c>
      <c r="BK311" s="233">
        <f>ROUND(I311*H311,2)</f>
        <v>0</v>
      </c>
      <c r="BL311" s="18" t="s">
        <v>133</v>
      </c>
      <c r="BM311" s="232" t="s">
        <v>314</v>
      </c>
    </row>
    <row r="312" s="2" customFormat="1" ht="22.2" customHeight="1">
      <c r="A312" s="39"/>
      <c r="B312" s="40"/>
      <c r="C312" s="220" t="s">
        <v>315</v>
      </c>
      <c r="D312" s="220" t="s">
        <v>129</v>
      </c>
      <c r="E312" s="221" t="s">
        <v>316</v>
      </c>
      <c r="F312" s="222" t="s">
        <v>317</v>
      </c>
      <c r="G312" s="223" t="s">
        <v>309</v>
      </c>
      <c r="H312" s="224">
        <v>129.59</v>
      </c>
      <c r="I312" s="225"/>
      <c r="J312" s="226">
        <f>ROUND(I312*H312,2)</f>
        <v>0</v>
      </c>
      <c r="K312" s="227"/>
      <c r="L312" s="45"/>
      <c r="M312" s="228" t="s">
        <v>1</v>
      </c>
      <c r="N312" s="229" t="s">
        <v>41</v>
      </c>
      <c r="O312" s="92"/>
      <c r="P312" s="230">
        <f>O312*H312</f>
        <v>0</v>
      </c>
      <c r="Q312" s="230">
        <v>0</v>
      </c>
      <c r="R312" s="230">
        <f>Q312*H312</f>
        <v>0</v>
      </c>
      <c r="S312" s="230">
        <v>0</v>
      </c>
      <c r="T312" s="231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2" t="s">
        <v>133</v>
      </c>
      <c r="AT312" s="232" t="s">
        <v>129</v>
      </c>
      <c r="AU312" s="232" t="s">
        <v>86</v>
      </c>
      <c r="AY312" s="18" t="s">
        <v>126</v>
      </c>
      <c r="BE312" s="233">
        <f>IF(N312="základní",J312,0)</f>
        <v>0</v>
      </c>
      <c r="BF312" s="233">
        <f>IF(N312="snížená",J312,0)</f>
        <v>0</v>
      </c>
      <c r="BG312" s="233">
        <f>IF(N312="zákl. přenesená",J312,0)</f>
        <v>0</v>
      </c>
      <c r="BH312" s="233">
        <f>IF(N312="sníž. přenesená",J312,0)</f>
        <v>0</v>
      </c>
      <c r="BI312" s="233">
        <f>IF(N312="nulová",J312,0)</f>
        <v>0</v>
      </c>
      <c r="BJ312" s="18" t="s">
        <v>84</v>
      </c>
      <c r="BK312" s="233">
        <f>ROUND(I312*H312,2)</f>
        <v>0</v>
      </c>
      <c r="BL312" s="18" t="s">
        <v>133</v>
      </c>
      <c r="BM312" s="232" t="s">
        <v>318</v>
      </c>
    </row>
    <row r="313" s="14" customFormat="1">
      <c r="A313" s="14"/>
      <c r="B313" s="245"/>
      <c r="C313" s="246"/>
      <c r="D313" s="236" t="s">
        <v>135</v>
      </c>
      <c r="E313" s="246"/>
      <c r="F313" s="248" t="s">
        <v>319</v>
      </c>
      <c r="G313" s="246"/>
      <c r="H313" s="249">
        <v>129.59</v>
      </c>
      <c r="I313" s="250"/>
      <c r="J313" s="246"/>
      <c r="K313" s="246"/>
      <c r="L313" s="251"/>
      <c r="M313" s="252"/>
      <c r="N313" s="253"/>
      <c r="O313" s="253"/>
      <c r="P313" s="253"/>
      <c r="Q313" s="253"/>
      <c r="R313" s="253"/>
      <c r="S313" s="253"/>
      <c r="T313" s="25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5" t="s">
        <v>135</v>
      </c>
      <c r="AU313" s="255" t="s">
        <v>86</v>
      </c>
      <c r="AV313" s="14" t="s">
        <v>86</v>
      </c>
      <c r="AW313" s="14" t="s">
        <v>4</v>
      </c>
      <c r="AX313" s="14" t="s">
        <v>84</v>
      </c>
      <c r="AY313" s="255" t="s">
        <v>126</v>
      </c>
    </row>
    <row r="314" s="2" customFormat="1" ht="30" customHeight="1">
      <c r="A314" s="39"/>
      <c r="B314" s="40"/>
      <c r="C314" s="220" t="s">
        <v>320</v>
      </c>
      <c r="D314" s="220" t="s">
        <v>129</v>
      </c>
      <c r="E314" s="221" t="s">
        <v>321</v>
      </c>
      <c r="F314" s="222" t="s">
        <v>322</v>
      </c>
      <c r="G314" s="223" t="s">
        <v>309</v>
      </c>
      <c r="H314" s="224">
        <v>12.959</v>
      </c>
      <c r="I314" s="225"/>
      <c r="J314" s="226">
        <f>ROUND(I314*H314,2)</f>
        <v>0</v>
      </c>
      <c r="K314" s="227"/>
      <c r="L314" s="45"/>
      <c r="M314" s="228" t="s">
        <v>1</v>
      </c>
      <c r="N314" s="229" t="s">
        <v>41</v>
      </c>
      <c r="O314" s="92"/>
      <c r="P314" s="230">
        <f>O314*H314</f>
        <v>0</v>
      </c>
      <c r="Q314" s="230">
        <v>0</v>
      </c>
      <c r="R314" s="230">
        <f>Q314*H314</f>
        <v>0</v>
      </c>
      <c r="S314" s="230">
        <v>0</v>
      </c>
      <c r="T314" s="231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2" t="s">
        <v>133</v>
      </c>
      <c r="AT314" s="232" t="s">
        <v>129</v>
      </c>
      <c r="AU314" s="232" t="s">
        <v>86</v>
      </c>
      <c r="AY314" s="18" t="s">
        <v>126</v>
      </c>
      <c r="BE314" s="233">
        <f>IF(N314="základní",J314,0)</f>
        <v>0</v>
      </c>
      <c r="BF314" s="233">
        <f>IF(N314="snížená",J314,0)</f>
        <v>0</v>
      </c>
      <c r="BG314" s="233">
        <f>IF(N314="zákl. přenesená",J314,0)</f>
        <v>0</v>
      </c>
      <c r="BH314" s="233">
        <f>IF(N314="sníž. přenesená",J314,0)</f>
        <v>0</v>
      </c>
      <c r="BI314" s="233">
        <f>IF(N314="nulová",J314,0)</f>
        <v>0</v>
      </c>
      <c r="BJ314" s="18" t="s">
        <v>84</v>
      </c>
      <c r="BK314" s="233">
        <f>ROUND(I314*H314,2)</f>
        <v>0</v>
      </c>
      <c r="BL314" s="18" t="s">
        <v>133</v>
      </c>
      <c r="BM314" s="232" t="s">
        <v>323</v>
      </c>
    </row>
    <row r="315" s="12" customFormat="1" ht="22.8" customHeight="1">
      <c r="A315" s="12"/>
      <c r="B315" s="204"/>
      <c r="C315" s="205"/>
      <c r="D315" s="206" t="s">
        <v>75</v>
      </c>
      <c r="E315" s="218" t="s">
        <v>324</v>
      </c>
      <c r="F315" s="218" t="s">
        <v>325</v>
      </c>
      <c r="G315" s="205"/>
      <c r="H315" s="205"/>
      <c r="I315" s="208"/>
      <c r="J315" s="219">
        <f>BK315</f>
        <v>0</v>
      </c>
      <c r="K315" s="205"/>
      <c r="L315" s="210"/>
      <c r="M315" s="211"/>
      <c r="N315" s="212"/>
      <c r="O315" s="212"/>
      <c r="P315" s="213">
        <f>P316</f>
        <v>0</v>
      </c>
      <c r="Q315" s="212"/>
      <c r="R315" s="213">
        <f>R316</f>
        <v>0</v>
      </c>
      <c r="S315" s="212"/>
      <c r="T315" s="214">
        <f>T316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15" t="s">
        <v>84</v>
      </c>
      <c r="AT315" s="216" t="s">
        <v>75</v>
      </c>
      <c r="AU315" s="216" t="s">
        <v>84</v>
      </c>
      <c r="AY315" s="215" t="s">
        <v>126</v>
      </c>
      <c r="BK315" s="217">
        <f>BK316</f>
        <v>0</v>
      </c>
    </row>
    <row r="316" s="2" customFormat="1" ht="22.2" customHeight="1">
      <c r="A316" s="39"/>
      <c r="B316" s="40"/>
      <c r="C316" s="220" t="s">
        <v>326</v>
      </c>
      <c r="D316" s="220" t="s">
        <v>129</v>
      </c>
      <c r="E316" s="221" t="s">
        <v>327</v>
      </c>
      <c r="F316" s="222" t="s">
        <v>328</v>
      </c>
      <c r="G316" s="223" t="s">
        <v>309</v>
      </c>
      <c r="H316" s="224">
        <v>22.474</v>
      </c>
      <c r="I316" s="225"/>
      <c r="J316" s="226">
        <f>ROUND(I316*H316,2)</f>
        <v>0</v>
      </c>
      <c r="K316" s="227"/>
      <c r="L316" s="45"/>
      <c r="M316" s="228" t="s">
        <v>1</v>
      </c>
      <c r="N316" s="229" t="s">
        <v>41</v>
      </c>
      <c r="O316" s="92"/>
      <c r="P316" s="230">
        <f>O316*H316</f>
        <v>0</v>
      </c>
      <c r="Q316" s="230">
        <v>0</v>
      </c>
      <c r="R316" s="230">
        <f>Q316*H316</f>
        <v>0</v>
      </c>
      <c r="S316" s="230">
        <v>0</v>
      </c>
      <c r="T316" s="231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2" t="s">
        <v>133</v>
      </c>
      <c r="AT316" s="232" t="s">
        <v>129</v>
      </c>
      <c r="AU316" s="232" t="s">
        <v>86</v>
      </c>
      <c r="AY316" s="18" t="s">
        <v>126</v>
      </c>
      <c r="BE316" s="233">
        <f>IF(N316="základní",J316,0)</f>
        <v>0</v>
      </c>
      <c r="BF316" s="233">
        <f>IF(N316="snížená",J316,0)</f>
        <v>0</v>
      </c>
      <c r="BG316" s="233">
        <f>IF(N316="zákl. přenesená",J316,0)</f>
        <v>0</v>
      </c>
      <c r="BH316" s="233">
        <f>IF(N316="sníž. přenesená",J316,0)</f>
        <v>0</v>
      </c>
      <c r="BI316" s="233">
        <f>IF(N316="nulová",J316,0)</f>
        <v>0</v>
      </c>
      <c r="BJ316" s="18" t="s">
        <v>84</v>
      </c>
      <c r="BK316" s="233">
        <f>ROUND(I316*H316,2)</f>
        <v>0</v>
      </c>
      <c r="BL316" s="18" t="s">
        <v>133</v>
      </c>
      <c r="BM316" s="232" t="s">
        <v>329</v>
      </c>
    </row>
    <row r="317" s="12" customFormat="1" ht="25.92" customHeight="1">
      <c r="A317" s="12"/>
      <c r="B317" s="204"/>
      <c r="C317" s="205"/>
      <c r="D317" s="206" t="s">
        <v>75</v>
      </c>
      <c r="E317" s="207" t="s">
        <v>330</v>
      </c>
      <c r="F317" s="207" t="s">
        <v>331</v>
      </c>
      <c r="G317" s="205"/>
      <c r="H317" s="205"/>
      <c r="I317" s="208"/>
      <c r="J317" s="209">
        <f>BK317</f>
        <v>0</v>
      </c>
      <c r="K317" s="205"/>
      <c r="L317" s="210"/>
      <c r="M317" s="211"/>
      <c r="N317" s="212"/>
      <c r="O317" s="212"/>
      <c r="P317" s="213">
        <f>P318+P327+P390+P555+P595+P607</f>
        <v>0</v>
      </c>
      <c r="Q317" s="212"/>
      <c r="R317" s="213">
        <f>R318+R327+R390+R555+R595+R607</f>
        <v>5.6749394799999999</v>
      </c>
      <c r="S317" s="212"/>
      <c r="T317" s="214">
        <f>T318+T327+T390+T555+T595+T607</f>
        <v>0.59294520000000006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15" t="s">
        <v>86</v>
      </c>
      <c r="AT317" s="216" t="s">
        <v>75</v>
      </c>
      <c r="AU317" s="216" t="s">
        <v>76</v>
      </c>
      <c r="AY317" s="215" t="s">
        <v>126</v>
      </c>
      <c r="BK317" s="217">
        <f>BK318+BK327+BK390+BK555+BK595+BK607</f>
        <v>0</v>
      </c>
    </row>
    <row r="318" s="12" customFormat="1" ht="22.8" customHeight="1">
      <c r="A318" s="12"/>
      <c r="B318" s="204"/>
      <c r="C318" s="205"/>
      <c r="D318" s="206" t="s">
        <v>75</v>
      </c>
      <c r="E318" s="218" t="s">
        <v>332</v>
      </c>
      <c r="F318" s="218" t="s">
        <v>333</v>
      </c>
      <c r="G318" s="205"/>
      <c r="H318" s="205"/>
      <c r="I318" s="208"/>
      <c r="J318" s="219">
        <f>BK318</f>
        <v>0</v>
      </c>
      <c r="K318" s="205"/>
      <c r="L318" s="210"/>
      <c r="M318" s="211"/>
      <c r="N318" s="212"/>
      <c r="O318" s="212"/>
      <c r="P318" s="213">
        <f>SUM(P319:P326)</f>
        <v>0</v>
      </c>
      <c r="Q318" s="212"/>
      <c r="R318" s="213">
        <f>SUM(R319:R326)</f>
        <v>0.0040000000000000001</v>
      </c>
      <c r="S318" s="212"/>
      <c r="T318" s="214">
        <f>SUM(T319:T326)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15" t="s">
        <v>86</v>
      </c>
      <c r="AT318" s="216" t="s">
        <v>75</v>
      </c>
      <c r="AU318" s="216" t="s">
        <v>84</v>
      </c>
      <c r="AY318" s="215" t="s">
        <v>126</v>
      </c>
      <c r="BK318" s="217">
        <f>SUM(BK319:BK326)</f>
        <v>0</v>
      </c>
    </row>
    <row r="319" s="2" customFormat="1" ht="14.4" customHeight="1">
      <c r="A319" s="39"/>
      <c r="B319" s="40"/>
      <c r="C319" s="220" t="s">
        <v>334</v>
      </c>
      <c r="D319" s="220" t="s">
        <v>129</v>
      </c>
      <c r="E319" s="221" t="s">
        <v>335</v>
      </c>
      <c r="F319" s="222" t="s">
        <v>336</v>
      </c>
      <c r="G319" s="223" t="s">
        <v>337</v>
      </c>
      <c r="H319" s="224">
        <v>20</v>
      </c>
      <c r="I319" s="225"/>
      <c r="J319" s="226">
        <f>ROUND(I319*H319,2)</f>
        <v>0</v>
      </c>
      <c r="K319" s="227"/>
      <c r="L319" s="45"/>
      <c r="M319" s="228" t="s">
        <v>1</v>
      </c>
      <c r="N319" s="229" t="s">
        <v>41</v>
      </c>
      <c r="O319" s="92"/>
      <c r="P319" s="230">
        <f>O319*H319</f>
        <v>0</v>
      </c>
      <c r="Q319" s="230">
        <v>0</v>
      </c>
      <c r="R319" s="230">
        <f>Q319*H319</f>
        <v>0</v>
      </c>
      <c r="S319" s="230">
        <v>0</v>
      </c>
      <c r="T319" s="231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2" t="s">
        <v>254</v>
      </c>
      <c r="AT319" s="232" t="s">
        <v>129</v>
      </c>
      <c r="AU319" s="232" t="s">
        <v>86</v>
      </c>
      <c r="AY319" s="18" t="s">
        <v>126</v>
      </c>
      <c r="BE319" s="233">
        <f>IF(N319="základní",J319,0)</f>
        <v>0</v>
      </c>
      <c r="BF319" s="233">
        <f>IF(N319="snížená",J319,0)</f>
        <v>0</v>
      </c>
      <c r="BG319" s="233">
        <f>IF(N319="zákl. přenesená",J319,0)</f>
        <v>0</v>
      </c>
      <c r="BH319" s="233">
        <f>IF(N319="sníž. přenesená",J319,0)</f>
        <v>0</v>
      </c>
      <c r="BI319" s="233">
        <f>IF(N319="nulová",J319,0)</f>
        <v>0</v>
      </c>
      <c r="BJ319" s="18" t="s">
        <v>84</v>
      </c>
      <c r="BK319" s="233">
        <f>ROUND(I319*H319,2)</f>
        <v>0</v>
      </c>
      <c r="BL319" s="18" t="s">
        <v>254</v>
      </c>
      <c r="BM319" s="232" t="s">
        <v>338</v>
      </c>
    </row>
    <row r="320" s="13" customFormat="1">
      <c r="A320" s="13"/>
      <c r="B320" s="234"/>
      <c r="C320" s="235"/>
      <c r="D320" s="236" t="s">
        <v>135</v>
      </c>
      <c r="E320" s="237" t="s">
        <v>1</v>
      </c>
      <c r="F320" s="238" t="s">
        <v>151</v>
      </c>
      <c r="G320" s="235"/>
      <c r="H320" s="237" t="s">
        <v>1</v>
      </c>
      <c r="I320" s="239"/>
      <c r="J320" s="235"/>
      <c r="K320" s="235"/>
      <c r="L320" s="240"/>
      <c r="M320" s="241"/>
      <c r="N320" s="242"/>
      <c r="O320" s="242"/>
      <c r="P320" s="242"/>
      <c r="Q320" s="242"/>
      <c r="R320" s="242"/>
      <c r="S320" s="242"/>
      <c r="T320" s="24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4" t="s">
        <v>135</v>
      </c>
      <c r="AU320" s="244" t="s">
        <v>86</v>
      </c>
      <c r="AV320" s="13" t="s">
        <v>84</v>
      </c>
      <c r="AW320" s="13" t="s">
        <v>32</v>
      </c>
      <c r="AX320" s="13" t="s">
        <v>76</v>
      </c>
      <c r="AY320" s="244" t="s">
        <v>126</v>
      </c>
    </row>
    <row r="321" s="14" customFormat="1">
      <c r="A321" s="14"/>
      <c r="B321" s="245"/>
      <c r="C321" s="246"/>
      <c r="D321" s="236" t="s">
        <v>135</v>
      </c>
      <c r="E321" s="247" t="s">
        <v>1</v>
      </c>
      <c r="F321" s="248" t="s">
        <v>339</v>
      </c>
      <c r="G321" s="246"/>
      <c r="H321" s="249">
        <v>9</v>
      </c>
      <c r="I321" s="250"/>
      <c r="J321" s="246"/>
      <c r="K321" s="246"/>
      <c r="L321" s="251"/>
      <c r="M321" s="252"/>
      <c r="N321" s="253"/>
      <c r="O321" s="253"/>
      <c r="P321" s="253"/>
      <c r="Q321" s="253"/>
      <c r="R321" s="253"/>
      <c r="S321" s="253"/>
      <c r="T321" s="25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5" t="s">
        <v>135</v>
      </c>
      <c r="AU321" s="255" t="s">
        <v>86</v>
      </c>
      <c r="AV321" s="14" t="s">
        <v>86</v>
      </c>
      <c r="AW321" s="14" t="s">
        <v>32</v>
      </c>
      <c r="AX321" s="14" t="s">
        <v>76</v>
      </c>
      <c r="AY321" s="255" t="s">
        <v>126</v>
      </c>
    </row>
    <row r="322" s="13" customFormat="1">
      <c r="A322" s="13"/>
      <c r="B322" s="234"/>
      <c r="C322" s="235"/>
      <c r="D322" s="236" t="s">
        <v>135</v>
      </c>
      <c r="E322" s="237" t="s">
        <v>1</v>
      </c>
      <c r="F322" s="238" t="s">
        <v>155</v>
      </c>
      <c r="G322" s="235"/>
      <c r="H322" s="237" t="s">
        <v>1</v>
      </c>
      <c r="I322" s="239"/>
      <c r="J322" s="235"/>
      <c r="K322" s="235"/>
      <c r="L322" s="240"/>
      <c r="M322" s="241"/>
      <c r="N322" s="242"/>
      <c r="O322" s="242"/>
      <c r="P322" s="242"/>
      <c r="Q322" s="242"/>
      <c r="R322" s="242"/>
      <c r="S322" s="242"/>
      <c r="T322" s="24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4" t="s">
        <v>135</v>
      </c>
      <c r="AU322" s="244" t="s">
        <v>86</v>
      </c>
      <c r="AV322" s="13" t="s">
        <v>84</v>
      </c>
      <c r="AW322" s="13" t="s">
        <v>32</v>
      </c>
      <c r="AX322" s="13" t="s">
        <v>76</v>
      </c>
      <c r="AY322" s="244" t="s">
        <v>126</v>
      </c>
    </row>
    <row r="323" s="14" customFormat="1">
      <c r="A323" s="14"/>
      <c r="B323" s="245"/>
      <c r="C323" s="246"/>
      <c r="D323" s="236" t="s">
        <v>135</v>
      </c>
      <c r="E323" s="247" t="s">
        <v>1</v>
      </c>
      <c r="F323" s="248" t="s">
        <v>340</v>
      </c>
      <c r="G323" s="246"/>
      <c r="H323" s="249">
        <v>11</v>
      </c>
      <c r="I323" s="250"/>
      <c r="J323" s="246"/>
      <c r="K323" s="246"/>
      <c r="L323" s="251"/>
      <c r="M323" s="252"/>
      <c r="N323" s="253"/>
      <c r="O323" s="253"/>
      <c r="P323" s="253"/>
      <c r="Q323" s="253"/>
      <c r="R323" s="253"/>
      <c r="S323" s="253"/>
      <c r="T323" s="25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5" t="s">
        <v>135</v>
      </c>
      <c r="AU323" s="255" t="s">
        <v>86</v>
      </c>
      <c r="AV323" s="14" t="s">
        <v>86</v>
      </c>
      <c r="AW323" s="14" t="s">
        <v>32</v>
      </c>
      <c r="AX323" s="14" t="s">
        <v>76</v>
      </c>
      <c r="AY323" s="255" t="s">
        <v>126</v>
      </c>
    </row>
    <row r="324" s="16" customFormat="1">
      <c r="A324" s="16"/>
      <c r="B324" s="267"/>
      <c r="C324" s="268"/>
      <c r="D324" s="236" t="s">
        <v>135</v>
      </c>
      <c r="E324" s="269" t="s">
        <v>1</v>
      </c>
      <c r="F324" s="270" t="s">
        <v>162</v>
      </c>
      <c r="G324" s="268"/>
      <c r="H324" s="271">
        <v>20</v>
      </c>
      <c r="I324" s="272"/>
      <c r="J324" s="268"/>
      <c r="K324" s="268"/>
      <c r="L324" s="273"/>
      <c r="M324" s="274"/>
      <c r="N324" s="275"/>
      <c r="O324" s="275"/>
      <c r="P324" s="275"/>
      <c r="Q324" s="275"/>
      <c r="R324" s="275"/>
      <c r="S324" s="275"/>
      <c r="T324" s="27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T324" s="277" t="s">
        <v>135</v>
      </c>
      <c r="AU324" s="277" t="s">
        <v>86</v>
      </c>
      <c r="AV324" s="16" t="s">
        <v>133</v>
      </c>
      <c r="AW324" s="16" t="s">
        <v>32</v>
      </c>
      <c r="AX324" s="16" t="s">
        <v>84</v>
      </c>
      <c r="AY324" s="277" t="s">
        <v>126</v>
      </c>
    </row>
    <row r="325" s="2" customFormat="1" ht="14.4" customHeight="1">
      <c r="A325" s="39"/>
      <c r="B325" s="40"/>
      <c r="C325" s="278" t="s">
        <v>341</v>
      </c>
      <c r="D325" s="278" t="s">
        <v>218</v>
      </c>
      <c r="E325" s="279" t="s">
        <v>342</v>
      </c>
      <c r="F325" s="280" t="s">
        <v>343</v>
      </c>
      <c r="G325" s="281" t="s">
        <v>337</v>
      </c>
      <c r="H325" s="282">
        <v>20</v>
      </c>
      <c r="I325" s="283"/>
      <c r="J325" s="284">
        <f>ROUND(I325*H325,2)</f>
        <v>0</v>
      </c>
      <c r="K325" s="285"/>
      <c r="L325" s="286"/>
      <c r="M325" s="287" t="s">
        <v>1</v>
      </c>
      <c r="N325" s="288" t="s">
        <v>41</v>
      </c>
      <c r="O325" s="92"/>
      <c r="P325" s="230">
        <f>O325*H325</f>
        <v>0</v>
      </c>
      <c r="Q325" s="230">
        <v>0.00020000000000000001</v>
      </c>
      <c r="R325" s="230">
        <f>Q325*H325</f>
        <v>0.0040000000000000001</v>
      </c>
      <c r="S325" s="230">
        <v>0</v>
      </c>
      <c r="T325" s="231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2" t="s">
        <v>344</v>
      </c>
      <c r="AT325" s="232" t="s">
        <v>218</v>
      </c>
      <c r="AU325" s="232" t="s">
        <v>86</v>
      </c>
      <c r="AY325" s="18" t="s">
        <v>126</v>
      </c>
      <c r="BE325" s="233">
        <f>IF(N325="základní",J325,0)</f>
        <v>0</v>
      </c>
      <c r="BF325" s="233">
        <f>IF(N325="snížená",J325,0)</f>
        <v>0</v>
      </c>
      <c r="BG325" s="233">
        <f>IF(N325="zákl. přenesená",J325,0)</f>
        <v>0</v>
      </c>
      <c r="BH325" s="233">
        <f>IF(N325="sníž. přenesená",J325,0)</f>
        <v>0</v>
      </c>
      <c r="BI325" s="233">
        <f>IF(N325="nulová",J325,0)</f>
        <v>0</v>
      </c>
      <c r="BJ325" s="18" t="s">
        <v>84</v>
      </c>
      <c r="BK325" s="233">
        <f>ROUND(I325*H325,2)</f>
        <v>0</v>
      </c>
      <c r="BL325" s="18" t="s">
        <v>254</v>
      </c>
      <c r="BM325" s="232" t="s">
        <v>345</v>
      </c>
    </row>
    <row r="326" s="2" customFormat="1" ht="22.2" customHeight="1">
      <c r="A326" s="39"/>
      <c r="B326" s="40"/>
      <c r="C326" s="220" t="s">
        <v>346</v>
      </c>
      <c r="D326" s="220" t="s">
        <v>129</v>
      </c>
      <c r="E326" s="221" t="s">
        <v>347</v>
      </c>
      <c r="F326" s="222" t="s">
        <v>348</v>
      </c>
      <c r="G326" s="223" t="s">
        <v>349</v>
      </c>
      <c r="H326" s="289"/>
      <c r="I326" s="225"/>
      <c r="J326" s="226">
        <f>ROUND(I326*H326,2)</f>
        <v>0</v>
      </c>
      <c r="K326" s="227"/>
      <c r="L326" s="45"/>
      <c r="M326" s="228" t="s">
        <v>1</v>
      </c>
      <c r="N326" s="229" t="s">
        <v>41</v>
      </c>
      <c r="O326" s="92"/>
      <c r="P326" s="230">
        <f>O326*H326</f>
        <v>0</v>
      </c>
      <c r="Q326" s="230">
        <v>0</v>
      </c>
      <c r="R326" s="230">
        <f>Q326*H326</f>
        <v>0</v>
      </c>
      <c r="S326" s="230">
        <v>0</v>
      </c>
      <c r="T326" s="231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2" t="s">
        <v>254</v>
      </c>
      <c r="AT326" s="232" t="s">
        <v>129</v>
      </c>
      <c r="AU326" s="232" t="s">
        <v>86</v>
      </c>
      <c r="AY326" s="18" t="s">
        <v>126</v>
      </c>
      <c r="BE326" s="233">
        <f>IF(N326="základní",J326,0)</f>
        <v>0</v>
      </c>
      <c r="BF326" s="233">
        <f>IF(N326="snížená",J326,0)</f>
        <v>0</v>
      </c>
      <c r="BG326" s="233">
        <f>IF(N326="zákl. přenesená",J326,0)</f>
        <v>0</v>
      </c>
      <c r="BH326" s="233">
        <f>IF(N326="sníž. přenesená",J326,0)</f>
        <v>0</v>
      </c>
      <c r="BI326" s="233">
        <f>IF(N326="nulová",J326,0)</f>
        <v>0</v>
      </c>
      <c r="BJ326" s="18" t="s">
        <v>84</v>
      </c>
      <c r="BK326" s="233">
        <f>ROUND(I326*H326,2)</f>
        <v>0</v>
      </c>
      <c r="BL326" s="18" t="s">
        <v>254</v>
      </c>
      <c r="BM326" s="232" t="s">
        <v>350</v>
      </c>
    </row>
    <row r="327" s="12" customFormat="1" ht="22.8" customHeight="1">
      <c r="A327" s="12"/>
      <c r="B327" s="204"/>
      <c r="C327" s="205"/>
      <c r="D327" s="206" t="s">
        <v>75</v>
      </c>
      <c r="E327" s="218" t="s">
        <v>351</v>
      </c>
      <c r="F327" s="218" t="s">
        <v>352</v>
      </c>
      <c r="G327" s="205"/>
      <c r="H327" s="205"/>
      <c r="I327" s="208"/>
      <c r="J327" s="219">
        <f>BK327</f>
        <v>0</v>
      </c>
      <c r="K327" s="205"/>
      <c r="L327" s="210"/>
      <c r="M327" s="211"/>
      <c r="N327" s="212"/>
      <c r="O327" s="212"/>
      <c r="P327" s="213">
        <f>SUM(P328:P389)</f>
        <v>0</v>
      </c>
      <c r="Q327" s="212"/>
      <c r="R327" s="213">
        <f>SUM(R328:R389)</f>
        <v>0.47464695999999995</v>
      </c>
      <c r="S327" s="212"/>
      <c r="T327" s="214">
        <f>SUM(T328:T389)</f>
        <v>0.18296520000000002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15" t="s">
        <v>86</v>
      </c>
      <c r="AT327" s="216" t="s">
        <v>75</v>
      </c>
      <c r="AU327" s="216" t="s">
        <v>84</v>
      </c>
      <c r="AY327" s="215" t="s">
        <v>126</v>
      </c>
      <c r="BK327" s="217">
        <f>SUM(BK328:BK389)</f>
        <v>0</v>
      </c>
    </row>
    <row r="328" s="2" customFormat="1" ht="14.4" customHeight="1">
      <c r="A328" s="39"/>
      <c r="B328" s="40"/>
      <c r="C328" s="220" t="s">
        <v>344</v>
      </c>
      <c r="D328" s="220" t="s">
        <v>129</v>
      </c>
      <c r="E328" s="221" t="s">
        <v>353</v>
      </c>
      <c r="F328" s="222" t="s">
        <v>354</v>
      </c>
      <c r="G328" s="223" t="s">
        <v>187</v>
      </c>
      <c r="H328" s="224">
        <v>109.56</v>
      </c>
      <c r="I328" s="225"/>
      <c r="J328" s="226">
        <f>ROUND(I328*H328,2)</f>
        <v>0</v>
      </c>
      <c r="K328" s="227"/>
      <c r="L328" s="45"/>
      <c r="M328" s="228" t="s">
        <v>1</v>
      </c>
      <c r="N328" s="229" t="s">
        <v>41</v>
      </c>
      <c r="O328" s="92"/>
      <c r="P328" s="230">
        <f>O328*H328</f>
        <v>0</v>
      </c>
      <c r="Q328" s="230">
        <v>0</v>
      </c>
      <c r="R328" s="230">
        <f>Q328*H328</f>
        <v>0</v>
      </c>
      <c r="S328" s="230">
        <v>0.00167</v>
      </c>
      <c r="T328" s="231">
        <f>S328*H328</f>
        <v>0.18296520000000002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2" t="s">
        <v>254</v>
      </c>
      <c r="AT328" s="232" t="s">
        <v>129</v>
      </c>
      <c r="AU328" s="232" t="s">
        <v>86</v>
      </c>
      <c r="AY328" s="18" t="s">
        <v>126</v>
      </c>
      <c r="BE328" s="233">
        <f>IF(N328="základní",J328,0)</f>
        <v>0</v>
      </c>
      <c r="BF328" s="233">
        <f>IF(N328="snížená",J328,0)</f>
        <v>0</v>
      </c>
      <c r="BG328" s="233">
        <f>IF(N328="zákl. přenesená",J328,0)</f>
        <v>0</v>
      </c>
      <c r="BH328" s="233">
        <f>IF(N328="sníž. přenesená",J328,0)</f>
        <v>0</v>
      </c>
      <c r="BI328" s="233">
        <f>IF(N328="nulová",J328,0)</f>
        <v>0</v>
      </c>
      <c r="BJ328" s="18" t="s">
        <v>84</v>
      </c>
      <c r="BK328" s="233">
        <f>ROUND(I328*H328,2)</f>
        <v>0</v>
      </c>
      <c r="BL328" s="18" t="s">
        <v>254</v>
      </c>
      <c r="BM328" s="232" t="s">
        <v>355</v>
      </c>
    </row>
    <row r="329" s="13" customFormat="1">
      <c r="A329" s="13"/>
      <c r="B329" s="234"/>
      <c r="C329" s="235"/>
      <c r="D329" s="236" t="s">
        <v>135</v>
      </c>
      <c r="E329" s="237" t="s">
        <v>1</v>
      </c>
      <c r="F329" s="238" t="s">
        <v>138</v>
      </c>
      <c r="G329" s="235"/>
      <c r="H329" s="237" t="s">
        <v>1</v>
      </c>
      <c r="I329" s="239"/>
      <c r="J329" s="235"/>
      <c r="K329" s="235"/>
      <c r="L329" s="240"/>
      <c r="M329" s="241"/>
      <c r="N329" s="242"/>
      <c r="O329" s="242"/>
      <c r="P329" s="242"/>
      <c r="Q329" s="242"/>
      <c r="R329" s="242"/>
      <c r="S329" s="242"/>
      <c r="T329" s="24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4" t="s">
        <v>135</v>
      </c>
      <c r="AU329" s="244" t="s">
        <v>86</v>
      </c>
      <c r="AV329" s="13" t="s">
        <v>84</v>
      </c>
      <c r="AW329" s="13" t="s">
        <v>32</v>
      </c>
      <c r="AX329" s="13" t="s">
        <v>76</v>
      </c>
      <c r="AY329" s="244" t="s">
        <v>126</v>
      </c>
    </row>
    <row r="330" s="13" customFormat="1">
      <c r="A330" s="13"/>
      <c r="B330" s="234"/>
      <c r="C330" s="235"/>
      <c r="D330" s="236" t="s">
        <v>135</v>
      </c>
      <c r="E330" s="237" t="s">
        <v>1</v>
      </c>
      <c r="F330" s="238" t="s">
        <v>151</v>
      </c>
      <c r="G330" s="235"/>
      <c r="H330" s="237" t="s">
        <v>1</v>
      </c>
      <c r="I330" s="239"/>
      <c r="J330" s="235"/>
      <c r="K330" s="235"/>
      <c r="L330" s="240"/>
      <c r="M330" s="241"/>
      <c r="N330" s="242"/>
      <c r="O330" s="242"/>
      <c r="P330" s="242"/>
      <c r="Q330" s="242"/>
      <c r="R330" s="242"/>
      <c r="S330" s="242"/>
      <c r="T330" s="24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4" t="s">
        <v>135</v>
      </c>
      <c r="AU330" s="244" t="s">
        <v>86</v>
      </c>
      <c r="AV330" s="13" t="s">
        <v>84</v>
      </c>
      <c r="AW330" s="13" t="s">
        <v>32</v>
      </c>
      <c r="AX330" s="13" t="s">
        <v>76</v>
      </c>
      <c r="AY330" s="244" t="s">
        <v>126</v>
      </c>
    </row>
    <row r="331" s="14" customFormat="1">
      <c r="A331" s="14"/>
      <c r="B331" s="245"/>
      <c r="C331" s="246"/>
      <c r="D331" s="236" t="s">
        <v>135</v>
      </c>
      <c r="E331" s="247" t="s">
        <v>1</v>
      </c>
      <c r="F331" s="248" t="s">
        <v>356</v>
      </c>
      <c r="G331" s="246"/>
      <c r="H331" s="249">
        <v>4.7199999999999998</v>
      </c>
      <c r="I331" s="250"/>
      <c r="J331" s="246"/>
      <c r="K331" s="246"/>
      <c r="L331" s="251"/>
      <c r="M331" s="252"/>
      <c r="N331" s="253"/>
      <c r="O331" s="253"/>
      <c r="P331" s="253"/>
      <c r="Q331" s="253"/>
      <c r="R331" s="253"/>
      <c r="S331" s="253"/>
      <c r="T331" s="25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5" t="s">
        <v>135</v>
      </c>
      <c r="AU331" s="255" t="s">
        <v>86</v>
      </c>
      <c r="AV331" s="14" t="s">
        <v>86</v>
      </c>
      <c r="AW331" s="14" t="s">
        <v>32</v>
      </c>
      <c r="AX331" s="14" t="s">
        <v>76</v>
      </c>
      <c r="AY331" s="255" t="s">
        <v>126</v>
      </c>
    </row>
    <row r="332" s="14" customFormat="1">
      <c r="A332" s="14"/>
      <c r="B332" s="245"/>
      <c r="C332" s="246"/>
      <c r="D332" s="236" t="s">
        <v>135</v>
      </c>
      <c r="E332" s="247" t="s">
        <v>1</v>
      </c>
      <c r="F332" s="248" t="s">
        <v>357</v>
      </c>
      <c r="G332" s="246"/>
      <c r="H332" s="249">
        <v>27.600000000000001</v>
      </c>
      <c r="I332" s="250"/>
      <c r="J332" s="246"/>
      <c r="K332" s="246"/>
      <c r="L332" s="251"/>
      <c r="M332" s="252"/>
      <c r="N332" s="253"/>
      <c r="O332" s="253"/>
      <c r="P332" s="253"/>
      <c r="Q332" s="253"/>
      <c r="R332" s="253"/>
      <c r="S332" s="253"/>
      <c r="T332" s="25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5" t="s">
        <v>135</v>
      </c>
      <c r="AU332" s="255" t="s">
        <v>86</v>
      </c>
      <c r="AV332" s="14" t="s">
        <v>86</v>
      </c>
      <c r="AW332" s="14" t="s">
        <v>32</v>
      </c>
      <c r="AX332" s="14" t="s">
        <v>76</v>
      </c>
      <c r="AY332" s="255" t="s">
        <v>126</v>
      </c>
    </row>
    <row r="333" s="14" customFormat="1">
      <c r="A333" s="14"/>
      <c r="B333" s="245"/>
      <c r="C333" s="246"/>
      <c r="D333" s="236" t="s">
        <v>135</v>
      </c>
      <c r="E333" s="247" t="s">
        <v>1</v>
      </c>
      <c r="F333" s="248" t="s">
        <v>358</v>
      </c>
      <c r="G333" s="246"/>
      <c r="H333" s="249">
        <v>3.9399999999999999</v>
      </c>
      <c r="I333" s="250"/>
      <c r="J333" s="246"/>
      <c r="K333" s="246"/>
      <c r="L333" s="251"/>
      <c r="M333" s="252"/>
      <c r="N333" s="253"/>
      <c r="O333" s="253"/>
      <c r="P333" s="253"/>
      <c r="Q333" s="253"/>
      <c r="R333" s="253"/>
      <c r="S333" s="253"/>
      <c r="T333" s="25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5" t="s">
        <v>135</v>
      </c>
      <c r="AU333" s="255" t="s">
        <v>86</v>
      </c>
      <c r="AV333" s="14" t="s">
        <v>86</v>
      </c>
      <c r="AW333" s="14" t="s">
        <v>32</v>
      </c>
      <c r="AX333" s="14" t="s">
        <v>76</v>
      </c>
      <c r="AY333" s="255" t="s">
        <v>126</v>
      </c>
    </row>
    <row r="334" s="14" customFormat="1">
      <c r="A334" s="14"/>
      <c r="B334" s="245"/>
      <c r="C334" s="246"/>
      <c r="D334" s="236" t="s">
        <v>135</v>
      </c>
      <c r="E334" s="247" t="s">
        <v>1</v>
      </c>
      <c r="F334" s="248" t="s">
        <v>359</v>
      </c>
      <c r="G334" s="246"/>
      <c r="H334" s="249">
        <v>5.0999999999999996</v>
      </c>
      <c r="I334" s="250"/>
      <c r="J334" s="246"/>
      <c r="K334" s="246"/>
      <c r="L334" s="251"/>
      <c r="M334" s="252"/>
      <c r="N334" s="253"/>
      <c r="O334" s="253"/>
      <c r="P334" s="253"/>
      <c r="Q334" s="253"/>
      <c r="R334" s="253"/>
      <c r="S334" s="253"/>
      <c r="T334" s="25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5" t="s">
        <v>135</v>
      </c>
      <c r="AU334" s="255" t="s">
        <v>86</v>
      </c>
      <c r="AV334" s="14" t="s">
        <v>86</v>
      </c>
      <c r="AW334" s="14" t="s">
        <v>32</v>
      </c>
      <c r="AX334" s="14" t="s">
        <v>76</v>
      </c>
      <c r="AY334" s="255" t="s">
        <v>126</v>
      </c>
    </row>
    <row r="335" s="14" customFormat="1">
      <c r="A335" s="14"/>
      <c r="B335" s="245"/>
      <c r="C335" s="246"/>
      <c r="D335" s="236" t="s">
        <v>135</v>
      </c>
      <c r="E335" s="247" t="s">
        <v>1</v>
      </c>
      <c r="F335" s="248" t="s">
        <v>360</v>
      </c>
      <c r="G335" s="246"/>
      <c r="H335" s="249">
        <v>4.5999999999999996</v>
      </c>
      <c r="I335" s="250"/>
      <c r="J335" s="246"/>
      <c r="K335" s="246"/>
      <c r="L335" s="251"/>
      <c r="M335" s="252"/>
      <c r="N335" s="253"/>
      <c r="O335" s="253"/>
      <c r="P335" s="253"/>
      <c r="Q335" s="253"/>
      <c r="R335" s="253"/>
      <c r="S335" s="253"/>
      <c r="T335" s="25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5" t="s">
        <v>135</v>
      </c>
      <c r="AU335" s="255" t="s">
        <v>86</v>
      </c>
      <c r="AV335" s="14" t="s">
        <v>86</v>
      </c>
      <c r="AW335" s="14" t="s">
        <v>32</v>
      </c>
      <c r="AX335" s="14" t="s">
        <v>76</v>
      </c>
      <c r="AY335" s="255" t="s">
        <v>126</v>
      </c>
    </row>
    <row r="336" s="14" customFormat="1">
      <c r="A336" s="14"/>
      <c r="B336" s="245"/>
      <c r="C336" s="246"/>
      <c r="D336" s="236" t="s">
        <v>135</v>
      </c>
      <c r="E336" s="247" t="s">
        <v>1</v>
      </c>
      <c r="F336" s="248" t="s">
        <v>361</v>
      </c>
      <c r="G336" s="246"/>
      <c r="H336" s="249">
        <v>2.7000000000000002</v>
      </c>
      <c r="I336" s="250"/>
      <c r="J336" s="246"/>
      <c r="K336" s="246"/>
      <c r="L336" s="251"/>
      <c r="M336" s="252"/>
      <c r="N336" s="253"/>
      <c r="O336" s="253"/>
      <c r="P336" s="253"/>
      <c r="Q336" s="253"/>
      <c r="R336" s="253"/>
      <c r="S336" s="253"/>
      <c r="T336" s="25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5" t="s">
        <v>135</v>
      </c>
      <c r="AU336" s="255" t="s">
        <v>86</v>
      </c>
      <c r="AV336" s="14" t="s">
        <v>86</v>
      </c>
      <c r="AW336" s="14" t="s">
        <v>32</v>
      </c>
      <c r="AX336" s="14" t="s">
        <v>76</v>
      </c>
      <c r="AY336" s="255" t="s">
        <v>126</v>
      </c>
    </row>
    <row r="337" s="13" customFormat="1">
      <c r="A337" s="13"/>
      <c r="B337" s="234"/>
      <c r="C337" s="235"/>
      <c r="D337" s="236" t="s">
        <v>135</v>
      </c>
      <c r="E337" s="237" t="s">
        <v>1</v>
      </c>
      <c r="F337" s="238" t="s">
        <v>155</v>
      </c>
      <c r="G337" s="235"/>
      <c r="H337" s="237" t="s">
        <v>1</v>
      </c>
      <c r="I337" s="239"/>
      <c r="J337" s="235"/>
      <c r="K337" s="235"/>
      <c r="L337" s="240"/>
      <c r="M337" s="241"/>
      <c r="N337" s="242"/>
      <c r="O337" s="242"/>
      <c r="P337" s="242"/>
      <c r="Q337" s="242"/>
      <c r="R337" s="242"/>
      <c r="S337" s="242"/>
      <c r="T337" s="24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4" t="s">
        <v>135</v>
      </c>
      <c r="AU337" s="244" t="s">
        <v>86</v>
      </c>
      <c r="AV337" s="13" t="s">
        <v>84</v>
      </c>
      <c r="AW337" s="13" t="s">
        <v>32</v>
      </c>
      <c r="AX337" s="13" t="s">
        <v>76</v>
      </c>
      <c r="AY337" s="244" t="s">
        <v>126</v>
      </c>
    </row>
    <row r="338" s="14" customFormat="1">
      <c r="A338" s="14"/>
      <c r="B338" s="245"/>
      <c r="C338" s="246"/>
      <c r="D338" s="236" t="s">
        <v>135</v>
      </c>
      <c r="E338" s="247" t="s">
        <v>1</v>
      </c>
      <c r="F338" s="248" t="s">
        <v>362</v>
      </c>
      <c r="G338" s="246"/>
      <c r="H338" s="249">
        <v>18.719999999999999</v>
      </c>
      <c r="I338" s="250"/>
      <c r="J338" s="246"/>
      <c r="K338" s="246"/>
      <c r="L338" s="251"/>
      <c r="M338" s="252"/>
      <c r="N338" s="253"/>
      <c r="O338" s="253"/>
      <c r="P338" s="253"/>
      <c r="Q338" s="253"/>
      <c r="R338" s="253"/>
      <c r="S338" s="253"/>
      <c r="T338" s="25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5" t="s">
        <v>135</v>
      </c>
      <c r="AU338" s="255" t="s">
        <v>86</v>
      </c>
      <c r="AV338" s="14" t="s">
        <v>86</v>
      </c>
      <c r="AW338" s="14" t="s">
        <v>32</v>
      </c>
      <c r="AX338" s="14" t="s">
        <v>76</v>
      </c>
      <c r="AY338" s="255" t="s">
        <v>126</v>
      </c>
    </row>
    <row r="339" s="14" customFormat="1">
      <c r="A339" s="14"/>
      <c r="B339" s="245"/>
      <c r="C339" s="246"/>
      <c r="D339" s="236" t="s">
        <v>135</v>
      </c>
      <c r="E339" s="247" t="s">
        <v>1</v>
      </c>
      <c r="F339" s="248" t="s">
        <v>363</v>
      </c>
      <c r="G339" s="246"/>
      <c r="H339" s="249">
        <v>4.2000000000000002</v>
      </c>
      <c r="I339" s="250"/>
      <c r="J339" s="246"/>
      <c r="K339" s="246"/>
      <c r="L339" s="251"/>
      <c r="M339" s="252"/>
      <c r="N339" s="253"/>
      <c r="O339" s="253"/>
      <c r="P339" s="253"/>
      <c r="Q339" s="253"/>
      <c r="R339" s="253"/>
      <c r="S339" s="253"/>
      <c r="T339" s="25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5" t="s">
        <v>135</v>
      </c>
      <c r="AU339" s="255" t="s">
        <v>86</v>
      </c>
      <c r="AV339" s="14" t="s">
        <v>86</v>
      </c>
      <c r="AW339" s="14" t="s">
        <v>32</v>
      </c>
      <c r="AX339" s="14" t="s">
        <v>76</v>
      </c>
      <c r="AY339" s="255" t="s">
        <v>126</v>
      </c>
    </row>
    <row r="340" s="14" customFormat="1">
      <c r="A340" s="14"/>
      <c r="B340" s="245"/>
      <c r="C340" s="246"/>
      <c r="D340" s="236" t="s">
        <v>135</v>
      </c>
      <c r="E340" s="247" t="s">
        <v>1</v>
      </c>
      <c r="F340" s="248" t="s">
        <v>358</v>
      </c>
      <c r="G340" s="246"/>
      <c r="H340" s="249">
        <v>3.9399999999999999</v>
      </c>
      <c r="I340" s="250"/>
      <c r="J340" s="246"/>
      <c r="K340" s="246"/>
      <c r="L340" s="251"/>
      <c r="M340" s="252"/>
      <c r="N340" s="253"/>
      <c r="O340" s="253"/>
      <c r="P340" s="253"/>
      <c r="Q340" s="253"/>
      <c r="R340" s="253"/>
      <c r="S340" s="253"/>
      <c r="T340" s="25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5" t="s">
        <v>135</v>
      </c>
      <c r="AU340" s="255" t="s">
        <v>86</v>
      </c>
      <c r="AV340" s="14" t="s">
        <v>86</v>
      </c>
      <c r="AW340" s="14" t="s">
        <v>32</v>
      </c>
      <c r="AX340" s="14" t="s">
        <v>76</v>
      </c>
      <c r="AY340" s="255" t="s">
        <v>126</v>
      </c>
    </row>
    <row r="341" s="14" customFormat="1">
      <c r="A341" s="14"/>
      <c r="B341" s="245"/>
      <c r="C341" s="246"/>
      <c r="D341" s="236" t="s">
        <v>135</v>
      </c>
      <c r="E341" s="247" t="s">
        <v>1</v>
      </c>
      <c r="F341" s="248" t="s">
        <v>364</v>
      </c>
      <c r="G341" s="246"/>
      <c r="H341" s="249">
        <v>19.199999999999999</v>
      </c>
      <c r="I341" s="250"/>
      <c r="J341" s="246"/>
      <c r="K341" s="246"/>
      <c r="L341" s="251"/>
      <c r="M341" s="252"/>
      <c r="N341" s="253"/>
      <c r="O341" s="253"/>
      <c r="P341" s="253"/>
      <c r="Q341" s="253"/>
      <c r="R341" s="253"/>
      <c r="S341" s="253"/>
      <c r="T341" s="25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5" t="s">
        <v>135</v>
      </c>
      <c r="AU341" s="255" t="s">
        <v>86</v>
      </c>
      <c r="AV341" s="14" t="s">
        <v>86</v>
      </c>
      <c r="AW341" s="14" t="s">
        <v>32</v>
      </c>
      <c r="AX341" s="14" t="s">
        <v>76</v>
      </c>
      <c r="AY341" s="255" t="s">
        <v>126</v>
      </c>
    </row>
    <row r="342" s="14" customFormat="1">
      <c r="A342" s="14"/>
      <c r="B342" s="245"/>
      <c r="C342" s="246"/>
      <c r="D342" s="236" t="s">
        <v>135</v>
      </c>
      <c r="E342" s="247" t="s">
        <v>1</v>
      </c>
      <c r="F342" s="248" t="s">
        <v>365</v>
      </c>
      <c r="G342" s="246"/>
      <c r="H342" s="249">
        <v>13.98</v>
      </c>
      <c r="I342" s="250"/>
      <c r="J342" s="246"/>
      <c r="K342" s="246"/>
      <c r="L342" s="251"/>
      <c r="M342" s="252"/>
      <c r="N342" s="253"/>
      <c r="O342" s="253"/>
      <c r="P342" s="253"/>
      <c r="Q342" s="253"/>
      <c r="R342" s="253"/>
      <c r="S342" s="253"/>
      <c r="T342" s="25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5" t="s">
        <v>135</v>
      </c>
      <c r="AU342" s="255" t="s">
        <v>86</v>
      </c>
      <c r="AV342" s="14" t="s">
        <v>86</v>
      </c>
      <c r="AW342" s="14" t="s">
        <v>32</v>
      </c>
      <c r="AX342" s="14" t="s">
        <v>76</v>
      </c>
      <c r="AY342" s="255" t="s">
        <v>126</v>
      </c>
    </row>
    <row r="343" s="13" customFormat="1">
      <c r="A343" s="13"/>
      <c r="B343" s="234"/>
      <c r="C343" s="235"/>
      <c r="D343" s="236" t="s">
        <v>135</v>
      </c>
      <c r="E343" s="237" t="s">
        <v>1</v>
      </c>
      <c r="F343" s="238" t="s">
        <v>202</v>
      </c>
      <c r="G343" s="235"/>
      <c r="H343" s="237" t="s">
        <v>1</v>
      </c>
      <c r="I343" s="239"/>
      <c r="J343" s="235"/>
      <c r="K343" s="235"/>
      <c r="L343" s="240"/>
      <c r="M343" s="241"/>
      <c r="N343" s="242"/>
      <c r="O343" s="242"/>
      <c r="P343" s="242"/>
      <c r="Q343" s="242"/>
      <c r="R343" s="242"/>
      <c r="S343" s="242"/>
      <c r="T343" s="24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4" t="s">
        <v>135</v>
      </c>
      <c r="AU343" s="244" t="s">
        <v>86</v>
      </c>
      <c r="AV343" s="13" t="s">
        <v>84</v>
      </c>
      <c r="AW343" s="13" t="s">
        <v>32</v>
      </c>
      <c r="AX343" s="13" t="s">
        <v>76</v>
      </c>
      <c r="AY343" s="244" t="s">
        <v>126</v>
      </c>
    </row>
    <row r="344" s="14" customFormat="1">
      <c r="A344" s="14"/>
      <c r="B344" s="245"/>
      <c r="C344" s="246"/>
      <c r="D344" s="236" t="s">
        <v>135</v>
      </c>
      <c r="E344" s="247" t="s">
        <v>1</v>
      </c>
      <c r="F344" s="248" t="s">
        <v>366</v>
      </c>
      <c r="G344" s="246"/>
      <c r="H344" s="249">
        <v>0.85999999999999999</v>
      </c>
      <c r="I344" s="250"/>
      <c r="J344" s="246"/>
      <c r="K344" s="246"/>
      <c r="L344" s="251"/>
      <c r="M344" s="252"/>
      <c r="N344" s="253"/>
      <c r="O344" s="253"/>
      <c r="P344" s="253"/>
      <c r="Q344" s="253"/>
      <c r="R344" s="253"/>
      <c r="S344" s="253"/>
      <c r="T344" s="25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5" t="s">
        <v>135</v>
      </c>
      <c r="AU344" s="255" t="s">
        <v>86</v>
      </c>
      <c r="AV344" s="14" t="s">
        <v>86</v>
      </c>
      <c r="AW344" s="14" t="s">
        <v>32</v>
      </c>
      <c r="AX344" s="14" t="s">
        <v>76</v>
      </c>
      <c r="AY344" s="255" t="s">
        <v>126</v>
      </c>
    </row>
    <row r="345" s="16" customFormat="1">
      <c r="A345" s="16"/>
      <c r="B345" s="267"/>
      <c r="C345" s="268"/>
      <c r="D345" s="236" t="s">
        <v>135</v>
      </c>
      <c r="E345" s="269" t="s">
        <v>1</v>
      </c>
      <c r="F345" s="270" t="s">
        <v>162</v>
      </c>
      <c r="G345" s="268"/>
      <c r="H345" s="271">
        <v>109.56</v>
      </c>
      <c r="I345" s="272"/>
      <c r="J345" s="268"/>
      <c r="K345" s="268"/>
      <c r="L345" s="273"/>
      <c r="M345" s="274"/>
      <c r="N345" s="275"/>
      <c r="O345" s="275"/>
      <c r="P345" s="275"/>
      <c r="Q345" s="275"/>
      <c r="R345" s="275"/>
      <c r="S345" s="275"/>
      <c r="T345" s="27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T345" s="277" t="s">
        <v>135</v>
      </c>
      <c r="AU345" s="277" t="s">
        <v>86</v>
      </c>
      <c r="AV345" s="16" t="s">
        <v>133</v>
      </c>
      <c r="AW345" s="16" t="s">
        <v>32</v>
      </c>
      <c r="AX345" s="16" t="s">
        <v>84</v>
      </c>
      <c r="AY345" s="277" t="s">
        <v>126</v>
      </c>
    </row>
    <row r="346" s="2" customFormat="1" ht="34.8" customHeight="1">
      <c r="A346" s="39"/>
      <c r="B346" s="40"/>
      <c r="C346" s="220" t="s">
        <v>367</v>
      </c>
      <c r="D346" s="220" t="s">
        <v>129</v>
      </c>
      <c r="E346" s="221" t="s">
        <v>368</v>
      </c>
      <c r="F346" s="222" t="s">
        <v>369</v>
      </c>
      <c r="G346" s="223" t="s">
        <v>187</v>
      </c>
      <c r="H346" s="224">
        <v>2.5960000000000001</v>
      </c>
      <c r="I346" s="225"/>
      <c r="J346" s="226">
        <f>ROUND(I346*H346,2)</f>
        <v>0</v>
      </c>
      <c r="K346" s="227"/>
      <c r="L346" s="45"/>
      <c r="M346" s="228" t="s">
        <v>1</v>
      </c>
      <c r="N346" s="229" t="s">
        <v>41</v>
      </c>
      <c r="O346" s="92"/>
      <c r="P346" s="230">
        <f>O346*H346</f>
        <v>0</v>
      </c>
      <c r="Q346" s="230">
        <v>0.00183</v>
      </c>
      <c r="R346" s="230">
        <f>Q346*H346</f>
        <v>0.0047506800000000002</v>
      </c>
      <c r="S346" s="230">
        <v>0</v>
      </c>
      <c r="T346" s="231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2" t="s">
        <v>254</v>
      </c>
      <c r="AT346" s="232" t="s">
        <v>129</v>
      </c>
      <c r="AU346" s="232" t="s">
        <v>86</v>
      </c>
      <c r="AY346" s="18" t="s">
        <v>126</v>
      </c>
      <c r="BE346" s="233">
        <f>IF(N346="základní",J346,0)</f>
        <v>0</v>
      </c>
      <c r="BF346" s="233">
        <f>IF(N346="snížená",J346,0)</f>
        <v>0</v>
      </c>
      <c r="BG346" s="233">
        <f>IF(N346="zákl. přenesená",J346,0)</f>
        <v>0</v>
      </c>
      <c r="BH346" s="233">
        <f>IF(N346="sníž. přenesená",J346,0)</f>
        <v>0</v>
      </c>
      <c r="BI346" s="233">
        <f>IF(N346="nulová",J346,0)</f>
        <v>0</v>
      </c>
      <c r="BJ346" s="18" t="s">
        <v>84</v>
      </c>
      <c r="BK346" s="233">
        <f>ROUND(I346*H346,2)</f>
        <v>0</v>
      </c>
      <c r="BL346" s="18" t="s">
        <v>254</v>
      </c>
      <c r="BM346" s="232" t="s">
        <v>370</v>
      </c>
    </row>
    <row r="347" s="13" customFormat="1">
      <c r="A347" s="13"/>
      <c r="B347" s="234"/>
      <c r="C347" s="235"/>
      <c r="D347" s="236" t="s">
        <v>135</v>
      </c>
      <c r="E347" s="237" t="s">
        <v>1</v>
      </c>
      <c r="F347" s="238" t="s">
        <v>371</v>
      </c>
      <c r="G347" s="235"/>
      <c r="H347" s="237" t="s">
        <v>1</v>
      </c>
      <c r="I347" s="239"/>
      <c r="J347" s="235"/>
      <c r="K347" s="235"/>
      <c r="L347" s="240"/>
      <c r="M347" s="241"/>
      <c r="N347" s="242"/>
      <c r="O347" s="242"/>
      <c r="P347" s="242"/>
      <c r="Q347" s="242"/>
      <c r="R347" s="242"/>
      <c r="S347" s="242"/>
      <c r="T347" s="24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4" t="s">
        <v>135</v>
      </c>
      <c r="AU347" s="244" t="s">
        <v>86</v>
      </c>
      <c r="AV347" s="13" t="s">
        <v>84</v>
      </c>
      <c r="AW347" s="13" t="s">
        <v>32</v>
      </c>
      <c r="AX347" s="13" t="s">
        <v>76</v>
      </c>
      <c r="AY347" s="244" t="s">
        <v>126</v>
      </c>
    </row>
    <row r="348" s="14" customFormat="1">
      <c r="A348" s="14"/>
      <c r="B348" s="245"/>
      <c r="C348" s="246"/>
      <c r="D348" s="236" t="s">
        <v>135</v>
      </c>
      <c r="E348" s="247" t="s">
        <v>1</v>
      </c>
      <c r="F348" s="248" t="s">
        <v>372</v>
      </c>
      <c r="G348" s="246"/>
      <c r="H348" s="249">
        <v>2.5960000000000001</v>
      </c>
      <c r="I348" s="250"/>
      <c r="J348" s="246"/>
      <c r="K348" s="246"/>
      <c r="L348" s="251"/>
      <c r="M348" s="252"/>
      <c r="N348" s="253"/>
      <c r="O348" s="253"/>
      <c r="P348" s="253"/>
      <c r="Q348" s="253"/>
      <c r="R348" s="253"/>
      <c r="S348" s="253"/>
      <c r="T348" s="25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5" t="s">
        <v>135</v>
      </c>
      <c r="AU348" s="255" t="s">
        <v>86</v>
      </c>
      <c r="AV348" s="14" t="s">
        <v>86</v>
      </c>
      <c r="AW348" s="14" t="s">
        <v>32</v>
      </c>
      <c r="AX348" s="14" t="s">
        <v>76</v>
      </c>
      <c r="AY348" s="255" t="s">
        <v>126</v>
      </c>
    </row>
    <row r="349" s="16" customFormat="1">
      <c r="A349" s="16"/>
      <c r="B349" s="267"/>
      <c r="C349" s="268"/>
      <c r="D349" s="236" t="s">
        <v>135</v>
      </c>
      <c r="E349" s="269" t="s">
        <v>1</v>
      </c>
      <c r="F349" s="270" t="s">
        <v>162</v>
      </c>
      <c r="G349" s="268"/>
      <c r="H349" s="271">
        <v>2.5960000000000001</v>
      </c>
      <c r="I349" s="272"/>
      <c r="J349" s="268"/>
      <c r="K349" s="268"/>
      <c r="L349" s="273"/>
      <c r="M349" s="274"/>
      <c r="N349" s="275"/>
      <c r="O349" s="275"/>
      <c r="P349" s="275"/>
      <c r="Q349" s="275"/>
      <c r="R349" s="275"/>
      <c r="S349" s="275"/>
      <c r="T349" s="27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T349" s="277" t="s">
        <v>135</v>
      </c>
      <c r="AU349" s="277" t="s">
        <v>86</v>
      </c>
      <c r="AV349" s="16" t="s">
        <v>133</v>
      </c>
      <c r="AW349" s="16" t="s">
        <v>32</v>
      </c>
      <c r="AX349" s="16" t="s">
        <v>84</v>
      </c>
      <c r="AY349" s="277" t="s">
        <v>126</v>
      </c>
    </row>
    <row r="350" s="2" customFormat="1" ht="34.8" customHeight="1">
      <c r="A350" s="39"/>
      <c r="B350" s="40"/>
      <c r="C350" s="220" t="s">
        <v>373</v>
      </c>
      <c r="D350" s="220" t="s">
        <v>129</v>
      </c>
      <c r="E350" s="221" t="s">
        <v>374</v>
      </c>
      <c r="F350" s="222" t="s">
        <v>375</v>
      </c>
      <c r="G350" s="223" t="s">
        <v>187</v>
      </c>
      <c r="H350" s="224">
        <v>2.5960000000000001</v>
      </c>
      <c r="I350" s="225"/>
      <c r="J350" s="226">
        <f>ROUND(I350*H350,2)</f>
        <v>0</v>
      </c>
      <c r="K350" s="227"/>
      <c r="L350" s="45"/>
      <c r="M350" s="228" t="s">
        <v>1</v>
      </c>
      <c r="N350" s="229" t="s">
        <v>41</v>
      </c>
      <c r="O350" s="92"/>
      <c r="P350" s="230">
        <f>O350*H350</f>
        <v>0</v>
      </c>
      <c r="Q350" s="230">
        <v>0.00183</v>
      </c>
      <c r="R350" s="230">
        <f>Q350*H350</f>
        <v>0.0047506800000000002</v>
      </c>
      <c r="S350" s="230">
        <v>0</v>
      </c>
      <c r="T350" s="231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2" t="s">
        <v>254</v>
      </c>
      <c r="AT350" s="232" t="s">
        <v>129</v>
      </c>
      <c r="AU350" s="232" t="s">
        <v>86</v>
      </c>
      <c r="AY350" s="18" t="s">
        <v>126</v>
      </c>
      <c r="BE350" s="233">
        <f>IF(N350="základní",J350,0)</f>
        <v>0</v>
      </c>
      <c r="BF350" s="233">
        <f>IF(N350="snížená",J350,0)</f>
        <v>0</v>
      </c>
      <c r="BG350" s="233">
        <f>IF(N350="zákl. přenesená",J350,0)</f>
        <v>0</v>
      </c>
      <c r="BH350" s="233">
        <f>IF(N350="sníž. přenesená",J350,0)</f>
        <v>0</v>
      </c>
      <c r="BI350" s="233">
        <f>IF(N350="nulová",J350,0)</f>
        <v>0</v>
      </c>
      <c r="BJ350" s="18" t="s">
        <v>84</v>
      </c>
      <c r="BK350" s="233">
        <f>ROUND(I350*H350,2)</f>
        <v>0</v>
      </c>
      <c r="BL350" s="18" t="s">
        <v>254</v>
      </c>
      <c r="BM350" s="232" t="s">
        <v>376</v>
      </c>
    </row>
    <row r="351" s="13" customFormat="1">
      <c r="A351" s="13"/>
      <c r="B351" s="234"/>
      <c r="C351" s="235"/>
      <c r="D351" s="236" t="s">
        <v>135</v>
      </c>
      <c r="E351" s="237" t="s">
        <v>1</v>
      </c>
      <c r="F351" s="238" t="s">
        <v>371</v>
      </c>
      <c r="G351" s="235"/>
      <c r="H351" s="237" t="s">
        <v>1</v>
      </c>
      <c r="I351" s="239"/>
      <c r="J351" s="235"/>
      <c r="K351" s="235"/>
      <c r="L351" s="240"/>
      <c r="M351" s="241"/>
      <c r="N351" s="242"/>
      <c r="O351" s="242"/>
      <c r="P351" s="242"/>
      <c r="Q351" s="242"/>
      <c r="R351" s="242"/>
      <c r="S351" s="242"/>
      <c r="T351" s="24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4" t="s">
        <v>135</v>
      </c>
      <c r="AU351" s="244" t="s">
        <v>86</v>
      </c>
      <c r="AV351" s="13" t="s">
        <v>84</v>
      </c>
      <c r="AW351" s="13" t="s">
        <v>32</v>
      </c>
      <c r="AX351" s="13" t="s">
        <v>76</v>
      </c>
      <c r="AY351" s="244" t="s">
        <v>126</v>
      </c>
    </row>
    <row r="352" s="13" customFormat="1">
      <c r="A352" s="13"/>
      <c r="B352" s="234"/>
      <c r="C352" s="235"/>
      <c r="D352" s="236" t="s">
        <v>135</v>
      </c>
      <c r="E352" s="237" t="s">
        <v>1</v>
      </c>
      <c r="F352" s="238" t="s">
        <v>377</v>
      </c>
      <c r="G352" s="235"/>
      <c r="H352" s="237" t="s">
        <v>1</v>
      </c>
      <c r="I352" s="239"/>
      <c r="J352" s="235"/>
      <c r="K352" s="235"/>
      <c r="L352" s="240"/>
      <c r="M352" s="241"/>
      <c r="N352" s="242"/>
      <c r="O352" s="242"/>
      <c r="P352" s="242"/>
      <c r="Q352" s="242"/>
      <c r="R352" s="242"/>
      <c r="S352" s="242"/>
      <c r="T352" s="24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4" t="s">
        <v>135</v>
      </c>
      <c r="AU352" s="244" t="s">
        <v>86</v>
      </c>
      <c r="AV352" s="13" t="s">
        <v>84</v>
      </c>
      <c r="AW352" s="13" t="s">
        <v>32</v>
      </c>
      <c r="AX352" s="13" t="s">
        <v>76</v>
      </c>
      <c r="AY352" s="244" t="s">
        <v>126</v>
      </c>
    </row>
    <row r="353" s="14" customFormat="1">
      <c r="A353" s="14"/>
      <c r="B353" s="245"/>
      <c r="C353" s="246"/>
      <c r="D353" s="236" t="s">
        <v>135</v>
      </c>
      <c r="E353" s="247" t="s">
        <v>1</v>
      </c>
      <c r="F353" s="248" t="s">
        <v>378</v>
      </c>
      <c r="G353" s="246"/>
      <c r="H353" s="249">
        <v>2.5960000000000001</v>
      </c>
      <c r="I353" s="250"/>
      <c r="J353" s="246"/>
      <c r="K353" s="246"/>
      <c r="L353" s="251"/>
      <c r="M353" s="252"/>
      <c r="N353" s="253"/>
      <c r="O353" s="253"/>
      <c r="P353" s="253"/>
      <c r="Q353" s="253"/>
      <c r="R353" s="253"/>
      <c r="S353" s="253"/>
      <c r="T353" s="25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5" t="s">
        <v>135</v>
      </c>
      <c r="AU353" s="255" t="s">
        <v>86</v>
      </c>
      <c r="AV353" s="14" t="s">
        <v>86</v>
      </c>
      <c r="AW353" s="14" t="s">
        <v>32</v>
      </c>
      <c r="AX353" s="14" t="s">
        <v>76</v>
      </c>
      <c r="AY353" s="255" t="s">
        <v>126</v>
      </c>
    </row>
    <row r="354" s="16" customFormat="1">
      <c r="A354" s="16"/>
      <c r="B354" s="267"/>
      <c r="C354" s="268"/>
      <c r="D354" s="236" t="s">
        <v>135</v>
      </c>
      <c r="E354" s="269" t="s">
        <v>1</v>
      </c>
      <c r="F354" s="270" t="s">
        <v>162</v>
      </c>
      <c r="G354" s="268"/>
      <c r="H354" s="271">
        <v>2.5960000000000001</v>
      </c>
      <c r="I354" s="272"/>
      <c r="J354" s="268"/>
      <c r="K354" s="268"/>
      <c r="L354" s="273"/>
      <c r="M354" s="274"/>
      <c r="N354" s="275"/>
      <c r="O354" s="275"/>
      <c r="P354" s="275"/>
      <c r="Q354" s="275"/>
      <c r="R354" s="275"/>
      <c r="S354" s="275"/>
      <c r="T354" s="27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T354" s="277" t="s">
        <v>135</v>
      </c>
      <c r="AU354" s="277" t="s">
        <v>86</v>
      </c>
      <c r="AV354" s="16" t="s">
        <v>133</v>
      </c>
      <c r="AW354" s="16" t="s">
        <v>32</v>
      </c>
      <c r="AX354" s="16" t="s">
        <v>84</v>
      </c>
      <c r="AY354" s="277" t="s">
        <v>126</v>
      </c>
    </row>
    <row r="355" s="2" customFormat="1" ht="34.8" customHeight="1">
      <c r="A355" s="39"/>
      <c r="B355" s="40"/>
      <c r="C355" s="220" t="s">
        <v>379</v>
      </c>
      <c r="D355" s="220" t="s">
        <v>129</v>
      </c>
      <c r="E355" s="221" t="s">
        <v>380</v>
      </c>
      <c r="F355" s="222" t="s">
        <v>381</v>
      </c>
      <c r="G355" s="223" t="s">
        <v>187</v>
      </c>
      <c r="H355" s="224">
        <v>67.319999999999993</v>
      </c>
      <c r="I355" s="225"/>
      <c r="J355" s="226">
        <f>ROUND(I355*H355,2)</f>
        <v>0</v>
      </c>
      <c r="K355" s="227"/>
      <c r="L355" s="45"/>
      <c r="M355" s="228" t="s">
        <v>1</v>
      </c>
      <c r="N355" s="229" t="s">
        <v>41</v>
      </c>
      <c r="O355" s="92"/>
      <c r="P355" s="230">
        <f>O355*H355</f>
        <v>0</v>
      </c>
      <c r="Q355" s="230">
        <v>0.00183</v>
      </c>
      <c r="R355" s="230">
        <f>Q355*H355</f>
        <v>0.12319559999999999</v>
      </c>
      <c r="S355" s="230">
        <v>0</v>
      </c>
      <c r="T355" s="231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2" t="s">
        <v>254</v>
      </c>
      <c r="AT355" s="232" t="s">
        <v>129</v>
      </c>
      <c r="AU355" s="232" t="s">
        <v>86</v>
      </c>
      <c r="AY355" s="18" t="s">
        <v>126</v>
      </c>
      <c r="BE355" s="233">
        <f>IF(N355="základní",J355,0)</f>
        <v>0</v>
      </c>
      <c r="BF355" s="233">
        <f>IF(N355="snížená",J355,0)</f>
        <v>0</v>
      </c>
      <c r="BG355" s="233">
        <f>IF(N355="zákl. přenesená",J355,0)</f>
        <v>0</v>
      </c>
      <c r="BH355" s="233">
        <f>IF(N355="sníž. přenesená",J355,0)</f>
        <v>0</v>
      </c>
      <c r="BI355" s="233">
        <f>IF(N355="nulová",J355,0)</f>
        <v>0</v>
      </c>
      <c r="BJ355" s="18" t="s">
        <v>84</v>
      </c>
      <c r="BK355" s="233">
        <f>ROUND(I355*H355,2)</f>
        <v>0</v>
      </c>
      <c r="BL355" s="18" t="s">
        <v>254</v>
      </c>
      <c r="BM355" s="232" t="s">
        <v>382</v>
      </c>
    </row>
    <row r="356" s="13" customFormat="1">
      <c r="A356" s="13"/>
      <c r="B356" s="234"/>
      <c r="C356" s="235"/>
      <c r="D356" s="236" t="s">
        <v>135</v>
      </c>
      <c r="E356" s="237" t="s">
        <v>1</v>
      </c>
      <c r="F356" s="238" t="s">
        <v>371</v>
      </c>
      <c r="G356" s="235"/>
      <c r="H356" s="237" t="s">
        <v>1</v>
      </c>
      <c r="I356" s="239"/>
      <c r="J356" s="235"/>
      <c r="K356" s="235"/>
      <c r="L356" s="240"/>
      <c r="M356" s="241"/>
      <c r="N356" s="242"/>
      <c r="O356" s="242"/>
      <c r="P356" s="242"/>
      <c r="Q356" s="242"/>
      <c r="R356" s="242"/>
      <c r="S356" s="242"/>
      <c r="T356" s="24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4" t="s">
        <v>135</v>
      </c>
      <c r="AU356" s="244" t="s">
        <v>86</v>
      </c>
      <c r="AV356" s="13" t="s">
        <v>84</v>
      </c>
      <c r="AW356" s="13" t="s">
        <v>32</v>
      </c>
      <c r="AX356" s="13" t="s">
        <v>76</v>
      </c>
      <c r="AY356" s="244" t="s">
        <v>126</v>
      </c>
    </row>
    <row r="357" s="13" customFormat="1">
      <c r="A357" s="13"/>
      <c r="B357" s="234"/>
      <c r="C357" s="235"/>
      <c r="D357" s="236" t="s">
        <v>135</v>
      </c>
      <c r="E357" s="237" t="s">
        <v>1</v>
      </c>
      <c r="F357" s="238" t="s">
        <v>377</v>
      </c>
      <c r="G357" s="235"/>
      <c r="H357" s="237" t="s">
        <v>1</v>
      </c>
      <c r="I357" s="239"/>
      <c r="J357" s="235"/>
      <c r="K357" s="235"/>
      <c r="L357" s="240"/>
      <c r="M357" s="241"/>
      <c r="N357" s="242"/>
      <c r="O357" s="242"/>
      <c r="P357" s="242"/>
      <c r="Q357" s="242"/>
      <c r="R357" s="242"/>
      <c r="S357" s="242"/>
      <c r="T357" s="24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4" t="s">
        <v>135</v>
      </c>
      <c r="AU357" s="244" t="s">
        <v>86</v>
      </c>
      <c r="AV357" s="13" t="s">
        <v>84</v>
      </c>
      <c r="AW357" s="13" t="s">
        <v>32</v>
      </c>
      <c r="AX357" s="13" t="s">
        <v>76</v>
      </c>
      <c r="AY357" s="244" t="s">
        <v>126</v>
      </c>
    </row>
    <row r="358" s="14" customFormat="1">
      <c r="A358" s="14"/>
      <c r="B358" s="245"/>
      <c r="C358" s="246"/>
      <c r="D358" s="236" t="s">
        <v>135</v>
      </c>
      <c r="E358" s="247" t="s">
        <v>1</v>
      </c>
      <c r="F358" s="248" t="s">
        <v>383</v>
      </c>
      <c r="G358" s="246"/>
      <c r="H358" s="249">
        <v>5.6100000000000003</v>
      </c>
      <c r="I358" s="250"/>
      <c r="J358" s="246"/>
      <c r="K358" s="246"/>
      <c r="L358" s="251"/>
      <c r="M358" s="252"/>
      <c r="N358" s="253"/>
      <c r="O358" s="253"/>
      <c r="P358" s="253"/>
      <c r="Q358" s="253"/>
      <c r="R358" s="253"/>
      <c r="S358" s="253"/>
      <c r="T358" s="25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5" t="s">
        <v>135</v>
      </c>
      <c r="AU358" s="255" t="s">
        <v>86</v>
      </c>
      <c r="AV358" s="14" t="s">
        <v>86</v>
      </c>
      <c r="AW358" s="14" t="s">
        <v>32</v>
      </c>
      <c r="AX358" s="14" t="s">
        <v>76</v>
      </c>
      <c r="AY358" s="255" t="s">
        <v>126</v>
      </c>
    </row>
    <row r="359" s="14" customFormat="1">
      <c r="A359" s="14"/>
      <c r="B359" s="245"/>
      <c r="C359" s="246"/>
      <c r="D359" s="236" t="s">
        <v>135</v>
      </c>
      <c r="E359" s="247" t="s">
        <v>1</v>
      </c>
      <c r="F359" s="248" t="s">
        <v>384</v>
      </c>
      <c r="G359" s="246"/>
      <c r="H359" s="249">
        <v>4.6200000000000001</v>
      </c>
      <c r="I359" s="250"/>
      <c r="J359" s="246"/>
      <c r="K359" s="246"/>
      <c r="L359" s="251"/>
      <c r="M359" s="252"/>
      <c r="N359" s="253"/>
      <c r="O359" s="253"/>
      <c r="P359" s="253"/>
      <c r="Q359" s="253"/>
      <c r="R359" s="253"/>
      <c r="S359" s="253"/>
      <c r="T359" s="25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5" t="s">
        <v>135</v>
      </c>
      <c r="AU359" s="255" t="s">
        <v>86</v>
      </c>
      <c r="AV359" s="14" t="s">
        <v>86</v>
      </c>
      <c r="AW359" s="14" t="s">
        <v>32</v>
      </c>
      <c r="AX359" s="14" t="s">
        <v>76</v>
      </c>
      <c r="AY359" s="255" t="s">
        <v>126</v>
      </c>
    </row>
    <row r="360" s="14" customFormat="1">
      <c r="A360" s="14"/>
      <c r="B360" s="245"/>
      <c r="C360" s="246"/>
      <c r="D360" s="236" t="s">
        <v>135</v>
      </c>
      <c r="E360" s="247" t="s">
        <v>1</v>
      </c>
      <c r="F360" s="248" t="s">
        <v>385</v>
      </c>
      <c r="G360" s="246"/>
      <c r="H360" s="249">
        <v>20.591999999999999</v>
      </c>
      <c r="I360" s="250"/>
      <c r="J360" s="246"/>
      <c r="K360" s="246"/>
      <c r="L360" s="251"/>
      <c r="M360" s="252"/>
      <c r="N360" s="253"/>
      <c r="O360" s="253"/>
      <c r="P360" s="253"/>
      <c r="Q360" s="253"/>
      <c r="R360" s="253"/>
      <c r="S360" s="253"/>
      <c r="T360" s="25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5" t="s">
        <v>135</v>
      </c>
      <c r="AU360" s="255" t="s">
        <v>86</v>
      </c>
      <c r="AV360" s="14" t="s">
        <v>86</v>
      </c>
      <c r="AW360" s="14" t="s">
        <v>32</v>
      </c>
      <c r="AX360" s="14" t="s">
        <v>76</v>
      </c>
      <c r="AY360" s="255" t="s">
        <v>126</v>
      </c>
    </row>
    <row r="361" s="14" customFormat="1">
      <c r="A361" s="14"/>
      <c r="B361" s="245"/>
      <c r="C361" s="246"/>
      <c r="D361" s="236" t="s">
        <v>135</v>
      </c>
      <c r="E361" s="247" t="s">
        <v>1</v>
      </c>
      <c r="F361" s="248" t="s">
        <v>386</v>
      </c>
      <c r="G361" s="246"/>
      <c r="H361" s="249">
        <v>9.2400000000000002</v>
      </c>
      <c r="I361" s="250"/>
      <c r="J361" s="246"/>
      <c r="K361" s="246"/>
      <c r="L361" s="251"/>
      <c r="M361" s="252"/>
      <c r="N361" s="253"/>
      <c r="O361" s="253"/>
      <c r="P361" s="253"/>
      <c r="Q361" s="253"/>
      <c r="R361" s="253"/>
      <c r="S361" s="253"/>
      <c r="T361" s="25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5" t="s">
        <v>135</v>
      </c>
      <c r="AU361" s="255" t="s">
        <v>86</v>
      </c>
      <c r="AV361" s="14" t="s">
        <v>86</v>
      </c>
      <c r="AW361" s="14" t="s">
        <v>32</v>
      </c>
      <c r="AX361" s="14" t="s">
        <v>76</v>
      </c>
      <c r="AY361" s="255" t="s">
        <v>126</v>
      </c>
    </row>
    <row r="362" s="14" customFormat="1">
      <c r="A362" s="14"/>
      <c r="B362" s="245"/>
      <c r="C362" s="246"/>
      <c r="D362" s="236" t="s">
        <v>135</v>
      </c>
      <c r="E362" s="247" t="s">
        <v>1</v>
      </c>
      <c r="F362" s="248" t="s">
        <v>387</v>
      </c>
      <c r="G362" s="246"/>
      <c r="H362" s="249">
        <v>14.355</v>
      </c>
      <c r="I362" s="250"/>
      <c r="J362" s="246"/>
      <c r="K362" s="246"/>
      <c r="L362" s="251"/>
      <c r="M362" s="252"/>
      <c r="N362" s="253"/>
      <c r="O362" s="253"/>
      <c r="P362" s="253"/>
      <c r="Q362" s="253"/>
      <c r="R362" s="253"/>
      <c r="S362" s="253"/>
      <c r="T362" s="25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5" t="s">
        <v>135</v>
      </c>
      <c r="AU362" s="255" t="s">
        <v>86</v>
      </c>
      <c r="AV362" s="14" t="s">
        <v>86</v>
      </c>
      <c r="AW362" s="14" t="s">
        <v>32</v>
      </c>
      <c r="AX362" s="14" t="s">
        <v>76</v>
      </c>
      <c r="AY362" s="255" t="s">
        <v>126</v>
      </c>
    </row>
    <row r="363" s="14" customFormat="1">
      <c r="A363" s="14"/>
      <c r="B363" s="245"/>
      <c r="C363" s="246"/>
      <c r="D363" s="236" t="s">
        <v>135</v>
      </c>
      <c r="E363" s="247" t="s">
        <v>1</v>
      </c>
      <c r="F363" s="248" t="s">
        <v>388</v>
      </c>
      <c r="G363" s="246"/>
      <c r="H363" s="249">
        <v>1.0229999999999999</v>
      </c>
      <c r="I363" s="250"/>
      <c r="J363" s="246"/>
      <c r="K363" s="246"/>
      <c r="L363" s="251"/>
      <c r="M363" s="252"/>
      <c r="N363" s="253"/>
      <c r="O363" s="253"/>
      <c r="P363" s="253"/>
      <c r="Q363" s="253"/>
      <c r="R363" s="253"/>
      <c r="S363" s="253"/>
      <c r="T363" s="25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5" t="s">
        <v>135</v>
      </c>
      <c r="AU363" s="255" t="s">
        <v>86</v>
      </c>
      <c r="AV363" s="14" t="s">
        <v>86</v>
      </c>
      <c r="AW363" s="14" t="s">
        <v>32</v>
      </c>
      <c r="AX363" s="14" t="s">
        <v>76</v>
      </c>
      <c r="AY363" s="255" t="s">
        <v>126</v>
      </c>
    </row>
    <row r="364" s="14" customFormat="1">
      <c r="A364" s="14"/>
      <c r="B364" s="245"/>
      <c r="C364" s="246"/>
      <c r="D364" s="236" t="s">
        <v>135</v>
      </c>
      <c r="E364" s="247" t="s">
        <v>1</v>
      </c>
      <c r="F364" s="248" t="s">
        <v>389</v>
      </c>
      <c r="G364" s="246"/>
      <c r="H364" s="249">
        <v>11.880000000000001</v>
      </c>
      <c r="I364" s="250"/>
      <c r="J364" s="246"/>
      <c r="K364" s="246"/>
      <c r="L364" s="251"/>
      <c r="M364" s="252"/>
      <c r="N364" s="253"/>
      <c r="O364" s="253"/>
      <c r="P364" s="253"/>
      <c r="Q364" s="253"/>
      <c r="R364" s="253"/>
      <c r="S364" s="253"/>
      <c r="T364" s="25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5" t="s">
        <v>135</v>
      </c>
      <c r="AU364" s="255" t="s">
        <v>86</v>
      </c>
      <c r="AV364" s="14" t="s">
        <v>86</v>
      </c>
      <c r="AW364" s="14" t="s">
        <v>32</v>
      </c>
      <c r="AX364" s="14" t="s">
        <v>76</v>
      </c>
      <c r="AY364" s="255" t="s">
        <v>126</v>
      </c>
    </row>
    <row r="365" s="16" customFormat="1">
      <c r="A365" s="16"/>
      <c r="B365" s="267"/>
      <c r="C365" s="268"/>
      <c r="D365" s="236" t="s">
        <v>135</v>
      </c>
      <c r="E365" s="269" t="s">
        <v>1</v>
      </c>
      <c r="F365" s="270" t="s">
        <v>162</v>
      </c>
      <c r="G365" s="268"/>
      <c r="H365" s="271">
        <v>67.320000000000007</v>
      </c>
      <c r="I365" s="272"/>
      <c r="J365" s="268"/>
      <c r="K365" s="268"/>
      <c r="L365" s="273"/>
      <c r="M365" s="274"/>
      <c r="N365" s="275"/>
      <c r="O365" s="275"/>
      <c r="P365" s="275"/>
      <c r="Q365" s="275"/>
      <c r="R365" s="275"/>
      <c r="S365" s="275"/>
      <c r="T365" s="27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T365" s="277" t="s">
        <v>135</v>
      </c>
      <c r="AU365" s="277" t="s">
        <v>86</v>
      </c>
      <c r="AV365" s="16" t="s">
        <v>133</v>
      </c>
      <c r="AW365" s="16" t="s">
        <v>32</v>
      </c>
      <c r="AX365" s="16" t="s">
        <v>84</v>
      </c>
      <c r="AY365" s="277" t="s">
        <v>126</v>
      </c>
    </row>
    <row r="366" s="2" customFormat="1" ht="34.8" customHeight="1">
      <c r="A366" s="39"/>
      <c r="B366" s="40"/>
      <c r="C366" s="220" t="s">
        <v>390</v>
      </c>
      <c r="D366" s="220" t="s">
        <v>129</v>
      </c>
      <c r="E366" s="221" t="s">
        <v>391</v>
      </c>
      <c r="F366" s="222" t="s">
        <v>392</v>
      </c>
      <c r="G366" s="223" t="s">
        <v>187</v>
      </c>
      <c r="H366" s="224">
        <v>11.880000000000001</v>
      </c>
      <c r="I366" s="225"/>
      <c r="J366" s="226">
        <f>ROUND(I366*H366,2)</f>
        <v>0</v>
      </c>
      <c r="K366" s="227"/>
      <c r="L366" s="45"/>
      <c r="M366" s="228" t="s">
        <v>1</v>
      </c>
      <c r="N366" s="229" t="s">
        <v>41</v>
      </c>
      <c r="O366" s="92"/>
      <c r="P366" s="230">
        <f>O366*H366</f>
        <v>0</v>
      </c>
      <c r="Q366" s="230">
        <v>0.00183</v>
      </c>
      <c r="R366" s="230">
        <f>Q366*H366</f>
        <v>0.021740400000000003</v>
      </c>
      <c r="S366" s="230">
        <v>0</v>
      </c>
      <c r="T366" s="231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2" t="s">
        <v>254</v>
      </c>
      <c r="AT366" s="232" t="s">
        <v>129</v>
      </c>
      <c r="AU366" s="232" t="s">
        <v>86</v>
      </c>
      <c r="AY366" s="18" t="s">
        <v>126</v>
      </c>
      <c r="BE366" s="233">
        <f>IF(N366="základní",J366,0)</f>
        <v>0</v>
      </c>
      <c r="BF366" s="233">
        <f>IF(N366="snížená",J366,0)</f>
        <v>0</v>
      </c>
      <c r="BG366" s="233">
        <f>IF(N366="zákl. přenesená",J366,0)</f>
        <v>0</v>
      </c>
      <c r="BH366" s="233">
        <f>IF(N366="sníž. přenesená",J366,0)</f>
        <v>0</v>
      </c>
      <c r="BI366" s="233">
        <f>IF(N366="nulová",J366,0)</f>
        <v>0</v>
      </c>
      <c r="BJ366" s="18" t="s">
        <v>84</v>
      </c>
      <c r="BK366" s="233">
        <f>ROUND(I366*H366,2)</f>
        <v>0</v>
      </c>
      <c r="BL366" s="18" t="s">
        <v>254</v>
      </c>
      <c r="BM366" s="232" t="s">
        <v>393</v>
      </c>
    </row>
    <row r="367" s="13" customFormat="1">
      <c r="A367" s="13"/>
      <c r="B367" s="234"/>
      <c r="C367" s="235"/>
      <c r="D367" s="236" t="s">
        <v>135</v>
      </c>
      <c r="E367" s="237" t="s">
        <v>1</v>
      </c>
      <c r="F367" s="238" t="s">
        <v>371</v>
      </c>
      <c r="G367" s="235"/>
      <c r="H367" s="237" t="s">
        <v>1</v>
      </c>
      <c r="I367" s="239"/>
      <c r="J367" s="235"/>
      <c r="K367" s="235"/>
      <c r="L367" s="240"/>
      <c r="M367" s="241"/>
      <c r="N367" s="242"/>
      <c r="O367" s="242"/>
      <c r="P367" s="242"/>
      <c r="Q367" s="242"/>
      <c r="R367" s="242"/>
      <c r="S367" s="242"/>
      <c r="T367" s="24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4" t="s">
        <v>135</v>
      </c>
      <c r="AU367" s="244" t="s">
        <v>86</v>
      </c>
      <c r="AV367" s="13" t="s">
        <v>84</v>
      </c>
      <c r="AW367" s="13" t="s">
        <v>32</v>
      </c>
      <c r="AX367" s="13" t="s">
        <v>76</v>
      </c>
      <c r="AY367" s="244" t="s">
        <v>126</v>
      </c>
    </row>
    <row r="368" s="13" customFormat="1">
      <c r="A368" s="13"/>
      <c r="B368" s="234"/>
      <c r="C368" s="235"/>
      <c r="D368" s="236" t="s">
        <v>135</v>
      </c>
      <c r="E368" s="237" t="s">
        <v>1</v>
      </c>
      <c r="F368" s="238" t="s">
        <v>377</v>
      </c>
      <c r="G368" s="235"/>
      <c r="H368" s="237" t="s">
        <v>1</v>
      </c>
      <c r="I368" s="239"/>
      <c r="J368" s="235"/>
      <c r="K368" s="235"/>
      <c r="L368" s="240"/>
      <c r="M368" s="241"/>
      <c r="N368" s="242"/>
      <c r="O368" s="242"/>
      <c r="P368" s="242"/>
      <c r="Q368" s="242"/>
      <c r="R368" s="242"/>
      <c r="S368" s="242"/>
      <c r="T368" s="24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4" t="s">
        <v>135</v>
      </c>
      <c r="AU368" s="244" t="s">
        <v>86</v>
      </c>
      <c r="AV368" s="13" t="s">
        <v>84</v>
      </c>
      <c r="AW368" s="13" t="s">
        <v>32</v>
      </c>
      <c r="AX368" s="13" t="s">
        <v>76</v>
      </c>
      <c r="AY368" s="244" t="s">
        <v>126</v>
      </c>
    </row>
    <row r="369" s="14" customFormat="1">
      <c r="A369" s="14"/>
      <c r="B369" s="245"/>
      <c r="C369" s="246"/>
      <c r="D369" s="236" t="s">
        <v>135</v>
      </c>
      <c r="E369" s="247" t="s">
        <v>1</v>
      </c>
      <c r="F369" s="248" t="s">
        <v>394</v>
      </c>
      <c r="G369" s="246"/>
      <c r="H369" s="249">
        <v>11.880000000000001</v>
      </c>
      <c r="I369" s="250"/>
      <c r="J369" s="246"/>
      <c r="K369" s="246"/>
      <c r="L369" s="251"/>
      <c r="M369" s="252"/>
      <c r="N369" s="253"/>
      <c r="O369" s="253"/>
      <c r="P369" s="253"/>
      <c r="Q369" s="253"/>
      <c r="R369" s="253"/>
      <c r="S369" s="253"/>
      <c r="T369" s="25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5" t="s">
        <v>135</v>
      </c>
      <c r="AU369" s="255" t="s">
        <v>86</v>
      </c>
      <c r="AV369" s="14" t="s">
        <v>86</v>
      </c>
      <c r="AW369" s="14" t="s">
        <v>32</v>
      </c>
      <c r="AX369" s="14" t="s">
        <v>76</v>
      </c>
      <c r="AY369" s="255" t="s">
        <v>126</v>
      </c>
    </row>
    <row r="370" s="16" customFormat="1">
      <c r="A370" s="16"/>
      <c r="B370" s="267"/>
      <c r="C370" s="268"/>
      <c r="D370" s="236" t="s">
        <v>135</v>
      </c>
      <c r="E370" s="269" t="s">
        <v>1</v>
      </c>
      <c r="F370" s="270" t="s">
        <v>162</v>
      </c>
      <c r="G370" s="268"/>
      <c r="H370" s="271">
        <v>11.880000000000001</v>
      </c>
      <c r="I370" s="272"/>
      <c r="J370" s="268"/>
      <c r="K370" s="268"/>
      <c r="L370" s="273"/>
      <c r="M370" s="274"/>
      <c r="N370" s="275"/>
      <c r="O370" s="275"/>
      <c r="P370" s="275"/>
      <c r="Q370" s="275"/>
      <c r="R370" s="275"/>
      <c r="S370" s="275"/>
      <c r="T370" s="27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T370" s="277" t="s">
        <v>135</v>
      </c>
      <c r="AU370" s="277" t="s">
        <v>86</v>
      </c>
      <c r="AV370" s="16" t="s">
        <v>133</v>
      </c>
      <c r="AW370" s="16" t="s">
        <v>32</v>
      </c>
      <c r="AX370" s="16" t="s">
        <v>84</v>
      </c>
      <c r="AY370" s="277" t="s">
        <v>126</v>
      </c>
    </row>
    <row r="371" s="2" customFormat="1" ht="34.8" customHeight="1">
      <c r="A371" s="39"/>
      <c r="B371" s="40"/>
      <c r="C371" s="220" t="s">
        <v>395</v>
      </c>
      <c r="D371" s="220" t="s">
        <v>129</v>
      </c>
      <c r="E371" s="221" t="s">
        <v>396</v>
      </c>
      <c r="F371" s="222" t="s">
        <v>397</v>
      </c>
      <c r="G371" s="223" t="s">
        <v>187</v>
      </c>
      <c r="H371" s="224">
        <v>18.59</v>
      </c>
      <c r="I371" s="225"/>
      <c r="J371" s="226">
        <f>ROUND(I371*H371,2)</f>
        <v>0</v>
      </c>
      <c r="K371" s="227"/>
      <c r="L371" s="45"/>
      <c r="M371" s="228" t="s">
        <v>1</v>
      </c>
      <c r="N371" s="229" t="s">
        <v>41</v>
      </c>
      <c r="O371" s="92"/>
      <c r="P371" s="230">
        <f>O371*H371</f>
        <v>0</v>
      </c>
      <c r="Q371" s="230">
        <v>0.00183</v>
      </c>
      <c r="R371" s="230">
        <f>Q371*H371</f>
        <v>0.0340197</v>
      </c>
      <c r="S371" s="230">
        <v>0</v>
      </c>
      <c r="T371" s="231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2" t="s">
        <v>254</v>
      </c>
      <c r="AT371" s="232" t="s">
        <v>129</v>
      </c>
      <c r="AU371" s="232" t="s">
        <v>86</v>
      </c>
      <c r="AY371" s="18" t="s">
        <v>126</v>
      </c>
      <c r="BE371" s="233">
        <f>IF(N371="základní",J371,0)</f>
        <v>0</v>
      </c>
      <c r="BF371" s="233">
        <f>IF(N371="snížená",J371,0)</f>
        <v>0</v>
      </c>
      <c r="BG371" s="233">
        <f>IF(N371="zákl. přenesená",J371,0)</f>
        <v>0</v>
      </c>
      <c r="BH371" s="233">
        <f>IF(N371="sníž. přenesená",J371,0)</f>
        <v>0</v>
      </c>
      <c r="BI371" s="233">
        <f>IF(N371="nulová",J371,0)</f>
        <v>0</v>
      </c>
      <c r="BJ371" s="18" t="s">
        <v>84</v>
      </c>
      <c r="BK371" s="233">
        <f>ROUND(I371*H371,2)</f>
        <v>0</v>
      </c>
      <c r="BL371" s="18" t="s">
        <v>254</v>
      </c>
      <c r="BM371" s="232" t="s">
        <v>398</v>
      </c>
    </row>
    <row r="372" s="13" customFormat="1">
      <c r="A372" s="13"/>
      <c r="B372" s="234"/>
      <c r="C372" s="235"/>
      <c r="D372" s="236" t="s">
        <v>135</v>
      </c>
      <c r="E372" s="237" t="s">
        <v>1</v>
      </c>
      <c r="F372" s="238" t="s">
        <v>371</v>
      </c>
      <c r="G372" s="235"/>
      <c r="H372" s="237" t="s">
        <v>1</v>
      </c>
      <c r="I372" s="239"/>
      <c r="J372" s="235"/>
      <c r="K372" s="235"/>
      <c r="L372" s="240"/>
      <c r="M372" s="241"/>
      <c r="N372" s="242"/>
      <c r="O372" s="242"/>
      <c r="P372" s="242"/>
      <c r="Q372" s="242"/>
      <c r="R372" s="242"/>
      <c r="S372" s="242"/>
      <c r="T372" s="24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4" t="s">
        <v>135</v>
      </c>
      <c r="AU372" s="244" t="s">
        <v>86</v>
      </c>
      <c r="AV372" s="13" t="s">
        <v>84</v>
      </c>
      <c r="AW372" s="13" t="s">
        <v>32</v>
      </c>
      <c r="AX372" s="13" t="s">
        <v>76</v>
      </c>
      <c r="AY372" s="244" t="s">
        <v>126</v>
      </c>
    </row>
    <row r="373" s="13" customFormat="1">
      <c r="A373" s="13"/>
      <c r="B373" s="234"/>
      <c r="C373" s="235"/>
      <c r="D373" s="236" t="s">
        <v>135</v>
      </c>
      <c r="E373" s="237" t="s">
        <v>1</v>
      </c>
      <c r="F373" s="238" t="s">
        <v>377</v>
      </c>
      <c r="G373" s="235"/>
      <c r="H373" s="237" t="s">
        <v>1</v>
      </c>
      <c r="I373" s="239"/>
      <c r="J373" s="235"/>
      <c r="K373" s="235"/>
      <c r="L373" s="240"/>
      <c r="M373" s="241"/>
      <c r="N373" s="242"/>
      <c r="O373" s="242"/>
      <c r="P373" s="242"/>
      <c r="Q373" s="242"/>
      <c r="R373" s="242"/>
      <c r="S373" s="242"/>
      <c r="T373" s="24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4" t="s">
        <v>135</v>
      </c>
      <c r="AU373" s="244" t="s">
        <v>86</v>
      </c>
      <c r="AV373" s="13" t="s">
        <v>84</v>
      </c>
      <c r="AW373" s="13" t="s">
        <v>32</v>
      </c>
      <c r="AX373" s="13" t="s">
        <v>76</v>
      </c>
      <c r="AY373" s="244" t="s">
        <v>126</v>
      </c>
    </row>
    <row r="374" s="14" customFormat="1">
      <c r="A374" s="14"/>
      <c r="B374" s="245"/>
      <c r="C374" s="246"/>
      <c r="D374" s="236" t="s">
        <v>135</v>
      </c>
      <c r="E374" s="247" t="s">
        <v>1</v>
      </c>
      <c r="F374" s="248" t="s">
        <v>399</v>
      </c>
      <c r="G374" s="246"/>
      <c r="H374" s="249">
        <v>10.560000000000001</v>
      </c>
      <c r="I374" s="250"/>
      <c r="J374" s="246"/>
      <c r="K374" s="246"/>
      <c r="L374" s="251"/>
      <c r="M374" s="252"/>
      <c r="N374" s="253"/>
      <c r="O374" s="253"/>
      <c r="P374" s="253"/>
      <c r="Q374" s="253"/>
      <c r="R374" s="253"/>
      <c r="S374" s="253"/>
      <c r="T374" s="25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5" t="s">
        <v>135</v>
      </c>
      <c r="AU374" s="255" t="s">
        <v>86</v>
      </c>
      <c r="AV374" s="14" t="s">
        <v>86</v>
      </c>
      <c r="AW374" s="14" t="s">
        <v>32</v>
      </c>
      <c r="AX374" s="14" t="s">
        <v>76</v>
      </c>
      <c r="AY374" s="255" t="s">
        <v>126</v>
      </c>
    </row>
    <row r="375" s="14" customFormat="1">
      <c r="A375" s="14"/>
      <c r="B375" s="245"/>
      <c r="C375" s="246"/>
      <c r="D375" s="236" t="s">
        <v>135</v>
      </c>
      <c r="E375" s="247" t="s">
        <v>1</v>
      </c>
      <c r="F375" s="248" t="s">
        <v>400</v>
      </c>
      <c r="G375" s="246"/>
      <c r="H375" s="249">
        <v>2.9700000000000002</v>
      </c>
      <c r="I375" s="250"/>
      <c r="J375" s="246"/>
      <c r="K375" s="246"/>
      <c r="L375" s="251"/>
      <c r="M375" s="252"/>
      <c r="N375" s="253"/>
      <c r="O375" s="253"/>
      <c r="P375" s="253"/>
      <c r="Q375" s="253"/>
      <c r="R375" s="253"/>
      <c r="S375" s="253"/>
      <c r="T375" s="25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5" t="s">
        <v>135</v>
      </c>
      <c r="AU375" s="255" t="s">
        <v>86</v>
      </c>
      <c r="AV375" s="14" t="s">
        <v>86</v>
      </c>
      <c r="AW375" s="14" t="s">
        <v>32</v>
      </c>
      <c r="AX375" s="14" t="s">
        <v>76</v>
      </c>
      <c r="AY375" s="255" t="s">
        <v>126</v>
      </c>
    </row>
    <row r="376" s="14" customFormat="1">
      <c r="A376" s="14"/>
      <c r="B376" s="245"/>
      <c r="C376" s="246"/>
      <c r="D376" s="236" t="s">
        <v>135</v>
      </c>
      <c r="E376" s="247" t="s">
        <v>1</v>
      </c>
      <c r="F376" s="248" t="s">
        <v>401</v>
      </c>
      <c r="G376" s="246"/>
      <c r="H376" s="249">
        <v>5.0599999999999996</v>
      </c>
      <c r="I376" s="250"/>
      <c r="J376" s="246"/>
      <c r="K376" s="246"/>
      <c r="L376" s="251"/>
      <c r="M376" s="252"/>
      <c r="N376" s="253"/>
      <c r="O376" s="253"/>
      <c r="P376" s="253"/>
      <c r="Q376" s="253"/>
      <c r="R376" s="253"/>
      <c r="S376" s="253"/>
      <c r="T376" s="25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5" t="s">
        <v>135</v>
      </c>
      <c r="AU376" s="255" t="s">
        <v>86</v>
      </c>
      <c r="AV376" s="14" t="s">
        <v>86</v>
      </c>
      <c r="AW376" s="14" t="s">
        <v>32</v>
      </c>
      <c r="AX376" s="14" t="s">
        <v>76</v>
      </c>
      <c r="AY376" s="255" t="s">
        <v>126</v>
      </c>
    </row>
    <row r="377" s="16" customFormat="1">
      <c r="A377" s="16"/>
      <c r="B377" s="267"/>
      <c r="C377" s="268"/>
      <c r="D377" s="236" t="s">
        <v>135</v>
      </c>
      <c r="E377" s="269" t="s">
        <v>1</v>
      </c>
      <c r="F377" s="270" t="s">
        <v>162</v>
      </c>
      <c r="G377" s="268"/>
      <c r="H377" s="271">
        <v>18.59</v>
      </c>
      <c r="I377" s="272"/>
      <c r="J377" s="268"/>
      <c r="K377" s="268"/>
      <c r="L377" s="273"/>
      <c r="M377" s="274"/>
      <c r="N377" s="275"/>
      <c r="O377" s="275"/>
      <c r="P377" s="275"/>
      <c r="Q377" s="275"/>
      <c r="R377" s="275"/>
      <c r="S377" s="275"/>
      <c r="T377" s="27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T377" s="277" t="s">
        <v>135</v>
      </c>
      <c r="AU377" s="277" t="s">
        <v>86</v>
      </c>
      <c r="AV377" s="16" t="s">
        <v>133</v>
      </c>
      <c r="AW377" s="16" t="s">
        <v>32</v>
      </c>
      <c r="AX377" s="16" t="s">
        <v>84</v>
      </c>
      <c r="AY377" s="277" t="s">
        <v>126</v>
      </c>
    </row>
    <row r="378" s="2" customFormat="1" ht="34.8" customHeight="1">
      <c r="A378" s="39"/>
      <c r="B378" s="40"/>
      <c r="C378" s="220" t="s">
        <v>402</v>
      </c>
      <c r="D378" s="220" t="s">
        <v>129</v>
      </c>
      <c r="E378" s="221" t="s">
        <v>403</v>
      </c>
      <c r="F378" s="222" t="s">
        <v>404</v>
      </c>
      <c r="G378" s="223" t="s">
        <v>187</v>
      </c>
      <c r="H378" s="224">
        <v>7.9199999999999999</v>
      </c>
      <c r="I378" s="225"/>
      <c r="J378" s="226">
        <f>ROUND(I378*H378,2)</f>
        <v>0</v>
      </c>
      <c r="K378" s="227"/>
      <c r="L378" s="45"/>
      <c r="M378" s="228" t="s">
        <v>1</v>
      </c>
      <c r="N378" s="229" t="s">
        <v>41</v>
      </c>
      <c r="O378" s="92"/>
      <c r="P378" s="230">
        <f>O378*H378</f>
        <v>0</v>
      </c>
      <c r="Q378" s="230">
        <v>0.0022599999999999999</v>
      </c>
      <c r="R378" s="230">
        <f>Q378*H378</f>
        <v>0.017899199999999997</v>
      </c>
      <c r="S378" s="230">
        <v>0</v>
      </c>
      <c r="T378" s="231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2" t="s">
        <v>254</v>
      </c>
      <c r="AT378" s="232" t="s">
        <v>129</v>
      </c>
      <c r="AU378" s="232" t="s">
        <v>86</v>
      </c>
      <c r="AY378" s="18" t="s">
        <v>126</v>
      </c>
      <c r="BE378" s="233">
        <f>IF(N378="základní",J378,0)</f>
        <v>0</v>
      </c>
      <c r="BF378" s="233">
        <f>IF(N378="snížená",J378,0)</f>
        <v>0</v>
      </c>
      <c r="BG378" s="233">
        <f>IF(N378="zákl. přenesená",J378,0)</f>
        <v>0</v>
      </c>
      <c r="BH378" s="233">
        <f>IF(N378="sníž. přenesená",J378,0)</f>
        <v>0</v>
      </c>
      <c r="BI378" s="233">
        <f>IF(N378="nulová",J378,0)</f>
        <v>0</v>
      </c>
      <c r="BJ378" s="18" t="s">
        <v>84</v>
      </c>
      <c r="BK378" s="233">
        <f>ROUND(I378*H378,2)</f>
        <v>0</v>
      </c>
      <c r="BL378" s="18" t="s">
        <v>254</v>
      </c>
      <c r="BM378" s="232" t="s">
        <v>405</v>
      </c>
    </row>
    <row r="379" s="13" customFormat="1">
      <c r="A379" s="13"/>
      <c r="B379" s="234"/>
      <c r="C379" s="235"/>
      <c r="D379" s="236" t="s">
        <v>135</v>
      </c>
      <c r="E379" s="237" t="s">
        <v>1</v>
      </c>
      <c r="F379" s="238" t="s">
        <v>371</v>
      </c>
      <c r="G379" s="235"/>
      <c r="H379" s="237" t="s">
        <v>1</v>
      </c>
      <c r="I379" s="239"/>
      <c r="J379" s="235"/>
      <c r="K379" s="235"/>
      <c r="L379" s="240"/>
      <c r="M379" s="241"/>
      <c r="N379" s="242"/>
      <c r="O379" s="242"/>
      <c r="P379" s="242"/>
      <c r="Q379" s="242"/>
      <c r="R379" s="242"/>
      <c r="S379" s="242"/>
      <c r="T379" s="24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4" t="s">
        <v>135</v>
      </c>
      <c r="AU379" s="244" t="s">
        <v>86</v>
      </c>
      <c r="AV379" s="13" t="s">
        <v>84</v>
      </c>
      <c r="AW379" s="13" t="s">
        <v>32</v>
      </c>
      <c r="AX379" s="13" t="s">
        <v>76</v>
      </c>
      <c r="AY379" s="244" t="s">
        <v>126</v>
      </c>
    </row>
    <row r="380" s="13" customFormat="1">
      <c r="A380" s="13"/>
      <c r="B380" s="234"/>
      <c r="C380" s="235"/>
      <c r="D380" s="236" t="s">
        <v>135</v>
      </c>
      <c r="E380" s="237" t="s">
        <v>1</v>
      </c>
      <c r="F380" s="238" t="s">
        <v>377</v>
      </c>
      <c r="G380" s="235"/>
      <c r="H380" s="237" t="s">
        <v>1</v>
      </c>
      <c r="I380" s="239"/>
      <c r="J380" s="235"/>
      <c r="K380" s="235"/>
      <c r="L380" s="240"/>
      <c r="M380" s="241"/>
      <c r="N380" s="242"/>
      <c r="O380" s="242"/>
      <c r="P380" s="242"/>
      <c r="Q380" s="242"/>
      <c r="R380" s="242"/>
      <c r="S380" s="242"/>
      <c r="T380" s="24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4" t="s">
        <v>135</v>
      </c>
      <c r="AU380" s="244" t="s">
        <v>86</v>
      </c>
      <c r="AV380" s="13" t="s">
        <v>84</v>
      </c>
      <c r="AW380" s="13" t="s">
        <v>32</v>
      </c>
      <c r="AX380" s="13" t="s">
        <v>76</v>
      </c>
      <c r="AY380" s="244" t="s">
        <v>126</v>
      </c>
    </row>
    <row r="381" s="14" customFormat="1">
      <c r="A381" s="14"/>
      <c r="B381" s="245"/>
      <c r="C381" s="246"/>
      <c r="D381" s="236" t="s">
        <v>135</v>
      </c>
      <c r="E381" s="247" t="s">
        <v>1</v>
      </c>
      <c r="F381" s="248" t="s">
        <v>406</v>
      </c>
      <c r="G381" s="246"/>
      <c r="H381" s="249">
        <v>7.9199999999999999</v>
      </c>
      <c r="I381" s="250"/>
      <c r="J381" s="246"/>
      <c r="K381" s="246"/>
      <c r="L381" s="251"/>
      <c r="M381" s="252"/>
      <c r="N381" s="253"/>
      <c r="O381" s="253"/>
      <c r="P381" s="253"/>
      <c r="Q381" s="253"/>
      <c r="R381" s="253"/>
      <c r="S381" s="253"/>
      <c r="T381" s="25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5" t="s">
        <v>135</v>
      </c>
      <c r="AU381" s="255" t="s">
        <v>86</v>
      </c>
      <c r="AV381" s="14" t="s">
        <v>86</v>
      </c>
      <c r="AW381" s="14" t="s">
        <v>32</v>
      </c>
      <c r="AX381" s="14" t="s">
        <v>76</v>
      </c>
      <c r="AY381" s="255" t="s">
        <v>126</v>
      </c>
    </row>
    <row r="382" s="16" customFormat="1">
      <c r="A382" s="16"/>
      <c r="B382" s="267"/>
      <c r="C382" s="268"/>
      <c r="D382" s="236" t="s">
        <v>135</v>
      </c>
      <c r="E382" s="269" t="s">
        <v>1</v>
      </c>
      <c r="F382" s="270" t="s">
        <v>162</v>
      </c>
      <c r="G382" s="268"/>
      <c r="H382" s="271">
        <v>7.9199999999999999</v>
      </c>
      <c r="I382" s="272"/>
      <c r="J382" s="268"/>
      <c r="K382" s="268"/>
      <c r="L382" s="273"/>
      <c r="M382" s="274"/>
      <c r="N382" s="275"/>
      <c r="O382" s="275"/>
      <c r="P382" s="275"/>
      <c r="Q382" s="275"/>
      <c r="R382" s="275"/>
      <c r="S382" s="275"/>
      <c r="T382" s="27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T382" s="277" t="s">
        <v>135</v>
      </c>
      <c r="AU382" s="277" t="s">
        <v>86</v>
      </c>
      <c r="AV382" s="16" t="s">
        <v>133</v>
      </c>
      <c r="AW382" s="16" t="s">
        <v>32</v>
      </c>
      <c r="AX382" s="16" t="s">
        <v>84</v>
      </c>
      <c r="AY382" s="277" t="s">
        <v>126</v>
      </c>
    </row>
    <row r="383" s="2" customFormat="1" ht="34.8" customHeight="1">
      <c r="A383" s="39"/>
      <c r="B383" s="40"/>
      <c r="C383" s="220" t="s">
        <v>407</v>
      </c>
      <c r="D383" s="220" t="s">
        <v>129</v>
      </c>
      <c r="E383" s="221" t="s">
        <v>408</v>
      </c>
      <c r="F383" s="222" t="s">
        <v>409</v>
      </c>
      <c r="G383" s="223" t="s">
        <v>187</v>
      </c>
      <c r="H383" s="224">
        <v>0.94599999999999995</v>
      </c>
      <c r="I383" s="225"/>
      <c r="J383" s="226">
        <f>ROUND(I383*H383,2)</f>
        <v>0</v>
      </c>
      <c r="K383" s="227"/>
      <c r="L383" s="45"/>
      <c r="M383" s="228" t="s">
        <v>1</v>
      </c>
      <c r="N383" s="229" t="s">
        <v>41</v>
      </c>
      <c r="O383" s="92"/>
      <c r="P383" s="230">
        <f>O383*H383</f>
        <v>0</v>
      </c>
      <c r="Q383" s="230">
        <v>0.0029499999999999999</v>
      </c>
      <c r="R383" s="230">
        <f>Q383*H383</f>
        <v>0.0027906999999999997</v>
      </c>
      <c r="S383" s="230">
        <v>0</v>
      </c>
      <c r="T383" s="231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2" t="s">
        <v>254</v>
      </c>
      <c r="AT383" s="232" t="s">
        <v>129</v>
      </c>
      <c r="AU383" s="232" t="s">
        <v>86</v>
      </c>
      <c r="AY383" s="18" t="s">
        <v>126</v>
      </c>
      <c r="BE383" s="233">
        <f>IF(N383="základní",J383,0)</f>
        <v>0</v>
      </c>
      <c r="BF383" s="233">
        <f>IF(N383="snížená",J383,0)</f>
        <v>0</v>
      </c>
      <c r="BG383" s="233">
        <f>IF(N383="zákl. přenesená",J383,0)</f>
        <v>0</v>
      </c>
      <c r="BH383" s="233">
        <f>IF(N383="sníž. přenesená",J383,0)</f>
        <v>0</v>
      </c>
      <c r="BI383" s="233">
        <f>IF(N383="nulová",J383,0)</f>
        <v>0</v>
      </c>
      <c r="BJ383" s="18" t="s">
        <v>84</v>
      </c>
      <c r="BK383" s="233">
        <f>ROUND(I383*H383,2)</f>
        <v>0</v>
      </c>
      <c r="BL383" s="18" t="s">
        <v>254</v>
      </c>
      <c r="BM383" s="232" t="s">
        <v>410</v>
      </c>
    </row>
    <row r="384" s="13" customFormat="1">
      <c r="A384" s="13"/>
      <c r="B384" s="234"/>
      <c r="C384" s="235"/>
      <c r="D384" s="236" t="s">
        <v>135</v>
      </c>
      <c r="E384" s="237" t="s">
        <v>1</v>
      </c>
      <c r="F384" s="238" t="s">
        <v>371</v>
      </c>
      <c r="G384" s="235"/>
      <c r="H384" s="237" t="s">
        <v>1</v>
      </c>
      <c r="I384" s="239"/>
      <c r="J384" s="235"/>
      <c r="K384" s="235"/>
      <c r="L384" s="240"/>
      <c r="M384" s="241"/>
      <c r="N384" s="242"/>
      <c r="O384" s="242"/>
      <c r="P384" s="242"/>
      <c r="Q384" s="242"/>
      <c r="R384" s="242"/>
      <c r="S384" s="242"/>
      <c r="T384" s="24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4" t="s">
        <v>135</v>
      </c>
      <c r="AU384" s="244" t="s">
        <v>86</v>
      </c>
      <c r="AV384" s="13" t="s">
        <v>84</v>
      </c>
      <c r="AW384" s="13" t="s">
        <v>32</v>
      </c>
      <c r="AX384" s="13" t="s">
        <v>76</v>
      </c>
      <c r="AY384" s="244" t="s">
        <v>126</v>
      </c>
    </row>
    <row r="385" s="13" customFormat="1">
      <c r="A385" s="13"/>
      <c r="B385" s="234"/>
      <c r="C385" s="235"/>
      <c r="D385" s="236" t="s">
        <v>135</v>
      </c>
      <c r="E385" s="237" t="s">
        <v>1</v>
      </c>
      <c r="F385" s="238" t="s">
        <v>377</v>
      </c>
      <c r="G385" s="235"/>
      <c r="H385" s="237" t="s">
        <v>1</v>
      </c>
      <c r="I385" s="239"/>
      <c r="J385" s="235"/>
      <c r="K385" s="235"/>
      <c r="L385" s="240"/>
      <c r="M385" s="241"/>
      <c r="N385" s="242"/>
      <c r="O385" s="242"/>
      <c r="P385" s="242"/>
      <c r="Q385" s="242"/>
      <c r="R385" s="242"/>
      <c r="S385" s="242"/>
      <c r="T385" s="24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4" t="s">
        <v>135</v>
      </c>
      <c r="AU385" s="244" t="s">
        <v>86</v>
      </c>
      <c r="AV385" s="13" t="s">
        <v>84</v>
      </c>
      <c r="AW385" s="13" t="s">
        <v>32</v>
      </c>
      <c r="AX385" s="13" t="s">
        <v>76</v>
      </c>
      <c r="AY385" s="244" t="s">
        <v>126</v>
      </c>
    </row>
    <row r="386" s="14" customFormat="1">
      <c r="A386" s="14"/>
      <c r="B386" s="245"/>
      <c r="C386" s="246"/>
      <c r="D386" s="236" t="s">
        <v>135</v>
      </c>
      <c r="E386" s="247" t="s">
        <v>1</v>
      </c>
      <c r="F386" s="248" t="s">
        <v>411</v>
      </c>
      <c r="G386" s="246"/>
      <c r="H386" s="249">
        <v>0.94599999999999995</v>
      </c>
      <c r="I386" s="250"/>
      <c r="J386" s="246"/>
      <c r="K386" s="246"/>
      <c r="L386" s="251"/>
      <c r="M386" s="252"/>
      <c r="N386" s="253"/>
      <c r="O386" s="253"/>
      <c r="P386" s="253"/>
      <c r="Q386" s="253"/>
      <c r="R386" s="253"/>
      <c r="S386" s="253"/>
      <c r="T386" s="25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5" t="s">
        <v>135</v>
      </c>
      <c r="AU386" s="255" t="s">
        <v>86</v>
      </c>
      <c r="AV386" s="14" t="s">
        <v>86</v>
      </c>
      <c r="AW386" s="14" t="s">
        <v>32</v>
      </c>
      <c r="AX386" s="14" t="s">
        <v>76</v>
      </c>
      <c r="AY386" s="255" t="s">
        <v>126</v>
      </c>
    </row>
    <row r="387" s="16" customFormat="1">
      <c r="A387" s="16"/>
      <c r="B387" s="267"/>
      <c r="C387" s="268"/>
      <c r="D387" s="236" t="s">
        <v>135</v>
      </c>
      <c r="E387" s="269" t="s">
        <v>1</v>
      </c>
      <c r="F387" s="270" t="s">
        <v>162</v>
      </c>
      <c r="G387" s="268"/>
      <c r="H387" s="271">
        <v>0.94599999999999995</v>
      </c>
      <c r="I387" s="272"/>
      <c r="J387" s="268"/>
      <c r="K387" s="268"/>
      <c r="L387" s="273"/>
      <c r="M387" s="274"/>
      <c r="N387" s="275"/>
      <c r="O387" s="275"/>
      <c r="P387" s="275"/>
      <c r="Q387" s="275"/>
      <c r="R387" s="275"/>
      <c r="S387" s="275"/>
      <c r="T387" s="27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T387" s="277" t="s">
        <v>135</v>
      </c>
      <c r="AU387" s="277" t="s">
        <v>86</v>
      </c>
      <c r="AV387" s="16" t="s">
        <v>133</v>
      </c>
      <c r="AW387" s="16" t="s">
        <v>32</v>
      </c>
      <c r="AX387" s="16" t="s">
        <v>84</v>
      </c>
      <c r="AY387" s="277" t="s">
        <v>126</v>
      </c>
    </row>
    <row r="388" s="2" customFormat="1" ht="34.8" customHeight="1">
      <c r="A388" s="39"/>
      <c r="B388" s="40"/>
      <c r="C388" s="220" t="s">
        <v>412</v>
      </c>
      <c r="D388" s="220" t="s">
        <v>129</v>
      </c>
      <c r="E388" s="221" t="s">
        <v>413</v>
      </c>
      <c r="F388" s="222" t="s">
        <v>414</v>
      </c>
      <c r="G388" s="223" t="s">
        <v>187</v>
      </c>
      <c r="H388" s="224">
        <v>90</v>
      </c>
      <c r="I388" s="225"/>
      <c r="J388" s="226">
        <f>ROUND(I388*H388,2)</f>
        <v>0</v>
      </c>
      <c r="K388" s="227"/>
      <c r="L388" s="45"/>
      <c r="M388" s="228" t="s">
        <v>1</v>
      </c>
      <c r="N388" s="229" t="s">
        <v>41</v>
      </c>
      <c r="O388" s="92"/>
      <c r="P388" s="230">
        <f>O388*H388</f>
        <v>0</v>
      </c>
      <c r="Q388" s="230">
        <v>0.0029499999999999999</v>
      </c>
      <c r="R388" s="230">
        <f>Q388*H388</f>
        <v>0.26550000000000001</v>
      </c>
      <c r="S388" s="230">
        <v>0</v>
      </c>
      <c r="T388" s="231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2" t="s">
        <v>254</v>
      </c>
      <c r="AT388" s="232" t="s">
        <v>129</v>
      </c>
      <c r="AU388" s="232" t="s">
        <v>86</v>
      </c>
      <c r="AY388" s="18" t="s">
        <v>126</v>
      </c>
      <c r="BE388" s="233">
        <f>IF(N388="základní",J388,0)</f>
        <v>0</v>
      </c>
      <c r="BF388" s="233">
        <f>IF(N388="snížená",J388,0)</f>
        <v>0</v>
      </c>
      <c r="BG388" s="233">
        <f>IF(N388="zákl. přenesená",J388,0)</f>
        <v>0</v>
      </c>
      <c r="BH388" s="233">
        <f>IF(N388="sníž. přenesená",J388,0)</f>
        <v>0</v>
      </c>
      <c r="BI388" s="233">
        <f>IF(N388="nulová",J388,0)</f>
        <v>0</v>
      </c>
      <c r="BJ388" s="18" t="s">
        <v>84</v>
      </c>
      <c r="BK388" s="233">
        <f>ROUND(I388*H388,2)</f>
        <v>0</v>
      </c>
      <c r="BL388" s="18" t="s">
        <v>254</v>
      </c>
      <c r="BM388" s="232" t="s">
        <v>415</v>
      </c>
    </row>
    <row r="389" s="2" customFormat="1" ht="22.2" customHeight="1">
      <c r="A389" s="39"/>
      <c r="B389" s="40"/>
      <c r="C389" s="220" t="s">
        <v>416</v>
      </c>
      <c r="D389" s="220" t="s">
        <v>129</v>
      </c>
      <c r="E389" s="221" t="s">
        <v>417</v>
      </c>
      <c r="F389" s="222" t="s">
        <v>418</v>
      </c>
      <c r="G389" s="223" t="s">
        <v>309</v>
      </c>
      <c r="H389" s="224">
        <v>0.47499999999999998</v>
      </c>
      <c r="I389" s="225"/>
      <c r="J389" s="226">
        <f>ROUND(I389*H389,2)</f>
        <v>0</v>
      </c>
      <c r="K389" s="227"/>
      <c r="L389" s="45"/>
      <c r="M389" s="228" t="s">
        <v>1</v>
      </c>
      <c r="N389" s="229" t="s">
        <v>41</v>
      </c>
      <c r="O389" s="92"/>
      <c r="P389" s="230">
        <f>O389*H389</f>
        <v>0</v>
      </c>
      <c r="Q389" s="230">
        <v>0</v>
      </c>
      <c r="R389" s="230">
        <f>Q389*H389</f>
        <v>0</v>
      </c>
      <c r="S389" s="230">
        <v>0</v>
      </c>
      <c r="T389" s="231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2" t="s">
        <v>254</v>
      </c>
      <c r="AT389" s="232" t="s">
        <v>129</v>
      </c>
      <c r="AU389" s="232" t="s">
        <v>86</v>
      </c>
      <c r="AY389" s="18" t="s">
        <v>126</v>
      </c>
      <c r="BE389" s="233">
        <f>IF(N389="základní",J389,0)</f>
        <v>0</v>
      </c>
      <c r="BF389" s="233">
        <f>IF(N389="snížená",J389,0)</f>
        <v>0</v>
      </c>
      <c r="BG389" s="233">
        <f>IF(N389="zákl. přenesená",J389,0)</f>
        <v>0</v>
      </c>
      <c r="BH389" s="233">
        <f>IF(N389="sníž. přenesená",J389,0)</f>
        <v>0</v>
      </c>
      <c r="BI389" s="233">
        <f>IF(N389="nulová",J389,0)</f>
        <v>0</v>
      </c>
      <c r="BJ389" s="18" t="s">
        <v>84</v>
      </c>
      <c r="BK389" s="233">
        <f>ROUND(I389*H389,2)</f>
        <v>0</v>
      </c>
      <c r="BL389" s="18" t="s">
        <v>254</v>
      </c>
      <c r="BM389" s="232" t="s">
        <v>419</v>
      </c>
    </row>
    <row r="390" s="12" customFormat="1" ht="22.8" customHeight="1">
      <c r="A390" s="12"/>
      <c r="B390" s="204"/>
      <c r="C390" s="205"/>
      <c r="D390" s="206" t="s">
        <v>75</v>
      </c>
      <c r="E390" s="218" t="s">
        <v>420</v>
      </c>
      <c r="F390" s="218" t="s">
        <v>421</v>
      </c>
      <c r="G390" s="205"/>
      <c r="H390" s="205"/>
      <c r="I390" s="208"/>
      <c r="J390" s="219">
        <f>BK390</f>
        <v>0</v>
      </c>
      <c r="K390" s="205"/>
      <c r="L390" s="210"/>
      <c r="M390" s="211"/>
      <c r="N390" s="212"/>
      <c r="O390" s="212"/>
      <c r="P390" s="213">
        <f>SUM(P391:P554)</f>
        <v>0</v>
      </c>
      <c r="Q390" s="212"/>
      <c r="R390" s="213">
        <f>SUM(R391:R554)</f>
        <v>4.6263081800000005</v>
      </c>
      <c r="S390" s="212"/>
      <c r="T390" s="214">
        <f>SUM(T391:T554)</f>
        <v>0.40998000000000001</v>
      </c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R390" s="215" t="s">
        <v>86</v>
      </c>
      <c r="AT390" s="216" t="s">
        <v>75</v>
      </c>
      <c r="AU390" s="216" t="s">
        <v>84</v>
      </c>
      <c r="AY390" s="215" t="s">
        <v>126</v>
      </c>
      <c r="BK390" s="217">
        <f>SUM(BK391:BK554)</f>
        <v>0</v>
      </c>
    </row>
    <row r="391" s="2" customFormat="1" ht="22.2" customHeight="1">
      <c r="A391" s="39"/>
      <c r="B391" s="40"/>
      <c r="C391" s="220" t="s">
        <v>422</v>
      </c>
      <c r="D391" s="220" t="s">
        <v>129</v>
      </c>
      <c r="E391" s="221" t="s">
        <v>423</v>
      </c>
      <c r="F391" s="222" t="s">
        <v>424</v>
      </c>
      <c r="G391" s="223" t="s">
        <v>132</v>
      </c>
      <c r="H391" s="224">
        <v>26.792999999999999</v>
      </c>
      <c r="I391" s="225"/>
      <c r="J391" s="226">
        <f>ROUND(I391*H391,2)</f>
        <v>0</v>
      </c>
      <c r="K391" s="227"/>
      <c r="L391" s="45"/>
      <c r="M391" s="228" t="s">
        <v>1</v>
      </c>
      <c r="N391" s="229" t="s">
        <v>41</v>
      </c>
      <c r="O391" s="92"/>
      <c r="P391" s="230">
        <f>O391*H391</f>
        <v>0</v>
      </c>
      <c r="Q391" s="230">
        <v>0.00025999999999999998</v>
      </c>
      <c r="R391" s="230">
        <f>Q391*H391</f>
        <v>0.0069661799999999989</v>
      </c>
      <c r="S391" s="230">
        <v>0</v>
      </c>
      <c r="T391" s="231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32" t="s">
        <v>254</v>
      </c>
      <c r="AT391" s="232" t="s">
        <v>129</v>
      </c>
      <c r="AU391" s="232" t="s">
        <v>86</v>
      </c>
      <c r="AY391" s="18" t="s">
        <v>126</v>
      </c>
      <c r="BE391" s="233">
        <f>IF(N391="základní",J391,0)</f>
        <v>0</v>
      </c>
      <c r="BF391" s="233">
        <f>IF(N391="snížená",J391,0)</f>
        <v>0</v>
      </c>
      <c r="BG391" s="233">
        <f>IF(N391="zákl. přenesená",J391,0)</f>
        <v>0</v>
      </c>
      <c r="BH391" s="233">
        <f>IF(N391="sníž. přenesená",J391,0)</f>
        <v>0</v>
      </c>
      <c r="BI391" s="233">
        <f>IF(N391="nulová",J391,0)</f>
        <v>0</v>
      </c>
      <c r="BJ391" s="18" t="s">
        <v>84</v>
      </c>
      <c r="BK391" s="233">
        <f>ROUND(I391*H391,2)</f>
        <v>0</v>
      </c>
      <c r="BL391" s="18" t="s">
        <v>254</v>
      </c>
      <c r="BM391" s="232" t="s">
        <v>425</v>
      </c>
    </row>
    <row r="392" s="13" customFormat="1">
      <c r="A392" s="13"/>
      <c r="B392" s="234"/>
      <c r="C392" s="235"/>
      <c r="D392" s="236" t="s">
        <v>135</v>
      </c>
      <c r="E392" s="237" t="s">
        <v>1</v>
      </c>
      <c r="F392" s="238" t="s">
        <v>426</v>
      </c>
      <c r="G392" s="235"/>
      <c r="H392" s="237" t="s">
        <v>1</v>
      </c>
      <c r="I392" s="239"/>
      <c r="J392" s="235"/>
      <c r="K392" s="235"/>
      <c r="L392" s="240"/>
      <c r="M392" s="241"/>
      <c r="N392" s="242"/>
      <c r="O392" s="242"/>
      <c r="P392" s="242"/>
      <c r="Q392" s="242"/>
      <c r="R392" s="242"/>
      <c r="S392" s="242"/>
      <c r="T392" s="24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4" t="s">
        <v>135</v>
      </c>
      <c r="AU392" s="244" t="s">
        <v>86</v>
      </c>
      <c r="AV392" s="13" t="s">
        <v>84</v>
      </c>
      <c r="AW392" s="13" t="s">
        <v>32</v>
      </c>
      <c r="AX392" s="13" t="s">
        <v>76</v>
      </c>
      <c r="AY392" s="244" t="s">
        <v>126</v>
      </c>
    </row>
    <row r="393" s="14" customFormat="1">
      <c r="A393" s="14"/>
      <c r="B393" s="245"/>
      <c r="C393" s="246"/>
      <c r="D393" s="236" t="s">
        <v>135</v>
      </c>
      <c r="E393" s="247" t="s">
        <v>1</v>
      </c>
      <c r="F393" s="248" t="s">
        <v>427</v>
      </c>
      <c r="G393" s="246"/>
      <c r="H393" s="249">
        <v>6.0179999999999998</v>
      </c>
      <c r="I393" s="250"/>
      <c r="J393" s="246"/>
      <c r="K393" s="246"/>
      <c r="L393" s="251"/>
      <c r="M393" s="252"/>
      <c r="N393" s="253"/>
      <c r="O393" s="253"/>
      <c r="P393" s="253"/>
      <c r="Q393" s="253"/>
      <c r="R393" s="253"/>
      <c r="S393" s="253"/>
      <c r="T393" s="25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5" t="s">
        <v>135</v>
      </c>
      <c r="AU393" s="255" t="s">
        <v>86</v>
      </c>
      <c r="AV393" s="14" t="s">
        <v>86</v>
      </c>
      <c r="AW393" s="14" t="s">
        <v>32</v>
      </c>
      <c r="AX393" s="14" t="s">
        <v>76</v>
      </c>
      <c r="AY393" s="255" t="s">
        <v>126</v>
      </c>
    </row>
    <row r="394" s="14" customFormat="1">
      <c r="A394" s="14"/>
      <c r="B394" s="245"/>
      <c r="C394" s="246"/>
      <c r="D394" s="236" t="s">
        <v>135</v>
      </c>
      <c r="E394" s="247" t="s">
        <v>1</v>
      </c>
      <c r="F394" s="248" t="s">
        <v>428</v>
      </c>
      <c r="G394" s="246"/>
      <c r="H394" s="249">
        <v>3.2400000000000002</v>
      </c>
      <c r="I394" s="250"/>
      <c r="J394" s="246"/>
      <c r="K394" s="246"/>
      <c r="L394" s="251"/>
      <c r="M394" s="252"/>
      <c r="N394" s="253"/>
      <c r="O394" s="253"/>
      <c r="P394" s="253"/>
      <c r="Q394" s="253"/>
      <c r="R394" s="253"/>
      <c r="S394" s="253"/>
      <c r="T394" s="25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5" t="s">
        <v>135</v>
      </c>
      <c r="AU394" s="255" t="s">
        <v>86</v>
      </c>
      <c r="AV394" s="14" t="s">
        <v>86</v>
      </c>
      <c r="AW394" s="14" t="s">
        <v>32</v>
      </c>
      <c r="AX394" s="14" t="s">
        <v>76</v>
      </c>
      <c r="AY394" s="255" t="s">
        <v>126</v>
      </c>
    </row>
    <row r="395" s="14" customFormat="1">
      <c r="A395" s="14"/>
      <c r="B395" s="245"/>
      <c r="C395" s="246"/>
      <c r="D395" s="236" t="s">
        <v>135</v>
      </c>
      <c r="E395" s="247" t="s">
        <v>1</v>
      </c>
      <c r="F395" s="248" t="s">
        <v>429</v>
      </c>
      <c r="G395" s="246"/>
      <c r="H395" s="249">
        <v>15.269</v>
      </c>
      <c r="I395" s="250"/>
      <c r="J395" s="246"/>
      <c r="K395" s="246"/>
      <c r="L395" s="251"/>
      <c r="M395" s="252"/>
      <c r="N395" s="253"/>
      <c r="O395" s="253"/>
      <c r="P395" s="253"/>
      <c r="Q395" s="253"/>
      <c r="R395" s="253"/>
      <c r="S395" s="253"/>
      <c r="T395" s="25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5" t="s">
        <v>135</v>
      </c>
      <c r="AU395" s="255" t="s">
        <v>86</v>
      </c>
      <c r="AV395" s="14" t="s">
        <v>86</v>
      </c>
      <c r="AW395" s="14" t="s">
        <v>32</v>
      </c>
      <c r="AX395" s="14" t="s">
        <v>76</v>
      </c>
      <c r="AY395" s="255" t="s">
        <v>126</v>
      </c>
    </row>
    <row r="396" s="14" customFormat="1">
      <c r="A396" s="14"/>
      <c r="B396" s="245"/>
      <c r="C396" s="246"/>
      <c r="D396" s="236" t="s">
        <v>135</v>
      </c>
      <c r="E396" s="247" t="s">
        <v>1</v>
      </c>
      <c r="F396" s="248" t="s">
        <v>430</v>
      </c>
      <c r="G396" s="246"/>
      <c r="H396" s="249">
        <v>1.0880000000000001</v>
      </c>
      <c r="I396" s="250"/>
      <c r="J396" s="246"/>
      <c r="K396" s="246"/>
      <c r="L396" s="251"/>
      <c r="M396" s="252"/>
      <c r="N396" s="253"/>
      <c r="O396" s="253"/>
      <c r="P396" s="253"/>
      <c r="Q396" s="253"/>
      <c r="R396" s="253"/>
      <c r="S396" s="253"/>
      <c r="T396" s="25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5" t="s">
        <v>135</v>
      </c>
      <c r="AU396" s="255" t="s">
        <v>86</v>
      </c>
      <c r="AV396" s="14" t="s">
        <v>86</v>
      </c>
      <c r="AW396" s="14" t="s">
        <v>32</v>
      </c>
      <c r="AX396" s="14" t="s">
        <v>76</v>
      </c>
      <c r="AY396" s="255" t="s">
        <v>126</v>
      </c>
    </row>
    <row r="397" s="14" customFormat="1">
      <c r="A397" s="14"/>
      <c r="B397" s="245"/>
      <c r="C397" s="246"/>
      <c r="D397" s="236" t="s">
        <v>135</v>
      </c>
      <c r="E397" s="247" t="s">
        <v>1</v>
      </c>
      <c r="F397" s="248" t="s">
        <v>431</v>
      </c>
      <c r="G397" s="246"/>
      <c r="H397" s="249">
        <v>1.1779999999999999</v>
      </c>
      <c r="I397" s="250"/>
      <c r="J397" s="246"/>
      <c r="K397" s="246"/>
      <c r="L397" s="251"/>
      <c r="M397" s="252"/>
      <c r="N397" s="253"/>
      <c r="O397" s="253"/>
      <c r="P397" s="253"/>
      <c r="Q397" s="253"/>
      <c r="R397" s="253"/>
      <c r="S397" s="253"/>
      <c r="T397" s="25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5" t="s">
        <v>135</v>
      </c>
      <c r="AU397" s="255" t="s">
        <v>86</v>
      </c>
      <c r="AV397" s="14" t="s">
        <v>86</v>
      </c>
      <c r="AW397" s="14" t="s">
        <v>32</v>
      </c>
      <c r="AX397" s="14" t="s">
        <v>76</v>
      </c>
      <c r="AY397" s="255" t="s">
        <v>126</v>
      </c>
    </row>
    <row r="398" s="16" customFormat="1">
      <c r="A398" s="16"/>
      <c r="B398" s="267"/>
      <c r="C398" s="268"/>
      <c r="D398" s="236" t="s">
        <v>135</v>
      </c>
      <c r="E398" s="269" t="s">
        <v>1</v>
      </c>
      <c r="F398" s="270" t="s">
        <v>162</v>
      </c>
      <c r="G398" s="268"/>
      <c r="H398" s="271">
        <v>26.793000000000003</v>
      </c>
      <c r="I398" s="272"/>
      <c r="J398" s="268"/>
      <c r="K398" s="268"/>
      <c r="L398" s="273"/>
      <c r="M398" s="274"/>
      <c r="N398" s="275"/>
      <c r="O398" s="275"/>
      <c r="P398" s="275"/>
      <c r="Q398" s="275"/>
      <c r="R398" s="275"/>
      <c r="S398" s="275"/>
      <c r="T398" s="27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T398" s="277" t="s">
        <v>135</v>
      </c>
      <c r="AU398" s="277" t="s">
        <v>86</v>
      </c>
      <c r="AV398" s="16" t="s">
        <v>133</v>
      </c>
      <c r="AW398" s="16" t="s">
        <v>32</v>
      </c>
      <c r="AX398" s="16" t="s">
        <v>84</v>
      </c>
      <c r="AY398" s="277" t="s">
        <v>126</v>
      </c>
    </row>
    <row r="399" s="2" customFormat="1" ht="50.4" customHeight="1">
      <c r="A399" s="39"/>
      <c r="B399" s="40"/>
      <c r="C399" s="278" t="s">
        <v>432</v>
      </c>
      <c r="D399" s="278" t="s">
        <v>218</v>
      </c>
      <c r="E399" s="279" t="s">
        <v>433</v>
      </c>
      <c r="F399" s="280" t="s">
        <v>434</v>
      </c>
      <c r="G399" s="281" t="s">
        <v>337</v>
      </c>
      <c r="H399" s="282">
        <v>6</v>
      </c>
      <c r="I399" s="283"/>
      <c r="J399" s="284">
        <f>ROUND(I399*H399,2)</f>
        <v>0</v>
      </c>
      <c r="K399" s="285"/>
      <c r="L399" s="286"/>
      <c r="M399" s="287" t="s">
        <v>1</v>
      </c>
      <c r="N399" s="288" t="s">
        <v>41</v>
      </c>
      <c r="O399" s="92"/>
      <c r="P399" s="230">
        <f>O399*H399</f>
        <v>0</v>
      </c>
      <c r="Q399" s="230">
        <v>0.039579999999999997</v>
      </c>
      <c r="R399" s="230">
        <f>Q399*H399</f>
        <v>0.23747999999999997</v>
      </c>
      <c r="S399" s="230">
        <v>0</v>
      </c>
      <c r="T399" s="231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32" t="s">
        <v>344</v>
      </c>
      <c r="AT399" s="232" t="s">
        <v>218</v>
      </c>
      <c r="AU399" s="232" t="s">
        <v>86</v>
      </c>
      <c r="AY399" s="18" t="s">
        <v>126</v>
      </c>
      <c r="BE399" s="233">
        <f>IF(N399="základní",J399,0)</f>
        <v>0</v>
      </c>
      <c r="BF399" s="233">
        <f>IF(N399="snížená",J399,0)</f>
        <v>0</v>
      </c>
      <c r="BG399" s="233">
        <f>IF(N399="zákl. přenesená",J399,0)</f>
        <v>0</v>
      </c>
      <c r="BH399" s="233">
        <f>IF(N399="sníž. přenesená",J399,0)</f>
        <v>0</v>
      </c>
      <c r="BI399" s="233">
        <f>IF(N399="nulová",J399,0)</f>
        <v>0</v>
      </c>
      <c r="BJ399" s="18" t="s">
        <v>84</v>
      </c>
      <c r="BK399" s="233">
        <f>ROUND(I399*H399,2)</f>
        <v>0</v>
      </c>
      <c r="BL399" s="18" t="s">
        <v>254</v>
      </c>
      <c r="BM399" s="232" t="s">
        <v>435</v>
      </c>
    </row>
    <row r="400" s="2" customFormat="1" ht="50.4" customHeight="1">
      <c r="A400" s="39"/>
      <c r="B400" s="40"/>
      <c r="C400" s="278" t="s">
        <v>436</v>
      </c>
      <c r="D400" s="278" t="s">
        <v>218</v>
      </c>
      <c r="E400" s="279" t="s">
        <v>437</v>
      </c>
      <c r="F400" s="280" t="s">
        <v>438</v>
      </c>
      <c r="G400" s="281" t="s">
        <v>337</v>
      </c>
      <c r="H400" s="282">
        <v>3</v>
      </c>
      <c r="I400" s="283"/>
      <c r="J400" s="284">
        <f>ROUND(I400*H400,2)</f>
        <v>0</v>
      </c>
      <c r="K400" s="285"/>
      <c r="L400" s="286"/>
      <c r="M400" s="287" t="s">
        <v>1</v>
      </c>
      <c r="N400" s="288" t="s">
        <v>41</v>
      </c>
      <c r="O400" s="92"/>
      <c r="P400" s="230">
        <f>O400*H400</f>
        <v>0</v>
      </c>
      <c r="Q400" s="230">
        <v>0.039579999999999997</v>
      </c>
      <c r="R400" s="230">
        <f>Q400*H400</f>
        <v>0.11873999999999998</v>
      </c>
      <c r="S400" s="230">
        <v>0</v>
      </c>
      <c r="T400" s="231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32" t="s">
        <v>344</v>
      </c>
      <c r="AT400" s="232" t="s">
        <v>218</v>
      </c>
      <c r="AU400" s="232" t="s">
        <v>86</v>
      </c>
      <c r="AY400" s="18" t="s">
        <v>126</v>
      </c>
      <c r="BE400" s="233">
        <f>IF(N400="základní",J400,0)</f>
        <v>0</v>
      </c>
      <c r="BF400" s="233">
        <f>IF(N400="snížená",J400,0)</f>
        <v>0</v>
      </c>
      <c r="BG400" s="233">
        <f>IF(N400="zákl. přenesená",J400,0)</f>
        <v>0</v>
      </c>
      <c r="BH400" s="233">
        <f>IF(N400="sníž. přenesená",J400,0)</f>
        <v>0</v>
      </c>
      <c r="BI400" s="233">
        <f>IF(N400="nulová",J400,0)</f>
        <v>0</v>
      </c>
      <c r="BJ400" s="18" t="s">
        <v>84</v>
      </c>
      <c r="BK400" s="233">
        <f>ROUND(I400*H400,2)</f>
        <v>0</v>
      </c>
      <c r="BL400" s="18" t="s">
        <v>254</v>
      </c>
      <c r="BM400" s="232" t="s">
        <v>439</v>
      </c>
    </row>
    <row r="401" s="2" customFormat="1" ht="50.4" customHeight="1">
      <c r="A401" s="39"/>
      <c r="B401" s="40"/>
      <c r="C401" s="278" t="s">
        <v>440</v>
      </c>
      <c r="D401" s="278" t="s">
        <v>218</v>
      </c>
      <c r="E401" s="279" t="s">
        <v>441</v>
      </c>
      <c r="F401" s="280" t="s">
        <v>442</v>
      </c>
      <c r="G401" s="281" t="s">
        <v>337</v>
      </c>
      <c r="H401" s="282">
        <v>15</v>
      </c>
      <c r="I401" s="283"/>
      <c r="J401" s="284">
        <f>ROUND(I401*H401,2)</f>
        <v>0</v>
      </c>
      <c r="K401" s="285"/>
      <c r="L401" s="286"/>
      <c r="M401" s="287" t="s">
        <v>1</v>
      </c>
      <c r="N401" s="288" t="s">
        <v>41</v>
      </c>
      <c r="O401" s="92"/>
      <c r="P401" s="230">
        <f>O401*H401</f>
        <v>0</v>
      </c>
      <c r="Q401" s="230">
        <v>0.039579999999999997</v>
      </c>
      <c r="R401" s="230">
        <f>Q401*H401</f>
        <v>0.59370000000000001</v>
      </c>
      <c r="S401" s="230">
        <v>0</v>
      </c>
      <c r="T401" s="231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32" t="s">
        <v>344</v>
      </c>
      <c r="AT401" s="232" t="s">
        <v>218</v>
      </c>
      <c r="AU401" s="232" t="s">
        <v>86</v>
      </c>
      <c r="AY401" s="18" t="s">
        <v>126</v>
      </c>
      <c r="BE401" s="233">
        <f>IF(N401="základní",J401,0)</f>
        <v>0</v>
      </c>
      <c r="BF401" s="233">
        <f>IF(N401="snížená",J401,0)</f>
        <v>0</v>
      </c>
      <c r="BG401" s="233">
        <f>IF(N401="zákl. přenesená",J401,0)</f>
        <v>0</v>
      </c>
      <c r="BH401" s="233">
        <f>IF(N401="sníž. přenesená",J401,0)</f>
        <v>0</v>
      </c>
      <c r="BI401" s="233">
        <f>IF(N401="nulová",J401,0)</f>
        <v>0</v>
      </c>
      <c r="BJ401" s="18" t="s">
        <v>84</v>
      </c>
      <c r="BK401" s="233">
        <f>ROUND(I401*H401,2)</f>
        <v>0</v>
      </c>
      <c r="BL401" s="18" t="s">
        <v>254</v>
      </c>
      <c r="BM401" s="232" t="s">
        <v>443</v>
      </c>
    </row>
    <row r="402" s="2" customFormat="1" ht="50.4" customHeight="1">
      <c r="A402" s="39"/>
      <c r="B402" s="40"/>
      <c r="C402" s="278" t="s">
        <v>444</v>
      </c>
      <c r="D402" s="278" t="s">
        <v>218</v>
      </c>
      <c r="E402" s="279" t="s">
        <v>445</v>
      </c>
      <c r="F402" s="280" t="s">
        <v>446</v>
      </c>
      <c r="G402" s="281" t="s">
        <v>337</v>
      </c>
      <c r="H402" s="282">
        <v>1</v>
      </c>
      <c r="I402" s="283"/>
      <c r="J402" s="284">
        <f>ROUND(I402*H402,2)</f>
        <v>0</v>
      </c>
      <c r="K402" s="285"/>
      <c r="L402" s="286"/>
      <c r="M402" s="287" t="s">
        <v>1</v>
      </c>
      <c r="N402" s="288" t="s">
        <v>41</v>
      </c>
      <c r="O402" s="92"/>
      <c r="P402" s="230">
        <f>O402*H402</f>
        <v>0</v>
      </c>
      <c r="Q402" s="230">
        <v>0.039579999999999997</v>
      </c>
      <c r="R402" s="230">
        <f>Q402*H402</f>
        <v>0.039579999999999997</v>
      </c>
      <c r="S402" s="230">
        <v>0</v>
      </c>
      <c r="T402" s="231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2" t="s">
        <v>344</v>
      </c>
      <c r="AT402" s="232" t="s">
        <v>218</v>
      </c>
      <c r="AU402" s="232" t="s">
        <v>86</v>
      </c>
      <c r="AY402" s="18" t="s">
        <v>126</v>
      </c>
      <c r="BE402" s="233">
        <f>IF(N402="základní",J402,0)</f>
        <v>0</v>
      </c>
      <c r="BF402" s="233">
        <f>IF(N402="snížená",J402,0)</f>
        <v>0</v>
      </c>
      <c r="BG402" s="233">
        <f>IF(N402="zákl. přenesená",J402,0)</f>
        <v>0</v>
      </c>
      <c r="BH402" s="233">
        <f>IF(N402="sníž. přenesená",J402,0)</f>
        <v>0</v>
      </c>
      <c r="BI402" s="233">
        <f>IF(N402="nulová",J402,0)</f>
        <v>0</v>
      </c>
      <c r="BJ402" s="18" t="s">
        <v>84</v>
      </c>
      <c r="BK402" s="233">
        <f>ROUND(I402*H402,2)</f>
        <v>0</v>
      </c>
      <c r="BL402" s="18" t="s">
        <v>254</v>
      </c>
      <c r="BM402" s="232" t="s">
        <v>447</v>
      </c>
    </row>
    <row r="403" s="2" customFormat="1" ht="50.4" customHeight="1">
      <c r="A403" s="39"/>
      <c r="B403" s="40"/>
      <c r="C403" s="278" t="s">
        <v>448</v>
      </c>
      <c r="D403" s="278" t="s">
        <v>218</v>
      </c>
      <c r="E403" s="279" t="s">
        <v>449</v>
      </c>
      <c r="F403" s="280" t="s">
        <v>450</v>
      </c>
      <c r="G403" s="281" t="s">
        <v>337</v>
      </c>
      <c r="H403" s="282">
        <v>2</v>
      </c>
      <c r="I403" s="283"/>
      <c r="J403" s="284">
        <f>ROUND(I403*H403,2)</f>
        <v>0</v>
      </c>
      <c r="K403" s="285"/>
      <c r="L403" s="286"/>
      <c r="M403" s="287" t="s">
        <v>1</v>
      </c>
      <c r="N403" s="288" t="s">
        <v>41</v>
      </c>
      <c r="O403" s="92"/>
      <c r="P403" s="230">
        <f>O403*H403</f>
        <v>0</v>
      </c>
      <c r="Q403" s="230">
        <v>0.039579999999999997</v>
      </c>
      <c r="R403" s="230">
        <f>Q403*H403</f>
        <v>0.079159999999999994</v>
      </c>
      <c r="S403" s="230">
        <v>0</v>
      </c>
      <c r="T403" s="231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32" t="s">
        <v>344</v>
      </c>
      <c r="AT403" s="232" t="s">
        <v>218</v>
      </c>
      <c r="AU403" s="232" t="s">
        <v>86</v>
      </c>
      <c r="AY403" s="18" t="s">
        <v>126</v>
      </c>
      <c r="BE403" s="233">
        <f>IF(N403="základní",J403,0)</f>
        <v>0</v>
      </c>
      <c r="BF403" s="233">
        <f>IF(N403="snížená",J403,0)</f>
        <v>0</v>
      </c>
      <c r="BG403" s="233">
        <f>IF(N403="zákl. přenesená",J403,0)</f>
        <v>0</v>
      </c>
      <c r="BH403" s="233">
        <f>IF(N403="sníž. přenesená",J403,0)</f>
        <v>0</v>
      </c>
      <c r="BI403" s="233">
        <f>IF(N403="nulová",J403,0)</f>
        <v>0</v>
      </c>
      <c r="BJ403" s="18" t="s">
        <v>84</v>
      </c>
      <c r="BK403" s="233">
        <f>ROUND(I403*H403,2)</f>
        <v>0</v>
      </c>
      <c r="BL403" s="18" t="s">
        <v>254</v>
      </c>
      <c r="BM403" s="232" t="s">
        <v>451</v>
      </c>
    </row>
    <row r="404" s="2" customFormat="1" ht="22.2" customHeight="1">
      <c r="A404" s="39"/>
      <c r="B404" s="40"/>
      <c r="C404" s="220" t="s">
        <v>452</v>
      </c>
      <c r="D404" s="220" t="s">
        <v>129</v>
      </c>
      <c r="E404" s="221" t="s">
        <v>453</v>
      </c>
      <c r="F404" s="222" t="s">
        <v>454</v>
      </c>
      <c r="G404" s="223" t="s">
        <v>132</v>
      </c>
      <c r="H404" s="224">
        <v>173.38800000000001</v>
      </c>
      <c r="I404" s="225"/>
      <c r="J404" s="226">
        <f>ROUND(I404*H404,2)</f>
        <v>0</v>
      </c>
      <c r="K404" s="227"/>
      <c r="L404" s="45"/>
      <c r="M404" s="228" t="s">
        <v>1</v>
      </c>
      <c r="N404" s="229" t="s">
        <v>41</v>
      </c>
      <c r="O404" s="92"/>
      <c r="P404" s="230">
        <f>O404*H404</f>
        <v>0</v>
      </c>
      <c r="Q404" s="230">
        <v>0.00025000000000000001</v>
      </c>
      <c r="R404" s="230">
        <f>Q404*H404</f>
        <v>0.043347000000000004</v>
      </c>
      <c r="S404" s="230">
        <v>0</v>
      </c>
      <c r="T404" s="231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32" t="s">
        <v>254</v>
      </c>
      <c r="AT404" s="232" t="s">
        <v>129</v>
      </c>
      <c r="AU404" s="232" t="s">
        <v>86</v>
      </c>
      <c r="AY404" s="18" t="s">
        <v>126</v>
      </c>
      <c r="BE404" s="233">
        <f>IF(N404="základní",J404,0)</f>
        <v>0</v>
      </c>
      <c r="BF404" s="233">
        <f>IF(N404="snížená",J404,0)</f>
        <v>0</v>
      </c>
      <c r="BG404" s="233">
        <f>IF(N404="zákl. přenesená",J404,0)</f>
        <v>0</v>
      </c>
      <c r="BH404" s="233">
        <f>IF(N404="sníž. přenesená",J404,0)</f>
        <v>0</v>
      </c>
      <c r="BI404" s="233">
        <f>IF(N404="nulová",J404,0)</f>
        <v>0</v>
      </c>
      <c r="BJ404" s="18" t="s">
        <v>84</v>
      </c>
      <c r="BK404" s="233">
        <f>ROUND(I404*H404,2)</f>
        <v>0</v>
      </c>
      <c r="BL404" s="18" t="s">
        <v>254</v>
      </c>
      <c r="BM404" s="232" t="s">
        <v>455</v>
      </c>
    </row>
    <row r="405" s="13" customFormat="1">
      <c r="A405" s="13"/>
      <c r="B405" s="234"/>
      <c r="C405" s="235"/>
      <c r="D405" s="236" t="s">
        <v>135</v>
      </c>
      <c r="E405" s="237" t="s">
        <v>1</v>
      </c>
      <c r="F405" s="238" t="s">
        <v>426</v>
      </c>
      <c r="G405" s="235"/>
      <c r="H405" s="237" t="s">
        <v>1</v>
      </c>
      <c r="I405" s="239"/>
      <c r="J405" s="235"/>
      <c r="K405" s="235"/>
      <c r="L405" s="240"/>
      <c r="M405" s="241"/>
      <c r="N405" s="242"/>
      <c r="O405" s="242"/>
      <c r="P405" s="242"/>
      <c r="Q405" s="242"/>
      <c r="R405" s="242"/>
      <c r="S405" s="242"/>
      <c r="T405" s="24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4" t="s">
        <v>135</v>
      </c>
      <c r="AU405" s="244" t="s">
        <v>86</v>
      </c>
      <c r="AV405" s="13" t="s">
        <v>84</v>
      </c>
      <c r="AW405" s="13" t="s">
        <v>32</v>
      </c>
      <c r="AX405" s="13" t="s">
        <v>76</v>
      </c>
      <c r="AY405" s="244" t="s">
        <v>126</v>
      </c>
    </row>
    <row r="406" s="14" customFormat="1">
      <c r="A406" s="14"/>
      <c r="B406" s="245"/>
      <c r="C406" s="246"/>
      <c r="D406" s="236" t="s">
        <v>135</v>
      </c>
      <c r="E406" s="247" t="s">
        <v>1</v>
      </c>
      <c r="F406" s="248" t="s">
        <v>456</v>
      </c>
      <c r="G406" s="246"/>
      <c r="H406" s="249">
        <v>31.920000000000002</v>
      </c>
      <c r="I406" s="250"/>
      <c r="J406" s="246"/>
      <c r="K406" s="246"/>
      <c r="L406" s="251"/>
      <c r="M406" s="252"/>
      <c r="N406" s="253"/>
      <c r="O406" s="253"/>
      <c r="P406" s="253"/>
      <c r="Q406" s="253"/>
      <c r="R406" s="253"/>
      <c r="S406" s="253"/>
      <c r="T406" s="25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5" t="s">
        <v>135</v>
      </c>
      <c r="AU406" s="255" t="s">
        <v>86</v>
      </c>
      <c r="AV406" s="14" t="s">
        <v>86</v>
      </c>
      <c r="AW406" s="14" t="s">
        <v>32</v>
      </c>
      <c r="AX406" s="14" t="s">
        <v>76</v>
      </c>
      <c r="AY406" s="255" t="s">
        <v>126</v>
      </c>
    </row>
    <row r="407" s="14" customFormat="1">
      <c r="A407" s="14"/>
      <c r="B407" s="245"/>
      <c r="C407" s="246"/>
      <c r="D407" s="236" t="s">
        <v>135</v>
      </c>
      <c r="E407" s="247" t="s">
        <v>1</v>
      </c>
      <c r="F407" s="248" t="s">
        <v>457</v>
      </c>
      <c r="G407" s="246"/>
      <c r="H407" s="249">
        <v>8.2799999999999994</v>
      </c>
      <c r="I407" s="250"/>
      <c r="J407" s="246"/>
      <c r="K407" s="246"/>
      <c r="L407" s="251"/>
      <c r="M407" s="252"/>
      <c r="N407" s="253"/>
      <c r="O407" s="253"/>
      <c r="P407" s="253"/>
      <c r="Q407" s="253"/>
      <c r="R407" s="253"/>
      <c r="S407" s="253"/>
      <c r="T407" s="25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5" t="s">
        <v>135</v>
      </c>
      <c r="AU407" s="255" t="s">
        <v>86</v>
      </c>
      <c r="AV407" s="14" t="s">
        <v>86</v>
      </c>
      <c r="AW407" s="14" t="s">
        <v>32</v>
      </c>
      <c r="AX407" s="14" t="s">
        <v>76</v>
      </c>
      <c r="AY407" s="255" t="s">
        <v>126</v>
      </c>
    </row>
    <row r="408" s="14" customFormat="1">
      <c r="A408" s="14"/>
      <c r="B408" s="245"/>
      <c r="C408" s="246"/>
      <c r="D408" s="236" t="s">
        <v>135</v>
      </c>
      <c r="E408" s="247" t="s">
        <v>1</v>
      </c>
      <c r="F408" s="248" t="s">
        <v>458</v>
      </c>
      <c r="G408" s="246"/>
      <c r="H408" s="249">
        <v>24.84</v>
      </c>
      <c r="I408" s="250"/>
      <c r="J408" s="246"/>
      <c r="K408" s="246"/>
      <c r="L408" s="251"/>
      <c r="M408" s="252"/>
      <c r="N408" s="253"/>
      <c r="O408" s="253"/>
      <c r="P408" s="253"/>
      <c r="Q408" s="253"/>
      <c r="R408" s="253"/>
      <c r="S408" s="253"/>
      <c r="T408" s="25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5" t="s">
        <v>135</v>
      </c>
      <c r="AU408" s="255" t="s">
        <v>86</v>
      </c>
      <c r="AV408" s="14" t="s">
        <v>86</v>
      </c>
      <c r="AW408" s="14" t="s">
        <v>32</v>
      </c>
      <c r="AX408" s="14" t="s">
        <v>76</v>
      </c>
      <c r="AY408" s="255" t="s">
        <v>126</v>
      </c>
    </row>
    <row r="409" s="14" customFormat="1">
      <c r="A409" s="14"/>
      <c r="B409" s="245"/>
      <c r="C409" s="246"/>
      <c r="D409" s="236" t="s">
        <v>135</v>
      </c>
      <c r="E409" s="247" t="s">
        <v>1</v>
      </c>
      <c r="F409" s="248" t="s">
        <v>459</v>
      </c>
      <c r="G409" s="246"/>
      <c r="H409" s="249">
        <v>8.8740000000000006</v>
      </c>
      <c r="I409" s="250"/>
      <c r="J409" s="246"/>
      <c r="K409" s="246"/>
      <c r="L409" s="251"/>
      <c r="M409" s="252"/>
      <c r="N409" s="253"/>
      <c r="O409" s="253"/>
      <c r="P409" s="253"/>
      <c r="Q409" s="253"/>
      <c r="R409" s="253"/>
      <c r="S409" s="253"/>
      <c r="T409" s="25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5" t="s">
        <v>135</v>
      </c>
      <c r="AU409" s="255" t="s">
        <v>86</v>
      </c>
      <c r="AV409" s="14" t="s">
        <v>86</v>
      </c>
      <c r="AW409" s="14" t="s">
        <v>32</v>
      </c>
      <c r="AX409" s="14" t="s">
        <v>76</v>
      </c>
      <c r="AY409" s="255" t="s">
        <v>126</v>
      </c>
    </row>
    <row r="410" s="14" customFormat="1">
      <c r="A410" s="14"/>
      <c r="B410" s="245"/>
      <c r="C410" s="246"/>
      <c r="D410" s="236" t="s">
        <v>135</v>
      </c>
      <c r="E410" s="247" t="s">
        <v>1</v>
      </c>
      <c r="F410" s="248" t="s">
        <v>460</v>
      </c>
      <c r="G410" s="246"/>
      <c r="H410" s="249">
        <v>8.2799999999999994</v>
      </c>
      <c r="I410" s="250"/>
      <c r="J410" s="246"/>
      <c r="K410" s="246"/>
      <c r="L410" s="251"/>
      <c r="M410" s="252"/>
      <c r="N410" s="253"/>
      <c r="O410" s="253"/>
      <c r="P410" s="253"/>
      <c r="Q410" s="253"/>
      <c r="R410" s="253"/>
      <c r="S410" s="253"/>
      <c r="T410" s="25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5" t="s">
        <v>135</v>
      </c>
      <c r="AU410" s="255" t="s">
        <v>86</v>
      </c>
      <c r="AV410" s="14" t="s">
        <v>86</v>
      </c>
      <c r="AW410" s="14" t="s">
        <v>32</v>
      </c>
      <c r="AX410" s="14" t="s">
        <v>76</v>
      </c>
      <c r="AY410" s="255" t="s">
        <v>126</v>
      </c>
    </row>
    <row r="411" s="14" customFormat="1">
      <c r="A411" s="14"/>
      <c r="B411" s="245"/>
      <c r="C411" s="246"/>
      <c r="D411" s="236" t="s">
        <v>135</v>
      </c>
      <c r="E411" s="247" t="s">
        <v>1</v>
      </c>
      <c r="F411" s="248" t="s">
        <v>461</v>
      </c>
      <c r="G411" s="246"/>
      <c r="H411" s="249">
        <v>3.4199999999999999</v>
      </c>
      <c r="I411" s="250"/>
      <c r="J411" s="246"/>
      <c r="K411" s="246"/>
      <c r="L411" s="251"/>
      <c r="M411" s="252"/>
      <c r="N411" s="253"/>
      <c r="O411" s="253"/>
      <c r="P411" s="253"/>
      <c r="Q411" s="253"/>
      <c r="R411" s="253"/>
      <c r="S411" s="253"/>
      <c r="T411" s="25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5" t="s">
        <v>135</v>
      </c>
      <c r="AU411" s="255" t="s">
        <v>86</v>
      </c>
      <c r="AV411" s="14" t="s">
        <v>86</v>
      </c>
      <c r="AW411" s="14" t="s">
        <v>32</v>
      </c>
      <c r="AX411" s="14" t="s">
        <v>76</v>
      </c>
      <c r="AY411" s="255" t="s">
        <v>126</v>
      </c>
    </row>
    <row r="412" s="14" customFormat="1">
      <c r="A412" s="14"/>
      <c r="B412" s="245"/>
      <c r="C412" s="246"/>
      <c r="D412" s="236" t="s">
        <v>135</v>
      </c>
      <c r="E412" s="247" t="s">
        <v>1</v>
      </c>
      <c r="F412" s="248" t="s">
        <v>462</v>
      </c>
      <c r="G412" s="246"/>
      <c r="H412" s="249">
        <v>35.567999999999998</v>
      </c>
      <c r="I412" s="250"/>
      <c r="J412" s="246"/>
      <c r="K412" s="246"/>
      <c r="L412" s="251"/>
      <c r="M412" s="252"/>
      <c r="N412" s="253"/>
      <c r="O412" s="253"/>
      <c r="P412" s="253"/>
      <c r="Q412" s="253"/>
      <c r="R412" s="253"/>
      <c r="S412" s="253"/>
      <c r="T412" s="25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5" t="s">
        <v>135</v>
      </c>
      <c r="AU412" s="255" t="s">
        <v>86</v>
      </c>
      <c r="AV412" s="14" t="s">
        <v>86</v>
      </c>
      <c r="AW412" s="14" t="s">
        <v>32</v>
      </c>
      <c r="AX412" s="14" t="s">
        <v>76</v>
      </c>
      <c r="AY412" s="255" t="s">
        <v>126</v>
      </c>
    </row>
    <row r="413" s="14" customFormat="1">
      <c r="A413" s="14"/>
      <c r="B413" s="245"/>
      <c r="C413" s="246"/>
      <c r="D413" s="236" t="s">
        <v>135</v>
      </c>
      <c r="E413" s="247" t="s">
        <v>1</v>
      </c>
      <c r="F413" s="248" t="s">
        <v>463</v>
      </c>
      <c r="G413" s="246"/>
      <c r="H413" s="249">
        <v>12.006</v>
      </c>
      <c r="I413" s="250"/>
      <c r="J413" s="246"/>
      <c r="K413" s="246"/>
      <c r="L413" s="251"/>
      <c r="M413" s="252"/>
      <c r="N413" s="253"/>
      <c r="O413" s="253"/>
      <c r="P413" s="253"/>
      <c r="Q413" s="253"/>
      <c r="R413" s="253"/>
      <c r="S413" s="253"/>
      <c r="T413" s="25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5" t="s">
        <v>135</v>
      </c>
      <c r="AU413" s="255" t="s">
        <v>86</v>
      </c>
      <c r="AV413" s="14" t="s">
        <v>86</v>
      </c>
      <c r="AW413" s="14" t="s">
        <v>32</v>
      </c>
      <c r="AX413" s="14" t="s">
        <v>76</v>
      </c>
      <c r="AY413" s="255" t="s">
        <v>126</v>
      </c>
    </row>
    <row r="414" s="14" customFormat="1">
      <c r="A414" s="14"/>
      <c r="B414" s="245"/>
      <c r="C414" s="246"/>
      <c r="D414" s="236" t="s">
        <v>135</v>
      </c>
      <c r="E414" s="247" t="s">
        <v>1</v>
      </c>
      <c r="F414" s="248" t="s">
        <v>464</v>
      </c>
      <c r="G414" s="246"/>
      <c r="H414" s="249">
        <v>24.84</v>
      </c>
      <c r="I414" s="250"/>
      <c r="J414" s="246"/>
      <c r="K414" s="246"/>
      <c r="L414" s="251"/>
      <c r="M414" s="252"/>
      <c r="N414" s="253"/>
      <c r="O414" s="253"/>
      <c r="P414" s="253"/>
      <c r="Q414" s="253"/>
      <c r="R414" s="253"/>
      <c r="S414" s="253"/>
      <c r="T414" s="25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5" t="s">
        <v>135</v>
      </c>
      <c r="AU414" s="255" t="s">
        <v>86</v>
      </c>
      <c r="AV414" s="14" t="s">
        <v>86</v>
      </c>
      <c r="AW414" s="14" t="s">
        <v>32</v>
      </c>
      <c r="AX414" s="14" t="s">
        <v>76</v>
      </c>
      <c r="AY414" s="255" t="s">
        <v>126</v>
      </c>
    </row>
    <row r="415" s="14" customFormat="1">
      <c r="A415" s="14"/>
      <c r="B415" s="245"/>
      <c r="C415" s="246"/>
      <c r="D415" s="236" t="s">
        <v>135</v>
      </c>
      <c r="E415" s="247" t="s">
        <v>1</v>
      </c>
      <c r="F415" s="248" t="s">
        <v>465</v>
      </c>
      <c r="G415" s="246"/>
      <c r="H415" s="249">
        <v>4.5599999999999996</v>
      </c>
      <c r="I415" s="250"/>
      <c r="J415" s="246"/>
      <c r="K415" s="246"/>
      <c r="L415" s="251"/>
      <c r="M415" s="252"/>
      <c r="N415" s="253"/>
      <c r="O415" s="253"/>
      <c r="P415" s="253"/>
      <c r="Q415" s="253"/>
      <c r="R415" s="253"/>
      <c r="S415" s="253"/>
      <c r="T415" s="25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5" t="s">
        <v>135</v>
      </c>
      <c r="AU415" s="255" t="s">
        <v>86</v>
      </c>
      <c r="AV415" s="14" t="s">
        <v>86</v>
      </c>
      <c r="AW415" s="14" t="s">
        <v>32</v>
      </c>
      <c r="AX415" s="14" t="s">
        <v>76</v>
      </c>
      <c r="AY415" s="255" t="s">
        <v>126</v>
      </c>
    </row>
    <row r="416" s="14" customFormat="1">
      <c r="A416" s="14"/>
      <c r="B416" s="245"/>
      <c r="C416" s="246"/>
      <c r="D416" s="236" t="s">
        <v>135</v>
      </c>
      <c r="E416" s="247" t="s">
        <v>1</v>
      </c>
      <c r="F416" s="248" t="s">
        <v>466</v>
      </c>
      <c r="G416" s="246"/>
      <c r="H416" s="249">
        <v>10.800000000000001</v>
      </c>
      <c r="I416" s="250"/>
      <c r="J416" s="246"/>
      <c r="K416" s="246"/>
      <c r="L416" s="251"/>
      <c r="M416" s="252"/>
      <c r="N416" s="253"/>
      <c r="O416" s="253"/>
      <c r="P416" s="253"/>
      <c r="Q416" s="253"/>
      <c r="R416" s="253"/>
      <c r="S416" s="253"/>
      <c r="T416" s="25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5" t="s">
        <v>135</v>
      </c>
      <c r="AU416" s="255" t="s">
        <v>86</v>
      </c>
      <c r="AV416" s="14" t="s">
        <v>86</v>
      </c>
      <c r="AW416" s="14" t="s">
        <v>32</v>
      </c>
      <c r="AX416" s="14" t="s">
        <v>76</v>
      </c>
      <c r="AY416" s="255" t="s">
        <v>126</v>
      </c>
    </row>
    <row r="417" s="16" customFormat="1">
      <c r="A417" s="16"/>
      <c r="B417" s="267"/>
      <c r="C417" s="268"/>
      <c r="D417" s="236" t="s">
        <v>135</v>
      </c>
      <c r="E417" s="269" t="s">
        <v>1</v>
      </c>
      <c r="F417" s="270" t="s">
        <v>162</v>
      </c>
      <c r="G417" s="268"/>
      <c r="H417" s="271">
        <v>173.38800000000001</v>
      </c>
      <c r="I417" s="272"/>
      <c r="J417" s="268"/>
      <c r="K417" s="268"/>
      <c r="L417" s="273"/>
      <c r="M417" s="274"/>
      <c r="N417" s="275"/>
      <c r="O417" s="275"/>
      <c r="P417" s="275"/>
      <c r="Q417" s="275"/>
      <c r="R417" s="275"/>
      <c r="S417" s="275"/>
      <c r="T417" s="27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T417" s="277" t="s">
        <v>135</v>
      </c>
      <c r="AU417" s="277" t="s">
        <v>86</v>
      </c>
      <c r="AV417" s="16" t="s">
        <v>133</v>
      </c>
      <c r="AW417" s="16" t="s">
        <v>32</v>
      </c>
      <c r="AX417" s="16" t="s">
        <v>84</v>
      </c>
      <c r="AY417" s="277" t="s">
        <v>126</v>
      </c>
    </row>
    <row r="418" s="2" customFormat="1" ht="50.4" customHeight="1">
      <c r="A418" s="39"/>
      <c r="B418" s="40"/>
      <c r="C418" s="278" t="s">
        <v>467</v>
      </c>
      <c r="D418" s="278" t="s">
        <v>218</v>
      </c>
      <c r="E418" s="279" t="s">
        <v>468</v>
      </c>
      <c r="F418" s="280" t="s">
        <v>469</v>
      </c>
      <c r="G418" s="281" t="s">
        <v>337</v>
      </c>
      <c r="H418" s="282">
        <v>14</v>
      </c>
      <c r="I418" s="283"/>
      <c r="J418" s="284">
        <f>ROUND(I418*H418,2)</f>
        <v>0</v>
      </c>
      <c r="K418" s="285"/>
      <c r="L418" s="286"/>
      <c r="M418" s="287" t="s">
        <v>1</v>
      </c>
      <c r="N418" s="288" t="s">
        <v>41</v>
      </c>
      <c r="O418" s="92"/>
      <c r="P418" s="230">
        <f>O418*H418</f>
        <v>0</v>
      </c>
      <c r="Q418" s="230">
        <v>0.037960000000000001</v>
      </c>
      <c r="R418" s="230">
        <f>Q418*H418</f>
        <v>0.53144000000000002</v>
      </c>
      <c r="S418" s="230">
        <v>0</v>
      </c>
      <c r="T418" s="231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32" t="s">
        <v>344</v>
      </c>
      <c r="AT418" s="232" t="s">
        <v>218</v>
      </c>
      <c r="AU418" s="232" t="s">
        <v>86</v>
      </c>
      <c r="AY418" s="18" t="s">
        <v>126</v>
      </c>
      <c r="BE418" s="233">
        <f>IF(N418="základní",J418,0)</f>
        <v>0</v>
      </c>
      <c r="BF418" s="233">
        <f>IF(N418="snížená",J418,0)</f>
        <v>0</v>
      </c>
      <c r="BG418" s="233">
        <f>IF(N418="zákl. přenesená",J418,0)</f>
        <v>0</v>
      </c>
      <c r="BH418" s="233">
        <f>IF(N418="sníž. přenesená",J418,0)</f>
        <v>0</v>
      </c>
      <c r="BI418" s="233">
        <f>IF(N418="nulová",J418,0)</f>
        <v>0</v>
      </c>
      <c r="BJ418" s="18" t="s">
        <v>84</v>
      </c>
      <c r="BK418" s="233">
        <f>ROUND(I418*H418,2)</f>
        <v>0</v>
      </c>
      <c r="BL418" s="18" t="s">
        <v>254</v>
      </c>
      <c r="BM418" s="232" t="s">
        <v>470</v>
      </c>
    </row>
    <row r="419" s="2" customFormat="1" ht="50.4" customHeight="1">
      <c r="A419" s="39"/>
      <c r="B419" s="40"/>
      <c r="C419" s="278" t="s">
        <v>471</v>
      </c>
      <c r="D419" s="278" t="s">
        <v>218</v>
      </c>
      <c r="E419" s="279" t="s">
        <v>472</v>
      </c>
      <c r="F419" s="280" t="s">
        <v>473</v>
      </c>
      <c r="G419" s="281" t="s">
        <v>337</v>
      </c>
      <c r="H419" s="282">
        <v>4</v>
      </c>
      <c r="I419" s="283"/>
      <c r="J419" s="284">
        <f>ROUND(I419*H419,2)</f>
        <v>0</v>
      </c>
      <c r="K419" s="285"/>
      <c r="L419" s="286"/>
      <c r="M419" s="287" t="s">
        <v>1</v>
      </c>
      <c r="N419" s="288" t="s">
        <v>41</v>
      </c>
      <c r="O419" s="92"/>
      <c r="P419" s="230">
        <f>O419*H419</f>
        <v>0</v>
      </c>
      <c r="Q419" s="230">
        <v>0.037960000000000001</v>
      </c>
      <c r="R419" s="230">
        <f>Q419*H419</f>
        <v>0.15184</v>
      </c>
      <c r="S419" s="230">
        <v>0</v>
      </c>
      <c r="T419" s="231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2" t="s">
        <v>344</v>
      </c>
      <c r="AT419" s="232" t="s">
        <v>218</v>
      </c>
      <c r="AU419" s="232" t="s">
        <v>86</v>
      </c>
      <c r="AY419" s="18" t="s">
        <v>126</v>
      </c>
      <c r="BE419" s="233">
        <f>IF(N419="základní",J419,0)</f>
        <v>0</v>
      </c>
      <c r="BF419" s="233">
        <f>IF(N419="snížená",J419,0)</f>
        <v>0</v>
      </c>
      <c r="BG419" s="233">
        <f>IF(N419="zákl. přenesená",J419,0)</f>
        <v>0</v>
      </c>
      <c r="BH419" s="233">
        <f>IF(N419="sníž. přenesená",J419,0)</f>
        <v>0</v>
      </c>
      <c r="BI419" s="233">
        <f>IF(N419="nulová",J419,0)</f>
        <v>0</v>
      </c>
      <c r="BJ419" s="18" t="s">
        <v>84</v>
      </c>
      <c r="BK419" s="233">
        <f>ROUND(I419*H419,2)</f>
        <v>0</v>
      </c>
      <c r="BL419" s="18" t="s">
        <v>254</v>
      </c>
      <c r="BM419" s="232" t="s">
        <v>474</v>
      </c>
    </row>
    <row r="420" s="2" customFormat="1" ht="50.4" customHeight="1">
      <c r="A420" s="39"/>
      <c r="B420" s="40"/>
      <c r="C420" s="278" t="s">
        <v>475</v>
      </c>
      <c r="D420" s="278" t="s">
        <v>218</v>
      </c>
      <c r="E420" s="279" t="s">
        <v>476</v>
      </c>
      <c r="F420" s="280" t="s">
        <v>477</v>
      </c>
      <c r="G420" s="281" t="s">
        <v>337</v>
      </c>
      <c r="H420" s="282">
        <v>9</v>
      </c>
      <c r="I420" s="283"/>
      <c r="J420" s="284">
        <f>ROUND(I420*H420,2)</f>
        <v>0</v>
      </c>
      <c r="K420" s="285"/>
      <c r="L420" s="286"/>
      <c r="M420" s="287" t="s">
        <v>1</v>
      </c>
      <c r="N420" s="288" t="s">
        <v>41</v>
      </c>
      <c r="O420" s="92"/>
      <c r="P420" s="230">
        <f>O420*H420</f>
        <v>0</v>
      </c>
      <c r="Q420" s="230">
        <v>0.037960000000000001</v>
      </c>
      <c r="R420" s="230">
        <f>Q420*H420</f>
        <v>0.34164</v>
      </c>
      <c r="S420" s="230">
        <v>0</v>
      </c>
      <c r="T420" s="231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32" t="s">
        <v>344</v>
      </c>
      <c r="AT420" s="232" t="s">
        <v>218</v>
      </c>
      <c r="AU420" s="232" t="s">
        <v>86</v>
      </c>
      <c r="AY420" s="18" t="s">
        <v>126</v>
      </c>
      <c r="BE420" s="233">
        <f>IF(N420="základní",J420,0)</f>
        <v>0</v>
      </c>
      <c r="BF420" s="233">
        <f>IF(N420="snížená",J420,0)</f>
        <v>0</v>
      </c>
      <c r="BG420" s="233">
        <f>IF(N420="zákl. přenesená",J420,0)</f>
        <v>0</v>
      </c>
      <c r="BH420" s="233">
        <f>IF(N420="sníž. přenesená",J420,0)</f>
        <v>0</v>
      </c>
      <c r="BI420" s="233">
        <f>IF(N420="nulová",J420,0)</f>
        <v>0</v>
      </c>
      <c r="BJ420" s="18" t="s">
        <v>84</v>
      </c>
      <c r="BK420" s="233">
        <f>ROUND(I420*H420,2)</f>
        <v>0</v>
      </c>
      <c r="BL420" s="18" t="s">
        <v>254</v>
      </c>
      <c r="BM420" s="232" t="s">
        <v>478</v>
      </c>
    </row>
    <row r="421" s="2" customFormat="1" ht="50.4" customHeight="1">
      <c r="A421" s="39"/>
      <c r="B421" s="40"/>
      <c r="C421" s="278" t="s">
        <v>479</v>
      </c>
      <c r="D421" s="278" t="s">
        <v>218</v>
      </c>
      <c r="E421" s="279" t="s">
        <v>480</v>
      </c>
      <c r="F421" s="280" t="s">
        <v>481</v>
      </c>
      <c r="G421" s="281" t="s">
        <v>337</v>
      </c>
      <c r="H421" s="282">
        <v>4</v>
      </c>
      <c r="I421" s="283"/>
      <c r="J421" s="284">
        <f>ROUND(I421*H421,2)</f>
        <v>0</v>
      </c>
      <c r="K421" s="285"/>
      <c r="L421" s="286"/>
      <c r="M421" s="287" t="s">
        <v>1</v>
      </c>
      <c r="N421" s="288" t="s">
        <v>41</v>
      </c>
      <c r="O421" s="92"/>
      <c r="P421" s="230">
        <f>O421*H421</f>
        <v>0</v>
      </c>
      <c r="Q421" s="230">
        <v>0.037960000000000001</v>
      </c>
      <c r="R421" s="230">
        <f>Q421*H421</f>
        <v>0.15184</v>
      </c>
      <c r="S421" s="230">
        <v>0</v>
      </c>
      <c r="T421" s="231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32" t="s">
        <v>344</v>
      </c>
      <c r="AT421" s="232" t="s">
        <v>218</v>
      </c>
      <c r="AU421" s="232" t="s">
        <v>86</v>
      </c>
      <c r="AY421" s="18" t="s">
        <v>126</v>
      </c>
      <c r="BE421" s="233">
        <f>IF(N421="základní",J421,0)</f>
        <v>0</v>
      </c>
      <c r="BF421" s="233">
        <f>IF(N421="snížená",J421,0)</f>
        <v>0</v>
      </c>
      <c r="BG421" s="233">
        <f>IF(N421="zákl. přenesená",J421,0)</f>
        <v>0</v>
      </c>
      <c r="BH421" s="233">
        <f>IF(N421="sníž. přenesená",J421,0)</f>
        <v>0</v>
      </c>
      <c r="BI421" s="233">
        <f>IF(N421="nulová",J421,0)</f>
        <v>0</v>
      </c>
      <c r="BJ421" s="18" t="s">
        <v>84</v>
      </c>
      <c r="BK421" s="233">
        <f>ROUND(I421*H421,2)</f>
        <v>0</v>
      </c>
      <c r="BL421" s="18" t="s">
        <v>254</v>
      </c>
      <c r="BM421" s="232" t="s">
        <v>482</v>
      </c>
    </row>
    <row r="422" s="2" customFormat="1" ht="50.4" customHeight="1">
      <c r="A422" s="39"/>
      <c r="B422" s="40"/>
      <c r="C422" s="278" t="s">
        <v>483</v>
      </c>
      <c r="D422" s="278" t="s">
        <v>218</v>
      </c>
      <c r="E422" s="279" t="s">
        <v>484</v>
      </c>
      <c r="F422" s="280" t="s">
        <v>485</v>
      </c>
      <c r="G422" s="281" t="s">
        <v>337</v>
      </c>
      <c r="H422" s="282">
        <v>4</v>
      </c>
      <c r="I422" s="283"/>
      <c r="J422" s="284">
        <f>ROUND(I422*H422,2)</f>
        <v>0</v>
      </c>
      <c r="K422" s="285"/>
      <c r="L422" s="286"/>
      <c r="M422" s="287" t="s">
        <v>1</v>
      </c>
      <c r="N422" s="288" t="s">
        <v>41</v>
      </c>
      <c r="O422" s="92"/>
      <c r="P422" s="230">
        <f>O422*H422</f>
        <v>0</v>
      </c>
      <c r="Q422" s="230">
        <v>0.037960000000000001</v>
      </c>
      <c r="R422" s="230">
        <f>Q422*H422</f>
        <v>0.15184</v>
      </c>
      <c r="S422" s="230">
        <v>0</v>
      </c>
      <c r="T422" s="231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32" t="s">
        <v>344</v>
      </c>
      <c r="AT422" s="232" t="s">
        <v>218</v>
      </c>
      <c r="AU422" s="232" t="s">
        <v>86</v>
      </c>
      <c r="AY422" s="18" t="s">
        <v>126</v>
      </c>
      <c r="BE422" s="233">
        <f>IF(N422="základní",J422,0)</f>
        <v>0</v>
      </c>
      <c r="BF422" s="233">
        <f>IF(N422="snížená",J422,0)</f>
        <v>0</v>
      </c>
      <c r="BG422" s="233">
        <f>IF(N422="zákl. přenesená",J422,0)</f>
        <v>0</v>
      </c>
      <c r="BH422" s="233">
        <f>IF(N422="sníž. přenesená",J422,0)</f>
        <v>0</v>
      </c>
      <c r="BI422" s="233">
        <f>IF(N422="nulová",J422,0)</f>
        <v>0</v>
      </c>
      <c r="BJ422" s="18" t="s">
        <v>84</v>
      </c>
      <c r="BK422" s="233">
        <f>ROUND(I422*H422,2)</f>
        <v>0</v>
      </c>
      <c r="BL422" s="18" t="s">
        <v>254</v>
      </c>
      <c r="BM422" s="232" t="s">
        <v>486</v>
      </c>
    </row>
    <row r="423" s="2" customFormat="1" ht="50.4" customHeight="1">
      <c r="A423" s="39"/>
      <c r="B423" s="40"/>
      <c r="C423" s="278" t="s">
        <v>487</v>
      </c>
      <c r="D423" s="278" t="s">
        <v>218</v>
      </c>
      <c r="E423" s="279" t="s">
        <v>488</v>
      </c>
      <c r="F423" s="280" t="s">
        <v>489</v>
      </c>
      <c r="G423" s="281" t="s">
        <v>337</v>
      </c>
      <c r="H423" s="282">
        <v>2</v>
      </c>
      <c r="I423" s="283"/>
      <c r="J423" s="284">
        <f>ROUND(I423*H423,2)</f>
        <v>0</v>
      </c>
      <c r="K423" s="285"/>
      <c r="L423" s="286"/>
      <c r="M423" s="287" t="s">
        <v>1</v>
      </c>
      <c r="N423" s="288" t="s">
        <v>41</v>
      </c>
      <c r="O423" s="92"/>
      <c r="P423" s="230">
        <f>O423*H423</f>
        <v>0</v>
      </c>
      <c r="Q423" s="230">
        <v>0.037960000000000001</v>
      </c>
      <c r="R423" s="230">
        <f>Q423*H423</f>
        <v>0.075920000000000001</v>
      </c>
      <c r="S423" s="230">
        <v>0</v>
      </c>
      <c r="T423" s="231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2" t="s">
        <v>344</v>
      </c>
      <c r="AT423" s="232" t="s">
        <v>218</v>
      </c>
      <c r="AU423" s="232" t="s">
        <v>86</v>
      </c>
      <c r="AY423" s="18" t="s">
        <v>126</v>
      </c>
      <c r="BE423" s="233">
        <f>IF(N423="základní",J423,0)</f>
        <v>0</v>
      </c>
      <c r="BF423" s="233">
        <f>IF(N423="snížená",J423,0)</f>
        <v>0</v>
      </c>
      <c r="BG423" s="233">
        <f>IF(N423="zákl. přenesená",J423,0)</f>
        <v>0</v>
      </c>
      <c r="BH423" s="233">
        <f>IF(N423="sníž. přenesená",J423,0)</f>
        <v>0</v>
      </c>
      <c r="BI423" s="233">
        <f>IF(N423="nulová",J423,0)</f>
        <v>0</v>
      </c>
      <c r="BJ423" s="18" t="s">
        <v>84</v>
      </c>
      <c r="BK423" s="233">
        <f>ROUND(I423*H423,2)</f>
        <v>0</v>
      </c>
      <c r="BL423" s="18" t="s">
        <v>254</v>
      </c>
      <c r="BM423" s="232" t="s">
        <v>490</v>
      </c>
    </row>
    <row r="424" s="2" customFormat="1" ht="50.4" customHeight="1">
      <c r="A424" s="39"/>
      <c r="B424" s="40"/>
      <c r="C424" s="278" t="s">
        <v>491</v>
      </c>
      <c r="D424" s="278" t="s">
        <v>218</v>
      </c>
      <c r="E424" s="279" t="s">
        <v>492</v>
      </c>
      <c r="F424" s="280" t="s">
        <v>493</v>
      </c>
      <c r="G424" s="281" t="s">
        <v>337</v>
      </c>
      <c r="H424" s="282">
        <v>16</v>
      </c>
      <c r="I424" s="283"/>
      <c r="J424" s="284">
        <f>ROUND(I424*H424,2)</f>
        <v>0</v>
      </c>
      <c r="K424" s="285"/>
      <c r="L424" s="286"/>
      <c r="M424" s="287" t="s">
        <v>1</v>
      </c>
      <c r="N424" s="288" t="s">
        <v>41</v>
      </c>
      <c r="O424" s="92"/>
      <c r="P424" s="230">
        <f>O424*H424</f>
        <v>0</v>
      </c>
      <c r="Q424" s="230">
        <v>0.037960000000000001</v>
      </c>
      <c r="R424" s="230">
        <f>Q424*H424</f>
        <v>0.60736000000000001</v>
      </c>
      <c r="S424" s="230">
        <v>0</v>
      </c>
      <c r="T424" s="231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32" t="s">
        <v>344</v>
      </c>
      <c r="AT424" s="232" t="s">
        <v>218</v>
      </c>
      <c r="AU424" s="232" t="s">
        <v>86</v>
      </c>
      <c r="AY424" s="18" t="s">
        <v>126</v>
      </c>
      <c r="BE424" s="233">
        <f>IF(N424="základní",J424,0)</f>
        <v>0</v>
      </c>
      <c r="BF424" s="233">
        <f>IF(N424="snížená",J424,0)</f>
        <v>0</v>
      </c>
      <c r="BG424" s="233">
        <f>IF(N424="zákl. přenesená",J424,0)</f>
        <v>0</v>
      </c>
      <c r="BH424" s="233">
        <f>IF(N424="sníž. přenesená",J424,0)</f>
        <v>0</v>
      </c>
      <c r="BI424" s="233">
        <f>IF(N424="nulová",J424,0)</f>
        <v>0</v>
      </c>
      <c r="BJ424" s="18" t="s">
        <v>84</v>
      </c>
      <c r="BK424" s="233">
        <f>ROUND(I424*H424,2)</f>
        <v>0</v>
      </c>
      <c r="BL424" s="18" t="s">
        <v>254</v>
      </c>
      <c r="BM424" s="232" t="s">
        <v>494</v>
      </c>
    </row>
    <row r="425" s="2" customFormat="1" ht="50.4" customHeight="1">
      <c r="A425" s="39"/>
      <c r="B425" s="40"/>
      <c r="C425" s="278" t="s">
        <v>495</v>
      </c>
      <c r="D425" s="278" t="s">
        <v>218</v>
      </c>
      <c r="E425" s="279" t="s">
        <v>496</v>
      </c>
      <c r="F425" s="280" t="s">
        <v>497</v>
      </c>
      <c r="G425" s="281" t="s">
        <v>337</v>
      </c>
      <c r="H425" s="282">
        <v>6</v>
      </c>
      <c r="I425" s="283"/>
      <c r="J425" s="284">
        <f>ROUND(I425*H425,2)</f>
        <v>0</v>
      </c>
      <c r="K425" s="285"/>
      <c r="L425" s="286"/>
      <c r="M425" s="287" t="s">
        <v>1</v>
      </c>
      <c r="N425" s="288" t="s">
        <v>41</v>
      </c>
      <c r="O425" s="92"/>
      <c r="P425" s="230">
        <f>O425*H425</f>
        <v>0</v>
      </c>
      <c r="Q425" s="230">
        <v>0.037960000000000001</v>
      </c>
      <c r="R425" s="230">
        <f>Q425*H425</f>
        <v>0.22776000000000002</v>
      </c>
      <c r="S425" s="230">
        <v>0</v>
      </c>
      <c r="T425" s="231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32" t="s">
        <v>344</v>
      </c>
      <c r="AT425" s="232" t="s">
        <v>218</v>
      </c>
      <c r="AU425" s="232" t="s">
        <v>86</v>
      </c>
      <c r="AY425" s="18" t="s">
        <v>126</v>
      </c>
      <c r="BE425" s="233">
        <f>IF(N425="základní",J425,0)</f>
        <v>0</v>
      </c>
      <c r="BF425" s="233">
        <f>IF(N425="snížená",J425,0)</f>
        <v>0</v>
      </c>
      <c r="BG425" s="233">
        <f>IF(N425="zákl. přenesená",J425,0)</f>
        <v>0</v>
      </c>
      <c r="BH425" s="233">
        <f>IF(N425="sníž. přenesená",J425,0)</f>
        <v>0</v>
      </c>
      <c r="BI425" s="233">
        <f>IF(N425="nulová",J425,0)</f>
        <v>0</v>
      </c>
      <c r="BJ425" s="18" t="s">
        <v>84</v>
      </c>
      <c r="BK425" s="233">
        <f>ROUND(I425*H425,2)</f>
        <v>0</v>
      </c>
      <c r="BL425" s="18" t="s">
        <v>254</v>
      </c>
      <c r="BM425" s="232" t="s">
        <v>498</v>
      </c>
    </row>
    <row r="426" s="2" customFormat="1" ht="50.4" customHeight="1">
      <c r="A426" s="39"/>
      <c r="B426" s="40"/>
      <c r="C426" s="278" t="s">
        <v>499</v>
      </c>
      <c r="D426" s="278" t="s">
        <v>218</v>
      </c>
      <c r="E426" s="279" t="s">
        <v>500</v>
      </c>
      <c r="F426" s="280" t="s">
        <v>501</v>
      </c>
      <c r="G426" s="281" t="s">
        <v>337</v>
      </c>
      <c r="H426" s="282">
        <v>9</v>
      </c>
      <c r="I426" s="283"/>
      <c r="J426" s="284">
        <f>ROUND(I426*H426,2)</f>
        <v>0</v>
      </c>
      <c r="K426" s="285"/>
      <c r="L426" s="286"/>
      <c r="M426" s="287" t="s">
        <v>1</v>
      </c>
      <c r="N426" s="288" t="s">
        <v>41</v>
      </c>
      <c r="O426" s="92"/>
      <c r="P426" s="230">
        <f>O426*H426</f>
        <v>0</v>
      </c>
      <c r="Q426" s="230">
        <v>0.037960000000000001</v>
      </c>
      <c r="R426" s="230">
        <f>Q426*H426</f>
        <v>0.34164</v>
      </c>
      <c r="S426" s="230">
        <v>0</v>
      </c>
      <c r="T426" s="231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32" t="s">
        <v>344</v>
      </c>
      <c r="AT426" s="232" t="s">
        <v>218</v>
      </c>
      <c r="AU426" s="232" t="s">
        <v>86</v>
      </c>
      <c r="AY426" s="18" t="s">
        <v>126</v>
      </c>
      <c r="BE426" s="233">
        <f>IF(N426="základní",J426,0)</f>
        <v>0</v>
      </c>
      <c r="BF426" s="233">
        <f>IF(N426="snížená",J426,0)</f>
        <v>0</v>
      </c>
      <c r="BG426" s="233">
        <f>IF(N426="zákl. přenesená",J426,0)</f>
        <v>0</v>
      </c>
      <c r="BH426" s="233">
        <f>IF(N426="sníž. přenesená",J426,0)</f>
        <v>0</v>
      </c>
      <c r="BI426" s="233">
        <f>IF(N426="nulová",J426,0)</f>
        <v>0</v>
      </c>
      <c r="BJ426" s="18" t="s">
        <v>84</v>
      </c>
      <c r="BK426" s="233">
        <f>ROUND(I426*H426,2)</f>
        <v>0</v>
      </c>
      <c r="BL426" s="18" t="s">
        <v>254</v>
      </c>
      <c r="BM426" s="232" t="s">
        <v>502</v>
      </c>
    </row>
    <row r="427" s="2" customFormat="1" ht="50.4" customHeight="1">
      <c r="A427" s="39"/>
      <c r="B427" s="40"/>
      <c r="C427" s="278" t="s">
        <v>503</v>
      </c>
      <c r="D427" s="278" t="s">
        <v>218</v>
      </c>
      <c r="E427" s="279" t="s">
        <v>504</v>
      </c>
      <c r="F427" s="280" t="s">
        <v>505</v>
      </c>
      <c r="G427" s="281" t="s">
        <v>337</v>
      </c>
      <c r="H427" s="282">
        <v>2</v>
      </c>
      <c r="I427" s="283"/>
      <c r="J427" s="284">
        <f>ROUND(I427*H427,2)</f>
        <v>0</v>
      </c>
      <c r="K427" s="285"/>
      <c r="L427" s="286"/>
      <c r="M427" s="287" t="s">
        <v>1</v>
      </c>
      <c r="N427" s="288" t="s">
        <v>41</v>
      </c>
      <c r="O427" s="92"/>
      <c r="P427" s="230">
        <f>O427*H427</f>
        <v>0</v>
      </c>
      <c r="Q427" s="230">
        <v>0.037960000000000001</v>
      </c>
      <c r="R427" s="230">
        <f>Q427*H427</f>
        <v>0.075920000000000001</v>
      </c>
      <c r="S427" s="230">
        <v>0</v>
      </c>
      <c r="T427" s="231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32" t="s">
        <v>344</v>
      </c>
      <c r="AT427" s="232" t="s">
        <v>218</v>
      </c>
      <c r="AU427" s="232" t="s">
        <v>86</v>
      </c>
      <c r="AY427" s="18" t="s">
        <v>126</v>
      </c>
      <c r="BE427" s="233">
        <f>IF(N427="základní",J427,0)</f>
        <v>0</v>
      </c>
      <c r="BF427" s="233">
        <f>IF(N427="snížená",J427,0)</f>
        <v>0</v>
      </c>
      <c r="BG427" s="233">
        <f>IF(N427="zákl. přenesená",J427,0)</f>
        <v>0</v>
      </c>
      <c r="BH427" s="233">
        <f>IF(N427="sníž. přenesená",J427,0)</f>
        <v>0</v>
      </c>
      <c r="BI427" s="233">
        <f>IF(N427="nulová",J427,0)</f>
        <v>0</v>
      </c>
      <c r="BJ427" s="18" t="s">
        <v>84</v>
      </c>
      <c r="BK427" s="233">
        <f>ROUND(I427*H427,2)</f>
        <v>0</v>
      </c>
      <c r="BL427" s="18" t="s">
        <v>254</v>
      </c>
      <c r="BM427" s="232" t="s">
        <v>506</v>
      </c>
    </row>
    <row r="428" s="2" customFormat="1" ht="50.4" customHeight="1">
      <c r="A428" s="39"/>
      <c r="B428" s="40"/>
      <c r="C428" s="278" t="s">
        <v>507</v>
      </c>
      <c r="D428" s="278" t="s">
        <v>218</v>
      </c>
      <c r="E428" s="279" t="s">
        <v>508</v>
      </c>
      <c r="F428" s="280" t="s">
        <v>509</v>
      </c>
      <c r="G428" s="281" t="s">
        <v>337</v>
      </c>
      <c r="H428" s="282">
        <v>5</v>
      </c>
      <c r="I428" s="283"/>
      <c r="J428" s="284">
        <f>ROUND(I428*H428,2)</f>
        <v>0</v>
      </c>
      <c r="K428" s="285"/>
      <c r="L428" s="286"/>
      <c r="M428" s="287" t="s">
        <v>1</v>
      </c>
      <c r="N428" s="288" t="s">
        <v>41</v>
      </c>
      <c r="O428" s="92"/>
      <c r="P428" s="230">
        <f>O428*H428</f>
        <v>0</v>
      </c>
      <c r="Q428" s="230">
        <v>0.037960000000000001</v>
      </c>
      <c r="R428" s="230">
        <f>Q428*H428</f>
        <v>0.1898</v>
      </c>
      <c r="S428" s="230">
        <v>0</v>
      </c>
      <c r="T428" s="231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32" t="s">
        <v>344</v>
      </c>
      <c r="AT428" s="232" t="s">
        <v>218</v>
      </c>
      <c r="AU428" s="232" t="s">
        <v>86</v>
      </c>
      <c r="AY428" s="18" t="s">
        <v>126</v>
      </c>
      <c r="BE428" s="233">
        <f>IF(N428="základní",J428,0)</f>
        <v>0</v>
      </c>
      <c r="BF428" s="233">
        <f>IF(N428="snížená",J428,0)</f>
        <v>0</v>
      </c>
      <c r="BG428" s="233">
        <f>IF(N428="zákl. přenesená",J428,0)</f>
        <v>0</v>
      </c>
      <c r="BH428" s="233">
        <f>IF(N428="sníž. přenesená",J428,0)</f>
        <v>0</v>
      </c>
      <c r="BI428" s="233">
        <f>IF(N428="nulová",J428,0)</f>
        <v>0</v>
      </c>
      <c r="BJ428" s="18" t="s">
        <v>84</v>
      </c>
      <c r="BK428" s="233">
        <f>ROUND(I428*H428,2)</f>
        <v>0</v>
      </c>
      <c r="BL428" s="18" t="s">
        <v>254</v>
      </c>
      <c r="BM428" s="232" t="s">
        <v>510</v>
      </c>
    </row>
    <row r="429" s="2" customFormat="1" ht="14.4" customHeight="1">
      <c r="A429" s="39"/>
      <c r="B429" s="40"/>
      <c r="C429" s="220" t="s">
        <v>511</v>
      </c>
      <c r="D429" s="220" t="s">
        <v>129</v>
      </c>
      <c r="E429" s="221" t="s">
        <v>512</v>
      </c>
      <c r="F429" s="222" t="s">
        <v>513</v>
      </c>
      <c r="G429" s="223" t="s">
        <v>337</v>
      </c>
      <c r="H429" s="224">
        <v>31</v>
      </c>
      <c r="I429" s="225"/>
      <c r="J429" s="226">
        <f>ROUND(I429*H429,2)</f>
        <v>0</v>
      </c>
      <c r="K429" s="227"/>
      <c r="L429" s="45"/>
      <c r="M429" s="228" t="s">
        <v>1</v>
      </c>
      <c r="N429" s="229" t="s">
        <v>41</v>
      </c>
      <c r="O429" s="92"/>
      <c r="P429" s="230">
        <f>O429*H429</f>
        <v>0</v>
      </c>
      <c r="Q429" s="230">
        <v>0</v>
      </c>
      <c r="R429" s="230">
        <f>Q429*H429</f>
        <v>0</v>
      </c>
      <c r="S429" s="230">
        <v>0</v>
      </c>
      <c r="T429" s="231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32" t="s">
        <v>254</v>
      </c>
      <c r="AT429" s="232" t="s">
        <v>129</v>
      </c>
      <c r="AU429" s="232" t="s">
        <v>86</v>
      </c>
      <c r="AY429" s="18" t="s">
        <v>126</v>
      </c>
      <c r="BE429" s="233">
        <f>IF(N429="základní",J429,0)</f>
        <v>0</v>
      </c>
      <c r="BF429" s="233">
        <f>IF(N429="snížená",J429,0)</f>
        <v>0</v>
      </c>
      <c r="BG429" s="233">
        <f>IF(N429="zákl. přenesená",J429,0)</f>
        <v>0</v>
      </c>
      <c r="BH429" s="233">
        <f>IF(N429="sníž. přenesená",J429,0)</f>
        <v>0</v>
      </c>
      <c r="BI429" s="233">
        <f>IF(N429="nulová",J429,0)</f>
        <v>0</v>
      </c>
      <c r="BJ429" s="18" t="s">
        <v>84</v>
      </c>
      <c r="BK429" s="233">
        <f>ROUND(I429*H429,2)</f>
        <v>0</v>
      </c>
      <c r="BL429" s="18" t="s">
        <v>254</v>
      </c>
      <c r="BM429" s="232" t="s">
        <v>514</v>
      </c>
    </row>
    <row r="430" s="13" customFormat="1">
      <c r="A430" s="13"/>
      <c r="B430" s="234"/>
      <c r="C430" s="235"/>
      <c r="D430" s="236" t="s">
        <v>135</v>
      </c>
      <c r="E430" s="237" t="s">
        <v>1</v>
      </c>
      <c r="F430" s="238" t="s">
        <v>151</v>
      </c>
      <c r="G430" s="235"/>
      <c r="H430" s="237" t="s">
        <v>1</v>
      </c>
      <c r="I430" s="239"/>
      <c r="J430" s="235"/>
      <c r="K430" s="235"/>
      <c r="L430" s="240"/>
      <c r="M430" s="241"/>
      <c r="N430" s="242"/>
      <c r="O430" s="242"/>
      <c r="P430" s="242"/>
      <c r="Q430" s="242"/>
      <c r="R430" s="242"/>
      <c r="S430" s="242"/>
      <c r="T430" s="24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4" t="s">
        <v>135</v>
      </c>
      <c r="AU430" s="244" t="s">
        <v>86</v>
      </c>
      <c r="AV430" s="13" t="s">
        <v>84</v>
      </c>
      <c r="AW430" s="13" t="s">
        <v>32</v>
      </c>
      <c r="AX430" s="13" t="s">
        <v>76</v>
      </c>
      <c r="AY430" s="244" t="s">
        <v>126</v>
      </c>
    </row>
    <row r="431" s="14" customFormat="1">
      <c r="A431" s="14"/>
      <c r="B431" s="245"/>
      <c r="C431" s="246"/>
      <c r="D431" s="236" t="s">
        <v>135</v>
      </c>
      <c r="E431" s="247" t="s">
        <v>1</v>
      </c>
      <c r="F431" s="248" t="s">
        <v>515</v>
      </c>
      <c r="G431" s="246"/>
      <c r="H431" s="249">
        <v>12</v>
      </c>
      <c r="I431" s="250"/>
      <c r="J431" s="246"/>
      <c r="K431" s="246"/>
      <c r="L431" s="251"/>
      <c r="M431" s="252"/>
      <c r="N431" s="253"/>
      <c r="O431" s="253"/>
      <c r="P431" s="253"/>
      <c r="Q431" s="253"/>
      <c r="R431" s="253"/>
      <c r="S431" s="253"/>
      <c r="T431" s="25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5" t="s">
        <v>135</v>
      </c>
      <c r="AU431" s="255" t="s">
        <v>86</v>
      </c>
      <c r="AV431" s="14" t="s">
        <v>86</v>
      </c>
      <c r="AW431" s="14" t="s">
        <v>32</v>
      </c>
      <c r="AX431" s="14" t="s">
        <v>76</v>
      </c>
      <c r="AY431" s="255" t="s">
        <v>126</v>
      </c>
    </row>
    <row r="432" s="13" customFormat="1">
      <c r="A432" s="13"/>
      <c r="B432" s="234"/>
      <c r="C432" s="235"/>
      <c r="D432" s="236" t="s">
        <v>135</v>
      </c>
      <c r="E432" s="237" t="s">
        <v>1</v>
      </c>
      <c r="F432" s="238" t="s">
        <v>155</v>
      </c>
      <c r="G432" s="235"/>
      <c r="H432" s="237" t="s">
        <v>1</v>
      </c>
      <c r="I432" s="239"/>
      <c r="J432" s="235"/>
      <c r="K432" s="235"/>
      <c r="L432" s="240"/>
      <c r="M432" s="241"/>
      <c r="N432" s="242"/>
      <c r="O432" s="242"/>
      <c r="P432" s="242"/>
      <c r="Q432" s="242"/>
      <c r="R432" s="242"/>
      <c r="S432" s="242"/>
      <c r="T432" s="24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4" t="s">
        <v>135</v>
      </c>
      <c r="AU432" s="244" t="s">
        <v>86</v>
      </c>
      <c r="AV432" s="13" t="s">
        <v>84</v>
      </c>
      <c r="AW432" s="13" t="s">
        <v>32</v>
      </c>
      <c r="AX432" s="13" t="s">
        <v>76</v>
      </c>
      <c r="AY432" s="244" t="s">
        <v>126</v>
      </c>
    </row>
    <row r="433" s="14" customFormat="1">
      <c r="A433" s="14"/>
      <c r="B433" s="245"/>
      <c r="C433" s="246"/>
      <c r="D433" s="236" t="s">
        <v>135</v>
      </c>
      <c r="E433" s="247" t="s">
        <v>1</v>
      </c>
      <c r="F433" s="248" t="s">
        <v>516</v>
      </c>
      <c r="G433" s="246"/>
      <c r="H433" s="249">
        <v>19</v>
      </c>
      <c r="I433" s="250"/>
      <c r="J433" s="246"/>
      <c r="K433" s="246"/>
      <c r="L433" s="251"/>
      <c r="M433" s="252"/>
      <c r="N433" s="253"/>
      <c r="O433" s="253"/>
      <c r="P433" s="253"/>
      <c r="Q433" s="253"/>
      <c r="R433" s="253"/>
      <c r="S433" s="253"/>
      <c r="T433" s="25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5" t="s">
        <v>135</v>
      </c>
      <c r="AU433" s="255" t="s">
        <v>86</v>
      </c>
      <c r="AV433" s="14" t="s">
        <v>86</v>
      </c>
      <c r="AW433" s="14" t="s">
        <v>32</v>
      </c>
      <c r="AX433" s="14" t="s">
        <v>76</v>
      </c>
      <c r="AY433" s="255" t="s">
        <v>126</v>
      </c>
    </row>
    <row r="434" s="16" customFormat="1">
      <c r="A434" s="16"/>
      <c r="B434" s="267"/>
      <c r="C434" s="268"/>
      <c r="D434" s="236" t="s">
        <v>135</v>
      </c>
      <c r="E434" s="269" t="s">
        <v>1</v>
      </c>
      <c r="F434" s="270" t="s">
        <v>162</v>
      </c>
      <c r="G434" s="268"/>
      <c r="H434" s="271">
        <v>31</v>
      </c>
      <c r="I434" s="272"/>
      <c r="J434" s="268"/>
      <c r="K434" s="268"/>
      <c r="L434" s="273"/>
      <c r="M434" s="274"/>
      <c r="N434" s="275"/>
      <c r="O434" s="275"/>
      <c r="P434" s="275"/>
      <c r="Q434" s="275"/>
      <c r="R434" s="275"/>
      <c r="S434" s="275"/>
      <c r="T434" s="27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T434" s="277" t="s">
        <v>135</v>
      </c>
      <c r="AU434" s="277" t="s">
        <v>86</v>
      </c>
      <c r="AV434" s="16" t="s">
        <v>133</v>
      </c>
      <c r="AW434" s="16" t="s">
        <v>32</v>
      </c>
      <c r="AX434" s="16" t="s">
        <v>84</v>
      </c>
      <c r="AY434" s="277" t="s">
        <v>126</v>
      </c>
    </row>
    <row r="435" s="2" customFormat="1" ht="22.2" customHeight="1">
      <c r="A435" s="39"/>
      <c r="B435" s="40"/>
      <c r="C435" s="220" t="s">
        <v>517</v>
      </c>
      <c r="D435" s="220" t="s">
        <v>129</v>
      </c>
      <c r="E435" s="221" t="s">
        <v>518</v>
      </c>
      <c r="F435" s="222" t="s">
        <v>519</v>
      </c>
      <c r="G435" s="223" t="s">
        <v>187</v>
      </c>
      <c r="H435" s="224">
        <v>581.91999999999996</v>
      </c>
      <c r="I435" s="225"/>
      <c r="J435" s="226">
        <f>ROUND(I435*H435,2)</f>
        <v>0</v>
      </c>
      <c r="K435" s="227"/>
      <c r="L435" s="45"/>
      <c r="M435" s="228" t="s">
        <v>1</v>
      </c>
      <c r="N435" s="229" t="s">
        <v>41</v>
      </c>
      <c r="O435" s="92"/>
      <c r="P435" s="230">
        <f>O435*H435</f>
        <v>0</v>
      </c>
      <c r="Q435" s="230">
        <v>0.00014999999999999999</v>
      </c>
      <c r="R435" s="230">
        <f>Q435*H435</f>
        <v>0.087287999999999991</v>
      </c>
      <c r="S435" s="230">
        <v>0</v>
      </c>
      <c r="T435" s="231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32" t="s">
        <v>254</v>
      </c>
      <c r="AT435" s="232" t="s">
        <v>129</v>
      </c>
      <c r="AU435" s="232" t="s">
        <v>86</v>
      </c>
      <c r="AY435" s="18" t="s">
        <v>126</v>
      </c>
      <c r="BE435" s="233">
        <f>IF(N435="základní",J435,0)</f>
        <v>0</v>
      </c>
      <c r="BF435" s="233">
        <f>IF(N435="snížená",J435,0)</f>
        <v>0</v>
      </c>
      <c r="BG435" s="233">
        <f>IF(N435="zákl. přenesená",J435,0)</f>
        <v>0</v>
      </c>
      <c r="BH435" s="233">
        <f>IF(N435="sníž. přenesená",J435,0)</f>
        <v>0</v>
      </c>
      <c r="BI435" s="233">
        <f>IF(N435="nulová",J435,0)</f>
        <v>0</v>
      </c>
      <c r="BJ435" s="18" t="s">
        <v>84</v>
      </c>
      <c r="BK435" s="233">
        <f>ROUND(I435*H435,2)</f>
        <v>0</v>
      </c>
      <c r="BL435" s="18" t="s">
        <v>254</v>
      </c>
      <c r="BM435" s="232" t="s">
        <v>520</v>
      </c>
    </row>
    <row r="436" s="13" customFormat="1">
      <c r="A436" s="13"/>
      <c r="B436" s="234"/>
      <c r="C436" s="235"/>
      <c r="D436" s="236" t="s">
        <v>135</v>
      </c>
      <c r="E436" s="237" t="s">
        <v>1</v>
      </c>
      <c r="F436" s="238" t="s">
        <v>138</v>
      </c>
      <c r="G436" s="235"/>
      <c r="H436" s="237" t="s">
        <v>1</v>
      </c>
      <c r="I436" s="239"/>
      <c r="J436" s="235"/>
      <c r="K436" s="235"/>
      <c r="L436" s="240"/>
      <c r="M436" s="241"/>
      <c r="N436" s="242"/>
      <c r="O436" s="242"/>
      <c r="P436" s="242"/>
      <c r="Q436" s="242"/>
      <c r="R436" s="242"/>
      <c r="S436" s="242"/>
      <c r="T436" s="24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4" t="s">
        <v>135</v>
      </c>
      <c r="AU436" s="244" t="s">
        <v>86</v>
      </c>
      <c r="AV436" s="13" t="s">
        <v>84</v>
      </c>
      <c r="AW436" s="13" t="s">
        <v>32</v>
      </c>
      <c r="AX436" s="13" t="s">
        <v>76</v>
      </c>
      <c r="AY436" s="244" t="s">
        <v>126</v>
      </c>
    </row>
    <row r="437" s="13" customFormat="1">
      <c r="A437" s="13"/>
      <c r="B437" s="234"/>
      <c r="C437" s="235"/>
      <c r="D437" s="236" t="s">
        <v>135</v>
      </c>
      <c r="E437" s="237" t="s">
        <v>1</v>
      </c>
      <c r="F437" s="238" t="s">
        <v>139</v>
      </c>
      <c r="G437" s="235"/>
      <c r="H437" s="237" t="s">
        <v>1</v>
      </c>
      <c r="I437" s="239"/>
      <c r="J437" s="235"/>
      <c r="K437" s="235"/>
      <c r="L437" s="240"/>
      <c r="M437" s="241"/>
      <c r="N437" s="242"/>
      <c r="O437" s="242"/>
      <c r="P437" s="242"/>
      <c r="Q437" s="242"/>
      <c r="R437" s="242"/>
      <c r="S437" s="242"/>
      <c r="T437" s="24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4" t="s">
        <v>135</v>
      </c>
      <c r="AU437" s="244" t="s">
        <v>86</v>
      </c>
      <c r="AV437" s="13" t="s">
        <v>84</v>
      </c>
      <c r="AW437" s="13" t="s">
        <v>32</v>
      </c>
      <c r="AX437" s="13" t="s">
        <v>76</v>
      </c>
      <c r="AY437" s="244" t="s">
        <v>126</v>
      </c>
    </row>
    <row r="438" s="14" customFormat="1">
      <c r="A438" s="14"/>
      <c r="B438" s="245"/>
      <c r="C438" s="246"/>
      <c r="D438" s="236" t="s">
        <v>135</v>
      </c>
      <c r="E438" s="247" t="s">
        <v>1</v>
      </c>
      <c r="F438" s="248" t="s">
        <v>209</v>
      </c>
      <c r="G438" s="246"/>
      <c r="H438" s="249">
        <v>202.22</v>
      </c>
      <c r="I438" s="250"/>
      <c r="J438" s="246"/>
      <c r="K438" s="246"/>
      <c r="L438" s="251"/>
      <c r="M438" s="252"/>
      <c r="N438" s="253"/>
      <c r="O438" s="253"/>
      <c r="P438" s="253"/>
      <c r="Q438" s="253"/>
      <c r="R438" s="253"/>
      <c r="S438" s="253"/>
      <c r="T438" s="25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5" t="s">
        <v>135</v>
      </c>
      <c r="AU438" s="255" t="s">
        <v>86</v>
      </c>
      <c r="AV438" s="14" t="s">
        <v>86</v>
      </c>
      <c r="AW438" s="14" t="s">
        <v>32</v>
      </c>
      <c r="AX438" s="14" t="s">
        <v>76</v>
      </c>
      <c r="AY438" s="255" t="s">
        <v>126</v>
      </c>
    </row>
    <row r="439" s="14" customFormat="1">
      <c r="A439" s="14"/>
      <c r="B439" s="245"/>
      <c r="C439" s="246"/>
      <c r="D439" s="236" t="s">
        <v>135</v>
      </c>
      <c r="E439" s="247" t="s">
        <v>1</v>
      </c>
      <c r="F439" s="248" t="s">
        <v>210</v>
      </c>
      <c r="G439" s="246"/>
      <c r="H439" s="249">
        <v>189.84</v>
      </c>
      <c r="I439" s="250"/>
      <c r="J439" s="246"/>
      <c r="K439" s="246"/>
      <c r="L439" s="251"/>
      <c r="M439" s="252"/>
      <c r="N439" s="253"/>
      <c r="O439" s="253"/>
      <c r="P439" s="253"/>
      <c r="Q439" s="253"/>
      <c r="R439" s="253"/>
      <c r="S439" s="253"/>
      <c r="T439" s="25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5" t="s">
        <v>135</v>
      </c>
      <c r="AU439" s="255" t="s">
        <v>86</v>
      </c>
      <c r="AV439" s="14" t="s">
        <v>86</v>
      </c>
      <c r="AW439" s="14" t="s">
        <v>32</v>
      </c>
      <c r="AX439" s="14" t="s">
        <v>76</v>
      </c>
      <c r="AY439" s="255" t="s">
        <v>126</v>
      </c>
    </row>
    <row r="440" s="14" customFormat="1">
      <c r="A440" s="14"/>
      <c r="B440" s="245"/>
      <c r="C440" s="246"/>
      <c r="D440" s="236" t="s">
        <v>135</v>
      </c>
      <c r="E440" s="247" t="s">
        <v>1</v>
      </c>
      <c r="F440" s="248" t="s">
        <v>211</v>
      </c>
      <c r="G440" s="246"/>
      <c r="H440" s="249">
        <v>81.760000000000005</v>
      </c>
      <c r="I440" s="250"/>
      <c r="J440" s="246"/>
      <c r="K440" s="246"/>
      <c r="L440" s="251"/>
      <c r="M440" s="252"/>
      <c r="N440" s="253"/>
      <c r="O440" s="253"/>
      <c r="P440" s="253"/>
      <c r="Q440" s="253"/>
      <c r="R440" s="253"/>
      <c r="S440" s="253"/>
      <c r="T440" s="25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5" t="s">
        <v>135</v>
      </c>
      <c r="AU440" s="255" t="s">
        <v>86</v>
      </c>
      <c r="AV440" s="14" t="s">
        <v>86</v>
      </c>
      <c r="AW440" s="14" t="s">
        <v>32</v>
      </c>
      <c r="AX440" s="14" t="s">
        <v>76</v>
      </c>
      <c r="AY440" s="255" t="s">
        <v>126</v>
      </c>
    </row>
    <row r="441" s="13" customFormat="1">
      <c r="A441" s="13"/>
      <c r="B441" s="234"/>
      <c r="C441" s="235"/>
      <c r="D441" s="236" t="s">
        <v>135</v>
      </c>
      <c r="E441" s="237" t="s">
        <v>1</v>
      </c>
      <c r="F441" s="238" t="s">
        <v>139</v>
      </c>
      <c r="G441" s="235"/>
      <c r="H441" s="237" t="s">
        <v>1</v>
      </c>
      <c r="I441" s="239"/>
      <c r="J441" s="235"/>
      <c r="K441" s="235"/>
      <c r="L441" s="240"/>
      <c r="M441" s="241"/>
      <c r="N441" s="242"/>
      <c r="O441" s="242"/>
      <c r="P441" s="242"/>
      <c r="Q441" s="242"/>
      <c r="R441" s="242"/>
      <c r="S441" s="242"/>
      <c r="T441" s="24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4" t="s">
        <v>135</v>
      </c>
      <c r="AU441" s="244" t="s">
        <v>86</v>
      </c>
      <c r="AV441" s="13" t="s">
        <v>84</v>
      </c>
      <c r="AW441" s="13" t="s">
        <v>32</v>
      </c>
      <c r="AX441" s="13" t="s">
        <v>76</v>
      </c>
      <c r="AY441" s="244" t="s">
        <v>126</v>
      </c>
    </row>
    <row r="442" s="14" customFormat="1">
      <c r="A442" s="14"/>
      <c r="B442" s="245"/>
      <c r="C442" s="246"/>
      <c r="D442" s="236" t="s">
        <v>135</v>
      </c>
      <c r="E442" s="247" t="s">
        <v>1</v>
      </c>
      <c r="F442" s="248" t="s">
        <v>521</v>
      </c>
      <c r="G442" s="246"/>
      <c r="H442" s="249">
        <v>108.09999999999999</v>
      </c>
      <c r="I442" s="250"/>
      <c r="J442" s="246"/>
      <c r="K442" s="246"/>
      <c r="L442" s="251"/>
      <c r="M442" s="252"/>
      <c r="N442" s="253"/>
      <c r="O442" s="253"/>
      <c r="P442" s="253"/>
      <c r="Q442" s="253"/>
      <c r="R442" s="253"/>
      <c r="S442" s="253"/>
      <c r="T442" s="25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5" t="s">
        <v>135</v>
      </c>
      <c r="AU442" s="255" t="s">
        <v>86</v>
      </c>
      <c r="AV442" s="14" t="s">
        <v>86</v>
      </c>
      <c r="AW442" s="14" t="s">
        <v>32</v>
      </c>
      <c r="AX442" s="14" t="s">
        <v>76</v>
      </c>
      <c r="AY442" s="255" t="s">
        <v>126</v>
      </c>
    </row>
    <row r="443" s="16" customFormat="1">
      <c r="A443" s="16"/>
      <c r="B443" s="267"/>
      <c r="C443" s="268"/>
      <c r="D443" s="236" t="s">
        <v>135</v>
      </c>
      <c r="E443" s="269" t="s">
        <v>1</v>
      </c>
      <c r="F443" s="270" t="s">
        <v>162</v>
      </c>
      <c r="G443" s="268"/>
      <c r="H443" s="271">
        <v>581.91999999999996</v>
      </c>
      <c r="I443" s="272"/>
      <c r="J443" s="268"/>
      <c r="K443" s="268"/>
      <c r="L443" s="273"/>
      <c r="M443" s="274"/>
      <c r="N443" s="275"/>
      <c r="O443" s="275"/>
      <c r="P443" s="275"/>
      <c r="Q443" s="275"/>
      <c r="R443" s="275"/>
      <c r="S443" s="275"/>
      <c r="T443" s="27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T443" s="277" t="s">
        <v>135</v>
      </c>
      <c r="AU443" s="277" t="s">
        <v>86</v>
      </c>
      <c r="AV443" s="16" t="s">
        <v>133</v>
      </c>
      <c r="AW443" s="16" t="s">
        <v>32</v>
      </c>
      <c r="AX443" s="16" t="s">
        <v>84</v>
      </c>
      <c r="AY443" s="277" t="s">
        <v>126</v>
      </c>
    </row>
    <row r="444" s="2" customFormat="1" ht="22.2" customHeight="1">
      <c r="A444" s="39"/>
      <c r="B444" s="40"/>
      <c r="C444" s="220" t="s">
        <v>522</v>
      </c>
      <c r="D444" s="220" t="s">
        <v>129</v>
      </c>
      <c r="E444" s="221" t="s">
        <v>523</v>
      </c>
      <c r="F444" s="222" t="s">
        <v>524</v>
      </c>
      <c r="G444" s="223" t="s">
        <v>187</v>
      </c>
      <c r="H444" s="224">
        <v>25.539999999999999</v>
      </c>
      <c r="I444" s="225"/>
      <c r="J444" s="226">
        <f>ROUND(I444*H444,2)</f>
        <v>0</v>
      </c>
      <c r="K444" s="227"/>
      <c r="L444" s="45"/>
      <c r="M444" s="228" t="s">
        <v>1</v>
      </c>
      <c r="N444" s="229" t="s">
        <v>41</v>
      </c>
      <c r="O444" s="92"/>
      <c r="P444" s="230">
        <f>O444*H444</f>
        <v>0</v>
      </c>
      <c r="Q444" s="230">
        <v>0</v>
      </c>
      <c r="R444" s="230">
        <f>Q444*H444</f>
        <v>0</v>
      </c>
      <c r="S444" s="230">
        <v>0.002</v>
      </c>
      <c r="T444" s="231">
        <f>S444*H444</f>
        <v>0.05108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32" t="s">
        <v>254</v>
      </c>
      <c r="AT444" s="232" t="s">
        <v>129</v>
      </c>
      <c r="AU444" s="232" t="s">
        <v>86</v>
      </c>
      <c r="AY444" s="18" t="s">
        <v>126</v>
      </c>
      <c r="BE444" s="233">
        <f>IF(N444="základní",J444,0)</f>
        <v>0</v>
      </c>
      <c r="BF444" s="233">
        <f>IF(N444="snížená",J444,0)</f>
        <v>0</v>
      </c>
      <c r="BG444" s="233">
        <f>IF(N444="zákl. přenesená",J444,0)</f>
        <v>0</v>
      </c>
      <c r="BH444" s="233">
        <f>IF(N444="sníž. přenesená",J444,0)</f>
        <v>0</v>
      </c>
      <c r="BI444" s="233">
        <f>IF(N444="nulová",J444,0)</f>
        <v>0</v>
      </c>
      <c r="BJ444" s="18" t="s">
        <v>84</v>
      </c>
      <c r="BK444" s="233">
        <f>ROUND(I444*H444,2)</f>
        <v>0</v>
      </c>
      <c r="BL444" s="18" t="s">
        <v>254</v>
      </c>
      <c r="BM444" s="232" t="s">
        <v>525</v>
      </c>
    </row>
    <row r="445" s="13" customFormat="1">
      <c r="A445" s="13"/>
      <c r="B445" s="234"/>
      <c r="C445" s="235"/>
      <c r="D445" s="236" t="s">
        <v>135</v>
      </c>
      <c r="E445" s="237" t="s">
        <v>1</v>
      </c>
      <c r="F445" s="238" t="s">
        <v>138</v>
      </c>
      <c r="G445" s="235"/>
      <c r="H445" s="237" t="s">
        <v>1</v>
      </c>
      <c r="I445" s="239"/>
      <c r="J445" s="235"/>
      <c r="K445" s="235"/>
      <c r="L445" s="240"/>
      <c r="M445" s="241"/>
      <c r="N445" s="242"/>
      <c r="O445" s="242"/>
      <c r="P445" s="242"/>
      <c r="Q445" s="242"/>
      <c r="R445" s="242"/>
      <c r="S445" s="242"/>
      <c r="T445" s="24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4" t="s">
        <v>135</v>
      </c>
      <c r="AU445" s="244" t="s">
        <v>86</v>
      </c>
      <c r="AV445" s="13" t="s">
        <v>84</v>
      </c>
      <c r="AW445" s="13" t="s">
        <v>32</v>
      </c>
      <c r="AX445" s="13" t="s">
        <v>76</v>
      </c>
      <c r="AY445" s="244" t="s">
        <v>126</v>
      </c>
    </row>
    <row r="446" s="13" customFormat="1">
      <c r="A446" s="13"/>
      <c r="B446" s="234"/>
      <c r="C446" s="235"/>
      <c r="D446" s="236" t="s">
        <v>135</v>
      </c>
      <c r="E446" s="237" t="s">
        <v>1</v>
      </c>
      <c r="F446" s="238" t="s">
        <v>151</v>
      </c>
      <c r="G446" s="235"/>
      <c r="H446" s="237" t="s">
        <v>1</v>
      </c>
      <c r="I446" s="239"/>
      <c r="J446" s="235"/>
      <c r="K446" s="235"/>
      <c r="L446" s="240"/>
      <c r="M446" s="241"/>
      <c r="N446" s="242"/>
      <c r="O446" s="242"/>
      <c r="P446" s="242"/>
      <c r="Q446" s="242"/>
      <c r="R446" s="242"/>
      <c r="S446" s="242"/>
      <c r="T446" s="24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4" t="s">
        <v>135</v>
      </c>
      <c r="AU446" s="244" t="s">
        <v>86</v>
      </c>
      <c r="AV446" s="13" t="s">
        <v>84</v>
      </c>
      <c r="AW446" s="13" t="s">
        <v>32</v>
      </c>
      <c r="AX446" s="13" t="s">
        <v>76</v>
      </c>
      <c r="AY446" s="244" t="s">
        <v>126</v>
      </c>
    </row>
    <row r="447" s="14" customFormat="1">
      <c r="A447" s="14"/>
      <c r="B447" s="245"/>
      <c r="C447" s="246"/>
      <c r="D447" s="236" t="s">
        <v>135</v>
      </c>
      <c r="E447" s="247" t="s">
        <v>1</v>
      </c>
      <c r="F447" s="248" t="s">
        <v>526</v>
      </c>
      <c r="G447" s="246"/>
      <c r="H447" s="249">
        <v>10.800000000000001</v>
      </c>
      <c r="I447" s="250"/>
      <c r="J447" s="246"/>
      <c r="K447" s="246"/>
      <c r="L447" s="251"/>
      <c r="M447" s="252"/>
      <c r="N447" s="253"/>
      <c r="O447" s="253"/>
      <c r="P447" s="253"/>
      <c r="Q447" s="253"/>
      <c r="R447" s="253"/>
      <c r="S447" s="253"/>
      <c r="T447" s="25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5" t="s">
        <v>135</v>
      </c>
      <c r="AU447" s="255" t="s">
        <v>86</v>
      </c>
      <c r="AV447" s="14" t="s">
        <v>86</v>
      </c>
      <c r="AW447" s="14" t="s">
        <v>32</v>
      </c>
      <c r="AX447" s="14" t="s">
        <v>76</v>
      </c>
      <c r="AY447" s="255" t="s">
        <v>126</v>
      </c>
    </row>
    <row r="448" s="14" customFormat="1">
      <c r="A448" s="14"/>
      <c r="B448" s="245"/>
      <c r="C448" s="246"/>
      <c r="D448" s="236" t="s">
        <v>135</v>
      </c>
      <c r="E448" s="247" t="s">
        <v>1</v>
      </c>
      <c r="F448" s="248" t="s">
        <v>527</v>
      </c>
      <c r="G448" s="246"/>
      <c r="H448" s="249">
        <v>1.97</v>
      </c>
      <c r="I448" s="250"/>
      <c r="J448" s="246"/>
      <c r="K448" s="246"/>
      <c r="L448" s="251"/>
      <c r="M448" s="252"/>
      <c r="N448" s="253"/>
      <c r="O448" s="253"/>
      <c r="P448" s="253"/>
      <c r="Q448" s="253"/>
      <c r="R448" s="253"/>
      <c r="S448" s="253"/>
      <c r="T448" s="25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5" t="s">
        <v>135</v>
      </c>
      <c r="AU448" s="255" t="s">
        <v>86</v>
      </c>
      <c r="AV448" s="14" t="s">
        <v>86</v>
      </c>
      <c r="AW448" s="14" t="s">
        <v>32</v>
      </c>
      <c r="AX448" s="14" t="s">
        <v>76</v>
      </c>
      <c r="AY448" s="255" t="s">
        <v>126</v>
      </c>
    </row>
    <row r="449" s="13" customFormat="1">
      <c r="A449" s="13"/>
      <c r="B449" s="234"/>
      <c r="C449" s="235"/>
      <c r="D449" s="236" t="s">
        <v>135</v>
      </c>
      <c r="E449" s="237" t="s">
        <v>1</v>
      </c>
      <c r="F449" s="238" t="s">
        <v>171</v>
      </c>
      <c r="G449" s="235"/>
      <c r="H449" s="237" t="s">
        <v>1</v>
      </c>
      <c r="I449" s="239"/>
      <c r="J449" s="235"/>
      <c r="K449" s="235"/>
      <c r="L449" s="240"/>
      <c r="M449" s="241"/>
      <c r="N449" s="242"/>
      <c r="O449" s="242"/>
      <c r="P449" s="242"/>
      <c r="Q449" s="242"/>
      <c r="R449" s="242"/>
      <c r="S449" s="242"/>
      <c r="T449" s="24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4" t="s">
        <v>135</v>
      </c>
      <c r="AU449" s="244" t="s">
        <v>86</v>
      </c>
      <c r="AV449" s="13" t="s">
        <v>84</v>
      </c>
      <c r="AW449" s="13" t="s">
        <v>32</v>
      </c>
      <c r="AX449" s="13" t="s">
        <v>76</v>
      </c>
      <c r="AY449" s="244" t="s">
        <v>126</v>
      </c>
    </row>
    <row r="450" s="13" customFormat="1">
      <c r="A450" s="13"/>
      <c r="B450" s="234"/>
      <c r="C450" s="235"/>
      <c r="D450" s="236" t="s">
        <v>135</v>
      </c>
      <c r="E450" s="237" t="s">
        <v>1</v>
      </c>
      <c r="F450" s="238" t="s">
        <v>155</v>
      </c>
      <c r="G450" s="235"/>
      <c r="H450" s="237" t="s">
        <v>1</v>
      </c>
      <c r="I450" s="239"/>
      <c r="J450" s="235"/>
      <c r="K450" s="235"/>
      <c r="L450" s="240"/>
      <c r="M450" s="241"/>
      <c r="N450" s="242"/>
      <c r="O450" s="242"/>
      <c r="P450" s="242"/>
      <c r="Q450" s="242"/>
      <c r="R450" s="242"/>
      <c r="S450" s="242"/>
      <c r="T450" s="24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4" t="s">
        <v>135</v>
      </c>
      <c r="AU450" s="244" t="s">
        <v>86</v>
      </c>
      <c r="AV450" s="13" t="s">
        <v>84</v>
      </c>
      <c r="AW450" s="13" t="s">
        <v>32</v>
      </c>
      <c r="AX450" s="13" t="s">
        <v>76</v>
      </c>
      <c r="AY450" s="244" t="s">
        <v>126</v>
      </c>
    </row>
    <row r="451" s="14" customFormat="1">
      <c r="A451" s="14"/>
      <c r="B451" s="245"/>
      <c r="C451" s="246"/>
      <c r="D451" s="236" t="s">
        <v>135</v>
      </c>
      <c r="E451" s="247" t="s">
        <v>1</v>
      </c>
      <c r="F451" s="248" t="s">
        <v>526</v>
      </c>
      <c r="G451" s="246"/>
      <c r="H451" s="249">
        <v>10.800000000000001</v>
      </c>
      <c r="I451" s="250"/>
      <c r="J451" s="246"/>
      <c r="K451" s="246"/>
      <c r="L451" s="251"/>
      <c r="M451" s="252"/>
      <c r="N451" s="253"/>
      <c r="O451" s="253"/>
      <c r="P451" s="253"/>
      <c r="Q451" s="253"/>
      <c r="R451" s="253"/>
      <c r="S451" s="253"/>
      <c r="T451" s="25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5" t="s">
        <v>135</v>
      </c>
      <c r="AU451" s="255" t="s">
        <v>86</v>
      </c>
      <c r="AV451" s="14" t="s">
        <v>86</v>
      </c>
      <c r="AW451" s="14" t="s">
        <v>32</v>
      </c>
      <c r="AX451" s="14" t="s">
        <v>76</v>
      </c>
      <c r="AY451" s="255" t="s">
        <v>126</v>
      </c>
    </row>
    <row r="452" s="14" customFormat="1">
      <c r="A452" s="14"/>
      <c r="B452" s="245"/>
      <c r="C452" s="246"/>
      <c r="D452" s="236" t="s">
        <v>135</v>
      </c>
      <c r="E452" s="247" t="s">
        <v>1</v>
      </c>
      <c r="F452" s="248" t="s">
        <v>527</v>
      </c>
      <c r="G452" s="246"/>
      <c r="H452" s="249">
        <v>1.97</v>
      </c>
      <c r="I452" s="250"/>
      <c r="J452" s="246"/>
      <c r="K452" s="246"/>
      <c r="L452" s="251"/>
      <c r="M452" s="252"/>
      <c r="N452" s="253"/>
      <c r="O452" s="253"/>
      <c r="P452" s="253"/>
      <c r="Q452" s="253"/>
      <c r="R452" s="253"/>
      <c r="S452" s="253"/>
      <c r="T452" s="25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5" t="s">
        <v>135</v>
      </c>
      <c r="AU452" s="255" t="s">
        <v>86</v>
      </c>
      <c r="AV452" s="14" t="s">
        <v>86</v>
      </c>
      <c r="AW452" s="14" t="s">
        <v>32</v>
      </c>
      <c r="AX452" s="14" t="s">
        <v>76</v>
      </c>
      <c r="AY452" s="255" t="s">
        <v>126</v>
      </c>
    </row>
    <row r="453" s="16" customFormat="1">
      <c r="A453" s="16"/>
      <c r="B453" s="267"/>
      <c r="C453" s="268"/>
      <c r="D453" s="236" t="s">
        <v>135</v>
      </c>
      <c r="E453" s="269" t="s">
        <v>1</v>
      </c>
      <c r="F453" s="270" t="s">
        <v>162</v>
      </c>
      <c r="G453" s="268"/>
      <c r="H453" s="271">
        <v>25.539999999999999</v>
      </c>
      <c r="I453" s="272"/>
      <c r="J453" s="268"/>
      <c r="K453" s="268"/>
      <c r="L453" s="273"/>
      <c r="M453" s="274"/>
      <c r="N453" s="275"/>
      <c r="O453" s="275"/>
      <c r="P453" s="275"/>
      <c r="Q453" s="275"/>
      <c r="R453" s="275"/>
      <c r="S453" s="275"/>
      <c r="T453" s="27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T453" s="277" t="s">
        <v>135</v>
      </c>
      <c r="AU453" s="277" t="s">
        <v>86</v>
      </c>
      <c r="AV453" s="16" t="s">
        <v>133</v>
      </c>
      <c r="AW453" s="16" t="s">
        <v>32</v>
      </c>
      <c r="AX453" s="16" t="s">
        <v>84</v>
      </c>
      <c r="AY453" s="277" t="s">
        <v>126</v>
      </c>
    </row>
    <row r="454" s="2" customFormat="1" ht="22.2" customHeight="1">
      <c r="A454" s="39"/>
      <c r="B454" s="40"/>
      <c r="C454" s="220" t="s">
        <v>528</v>
      </c>
      <c r="D454" s="220" t="s">
        <v>129</v>
      </c>
      <c r="E454" s="221" t="s">
        <v>529</v>
      </c>
      <c r="F454" s="222" t="s">
        <v>530</v>
      </c>
      <c r="G454" s="223" t="s">
        <v>187</v>
      </c>
      <c r="H454" s="224">
        <v>71.780000000000001</v>
      </c>
      <c r="I454" s="225"/>
      <c r="J454" s="226">
        <f>ROUND(I454*H454,2)</f>
        <v>0</v>
      </c>
      <c r="K454" s="227"/>
      <c r="L454" s="45"/>
      <c r="M454" s="228" t="s">
        <v>1</v>
      </c>
      <c r="N454" s="229" t="s">
        <v>41</v>
      </c>
      <c r="O454" s="92"/>
      <c r="P454" s="230">
        <f>O454*H454</f>
        <v>0</v>
      </c>
      <c r="Q454" s="230">
        <v>0</v>
      </c>
      <c r="R454" s="230">
        <f>Q454*H454</f>
        <v>0</v>
      </c>
      <c r="S454" s="230">
        <v>0.0050000000000000001</v>
      </c>
      <c r="T454" s="231">
        <f>S454*H454</f>
        <v>0.3589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32" t="s">
        <v>254</v>
      </c>
      <c r="AT454" s="232" t="s">
        <v>129</v>
      </c>
      <c r="AU454" s="232" t="s">
        <v>86</v>
      </c>
      <c r="AY454" s="18" t="s">
        <v>126</v>
      </c>
      <c r="BE454" s="233">
        <f>IF(N454="základní",J454,0)</f>
        <v>0</v>
      </c>
      <c r="BF454" s="233">
        <f>IF(N454="snížená",J454,0)</f>
        <v>0</v>
      </c>
      <c r="BG454" s="233">
        <f>IF(N454="zákl. přenesená",J454,0)</f>
        <v>0</v>
      </c>
      <c r="BH454" s="233">
        <f>IF(N454="sníž. přenesená",J454,0)</f>
        <v>0</v>
      </c>
      <c r="BI454" s="233">
        <f>IF(N454="nulová",J454,0)</f>
        <v>0</v>
      </c>
      <c r="BJ454" s="18" t="s">
        <v>84</v>
      </c>
      <c r="BK454" s="233">
        <f>ROUND(I454*H454,2)</f>
        <v>0</v>
      </c>
      <c r="BL454" s="18" t="s">
        <v>254</v>
      </c>
      <c r="BM454" s="232" t="s">
        <v>531</v>
      </c>
    </row>
    <row r="455" s="13" customFormat="1">
      <c r="A455" s="13"/>
      <c r="B455" s="234"/>
      <c r="C455" s="235"/>
      <c r="D455" s="236" t="s">
        <v>135</v>
      </c>
      <c r="E455" s="237" t="s">
        <v>1</v>
      </c>
      <c r="F455" s="238" t="s">
        <v>138</v>
      </c>
      <c r="G455" s="235"/>
      <c r="H455" s="237" t="s">
        <v>1</v>
      </c>
      <c r="I455" s="239"/>
      <c r="J455" s="235"/>
      <c r="K455" s="235"/>
      <c r="L455" s="240"/>
      <c r="M455" s="241"/>
      <c r="N455" s="242"/>
      <c r="O455" s="242"/>
      <c r="P455" s="242"/>
      <c r="Q455" s="242"/>
      <c r="R455" s="242"/>
      <c r="S455" s="242"/>
      <c r="T455" s="24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4" t="s">
        <v>135</v>
      </c>
      <c r="AU455" s="244" t="s">
        <v>86</v>
      </c>
      <c r="AV455" s="13" t="s">
        <v>84</v>
      </c>
      <c r="AW455" s="13" t="s">
        <v>32</v>
      </c>
      <c r="AX455" s="13" t="s">
        <v>76</v>
      </c>
      <c r="AY455" s="244" t="s">
        <v>126</v>
      </c>
    </row>
    <row r="456" s="13" customFormat="1">
      <c r="A456" s="13"/>
      <c r="B456" s="234"/>
      <c r="C456" s="235"/>
      <c r="D456" s="236" t="s">
        <v>135</v>
      </c>
      <c r="E456" s="237" t="s">
        <v>1</v>
      </c>
      <c r="F456" s="238" t="s">
        <v>151</v>
      </c>
      <c r="G456" s="235"/>
      <c r="H456" s="237" t="s">
        <v>1</v>
      </c>
      <c r="I456" s="239"/>
      <c r="J456" s="235"/>
      <c r="K456" s="235"/>
      <c r="L456" s="240"/>
      <c r="M456" s="241"/>
      <c r="N456" s="242"/>
      <c r="O456" s="242"/>
      <c r="P456" s="242"/>
      <c r="Q456" s="242"/>
      <c r="R456" s="242"/>
      <c r="S456" s="242"/>
      <c r="T456" s="24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4" t="s">
        <v>135</v>
      </c>
      <c r="AU456" s="244" t="s">
        <v>86</v>
      </c>
      <c r="AV456" s="13" t="s">
        <v>84</v>
      </c>
      <c r="AW456" s="13" t="s">
        <v>32</v>
      </c>
      <c r="AX456" s="13" t="s">
        <v>76</v>
      </c>
      <c r="AY456" s="244" t="s">
        <v>126</v>
      </c>
    </row>
    <row r="457" s="14" customFormat="1">
      <c r="A457" s="14"/>
      <c r="B457" s="245"/>
      <c r="C457" s="246"/>
      <c r="D457" s="236" t="s">
        <v>135</v>
      </c>
      <c r="E457" s="247" t="s">
        <v>1</v>
      </c>
      <c r="F457" s="248" t="s">
        <v>356</v>
      </c>
      <c r="G457" s="246"/>
      <c r="H457" s="249">
        <v>4.7199999999999998</v>
      </c>
      <c r="I457" s="250"/>
      <c r="J457" s="246"/>
      <c r="K457" s="246"/>
      <c r="L457" s="251"/>
      <c r="M457" s="252"/>
      <c r="N457" s="253"/>
      <c r="O457" s="253"/>
      <c r="P457" s="253"/>
      <c r="Q457" s="253"/>
      <c r="R457" s="253"/>
      <c r="S457" s="253"/>
      <c r="T457" s="25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5" t="s">
        <v>135</v>
      </c>
      <c r="AU457" s="255" t="s">
        <v>86</v>
      </c>
      <c r="AV457" s="14" t="s">
        <v>86</v>
      </c>
      <c r="AW457" s="14" t="s">
        <v>32</v>
      </c>
      <c r="AX457" s="14" t="s">
        <v>76</v>
      </c>
      <c r="AY457" s="255" t="s">
        <v>126</v>
      </c>
    </row>
    <row r="458" s="14" customFormat="1">
      <c r="A458" s="14"/>
      <c r="B458" s="245"/>
      <c r="C458" s="246"/>
      <c r="D458" s="236" t="s">
        <v>135</v>
      </c>
      <c r="E458" s="247" t="s">
        <v>1</v>
      </c>
      <c r="F458" s="248" t="s">
        <v>532</v>
      </c>
      <c r="G458" s="246"/>
      <c r="H458" s="249">
        <v>16.800000000000001</v>
      </c>
      <c r="I458" s="250"/>
      <c r="J458" s="246"/>
      <c r="K458" s="246"/>
      <c r="L458" s="251"/>
      <c r="M458" s="252"/>
      <c r="N458" s="253"/>
      <c r="O458" s="253"/>
      <c r="P458" s="253"/>
      <c r="Q458" s="253"/>
      <c r="R458" s="253"/>
      <c r="S458" s="253"/>
      <c r="T458" s="25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5" t="s">
        <v>135</v>
      </c>
      <c r="AU458" s="255" t="s">
        <v>86</v>
      </c>
      <c r="AV458" s="14" t="s">
        <v>86</v>
      </c>
      <c r="AW458" s="14" t="s">
        <v>32</v>
      </c>
      <c r="AX458" s="14" t="s">
        <v>76</v>
      </c>
      <c r="AY458" s="255" t="s">
        <v>126</v>
      </c>
    </row>
    <row r="459" s="14" customFormat="1">
      <c r="A459" s="14"/>
      <c r="B459" s="245"/>
      <c r="C459" s="246"/>
      <c r="D459" s="236" t="s">
        <v>135</v>
      </c>
      <c r="E459" s="247" t="s">
        <v>1</v>
      </c>
      <c r="F459" s="248" t="s">
        <v>527</v>
      </c>
      <c r="G459" s="246"/>
      <c r="H459" s="249">
        <v>1.97</v>
      </c>
      <c r="I459" s="250"/>
      <c r="J459" s="246"/>
      <c r="K459" s="246"/>
      <c r="L459" s="251"/>
      <c r="M459" s="252"/>
      <c r="N459" s="253"/>
      <c r="O459" s="253"/>
      <c r="P459" s="253"/>
      <c r="Q459" s="253"/>
      <c r="R459" s="253"/>
      <c r="S459" s="253"/>
      <c r="T459" s="25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5" t="s">
        <v>135</v>
      </c>
      <c r="AU459" s="255" t="s">
        <v>86</v>
      </c>
      <c r="AV459" s="14" t="s">
        <v>86</v>
      </c>
      <c r="AW459" s="14" t="s">
        <v>32</v>
      </c>
      <c r="AX459" s="14" t="s">
        <v>76</v>
      </c>
      <c r="AY459" s="255" t="s">
        <v>126</v>
      </c>
    </row>
    <row r="460" s="14" customFormat="1">
      <c r="A460" s="14"/>
      <c r="B460" s="245"/>
      <c r="C460" s="246"/>
      <c r="D460" s="236" t="s">
        <v>135</v>
      </c>
      <c r="E460" s="247" t="s">
        <v>1</v>
      </c>
      <c r="F460" s="248" t="s">
        <v>359</v>
      </c>
      <c r="G460" s="246"/>
      <c r="H460" s="249">
        <v>5.0999999999999996</v>
      </c>
      <c r="I460" s="250"/>
      <c r="J460" s="246"/>
      <c r="K460" s="246"/>
      <c r="L460" s="251"/>
      <c r="M460" s="252"/>
      <c r="N460" s="253"/>
      <c r="O460" s="253"/>
      <c r="P460" s="253"/>
      <c r="Q460" s="253"/>
      <c r="R460" s="253"/>
      <c r="S460" s="253"/>
      <c r="T460" s="25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5" t="s">
        <v>135</v>
      </c>
      <c r="AU460" s="255" t="s">
        <v>86</v>
      </c>
      <c r="AV460" s="14" t="s">
        <v>86</v>
      </c>
      <c r="AW460" s="14" t="s">
        <v>32</v>
      </c>
      <c r="AX460" s="14" t="s">
        <v>76</v>
      </c>
      <c r="AY460" s="255" t="s">
        <v>126</v>
      </c>
    </row>
    <row r="461" s="14" customFormat="1">
      <c r="A461" s="14"/>
      <c r="B461" s="245"/>
      <c r="C461" s="246"/>
      <c r="D461" s="236" t="s">
        <v>135</v>
      </c>
      <c r="E461" s="247" t="s">
        <v>1</v>
      </c>
      <c r="F461" s="248" t="s">
        <v>360</v>
      </c>
      <c r="G461" s="246"/>
      <c r="H461" s="249">
        <v>4.5999999999999996</v>
      </c>
      <c r="I461" s="250"/>
      <c r="J461" s="246"/>
      <c r="K461" s="246"/>
      <c r="L461" s="251"/>
      <c r="M461" s="252"/>
      <c r="N461" s="253"/>
      <c r="O461" s="253"/>
      <c r="P461" s="253"/>
      <c r="Q461" s="253"/>
      <c r="R461" s="253"/>
      <c r="S461" s="253"/>
      <c r="T461" s="25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5" t="s">
        <v>135</v>
      </c>
      <c r="AU461" s="255" t="s">
        <v>86</v>
      </c>
      <c r="AV461" s="14" t="s">
        <v>86</v>
      </c>
      <c r="AW461" s="14" t="s">
        <v>32</v>
      </c>
      <c r="AX461" s="14" t="s">
        <v>76</v>
      </c>
      <c r="AY461" s="255" t="s">
        <v>126</v>
      </c>
    </row>
    <row r="462" s="14" customFormat="1">
      <c r="A462" s="14"/>
      <c r="B462" s="245"/>
      <c r="C462" s="246"/>
      <c r="D462" s="236" t="s">
        <v>135</v>
      </c>
      <c r="E462" s="247" t="s">
        <v>1</v>
      </c>
      <c r="F462" s="248" t="s">
        <v>361</v>
      </c>
      <c r="G462" s="246"/>
      <c r="H462" s="249">
        <v>2.7000000000000002</v>
      </c>
      <c r="I462" s="250"/>
      <c r="J462" s="246"/>
      <c r="K462" s="246"/>
      <c r="L462" s="251"/>
      <c r="M462" s="252"/>
      <c r="N462" s="253"/>
      <c r="O462" s="253"/>
      <c r="P462" s="253"/>
      <c r="Q462" s="253"/>
      <c r="R462" s="253"/>
      <c r="S462" s="253"/>
      <c r="T462" s="25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5" t="s">
        <v>135</v>
      </c>
      <c r="AU462" s="255" t="s">
        <v>86</v>
      </c>
      <c r="AV462" s="14" t="s">
        <v>86</v>
      </c>
      <c r="AW462" s="14" t="s">
        <v>32</v>
      </c>
      <c r="AX462" s="14" t="s">
        <v>76</v>
      </c>
      <c r="AY462" s="255" t="s">
        <v>126</v>
      </c>
    </row>
    <row r="463" s="13" customFormat="1">
      <c r="A463" s="13"/>
      <c r="B463" s="234"/>
      <c r="C463" s="235"/>
      <c r="D463" s="236" t="s">
        <v>135</v>
      </c>
      <c r="E463" s="237" t="s">
        <v>1</v>
      </c>
      <c r="F463" s="238" t="s">
        <v>171</v>
      </c>
      <c r="G463" s="235"/>
      <c r="H463" s="237" t="s">
        <v>1</v>
      </c>
      <c r="I463" s="239"/>
      <c r="J463" s="235"/>
      <c r="K463" s="235"/>
      <c r="L463" s="240"/>
      <c r="M463" s="241"/>
      <c r="N463" s="242"/>
      <c r="O463" s="242"/>
      <c r="P463" s="242"/>
      <c r="Q463" s="242"/>
      <c r="R463" s="242"/>
      <c r="S463" s="242"/>
      <c r="T463" s="24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4" t="s">
        <v>135</v>
      </c>
      <c r="AU463" s="244" t="s">
        <v>86</v>
      </c>
      <c r="AV463" s="13" t="s">
        <v>84</v>
      </c>
      <c r="AW463" s="13" t="s">
        <v>32</v>
      </c>
      <c r="AX463" s="13" t="s">
        <v>76</v>
      </c>
      <c r="AY463" s="244" t="s">
        <v>126</v>
      </c>
    </row>
    <row r="464" s="13" customFormat="1">
      <c r="A464" s="13"/>
      <c r="B464" s="234"/>
      <c r="C464" s="235"/>
      <c r="D464" s="236" t="s">
        <v>135</v>
      </c>
      <c r="E464" s="237" t="s">
        <v>1</v>
      </c>
      <c r="F464" s="238" t="s">
        <v>155</v>
      </c>
      <c r="G464" s="235"/>
      <c r="H464" s="237" t="s">
        <v>1</v>
      </c>
      <c r="I464" s="239"/>
      <c r="J464" s="235"/>
      <c r="K464" s="235"/>
      <c r="L464" s="240"/>
      <c r="M464" s="241"/>
      <c r="N464" s="242"/>
      <c r="O464" s="242"/>
      <c r="P464" s="242"/>
      <c r="Q464" s="242"/>
      <c r="R464" s="242"/>
      <c r="S464" s="242"/>
      <c r="T464" s="24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4" t="s">
        <v>135</v>
      </c>
      <c r="AU464" s="244" t="s">
        <v>86</v>
      </c>
      <c r="AV464" s="13" t="s">
        <v>84</v>
      </c>
      <c r="AW464" s="13" t="s">
        <v>32</v>
      </c>
      <c r="AX464" s="13" t="s">
        <v>76</v>
      </c>
      <c r="AY464" s="244" t="s">
        <v>126</v>
      </c>
    </row>
    <row r="465" s="14" customFormat="1">
      <c r="A465" s="14"/>
      <c r="B465" s="245"/>
      <c r="C465" s="246"/>
      <c r="D465" s="236" t="s">
        <v>135</v>
      </c>
      <c r="E465" s="247" t="s">
        <v>1</v>
      </c>
      <c r="F465" s="248" t="s">
        <v>356</v>
      </c>
      <c r="G465" s="246"/>
      <c r="H465" s="249">
        <v>4.7199999999999998</v>
      </c>
      <c r="I465" s="250"/>
      <c r="J465" s="246"/>
      <c r="K465" s="246"/>
      <c r="L465" s="251"/>
      <c r="M465" s="252"/>
      <c r="N465" s="253"/>
      <c r="O465" s="253"/>
      <c r="P465" s="253"/>
      <c r="Q465" s="253"/>
      <c r="R465" s="253"/>
      <c r="S465" s="253"/>
      <c r="T465" s="25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5" t="s">
        <v>135</v>
      </c>
      <c r="AU465" s="255" t="s">
        <v>86</v>
      </c>
      <c r="AV465" s="14" t="s">
        <v>86</v>
      </c>
      <c r="AW465" s="14" t="s">
        <v>32</v>
      </c>
      <c r="AX465" s="14" t="s">
        <v>76</v>
      </c>
      <c r="AY465" s="255" t="s">
        <v>126</v>
      </c>
    </row>
    <row r="466" s="14" customFormat="1">
      <c r="A466" s="14"/>
      <c r="B466" s="245"/>
      <c r="C466" s="246"/>
      <c r="D466" s="236" t="s">
        <v>135</v>
      </c>
      <c r="E466" s="247" t="s">
        <v>1</v>
      </c>
      <c r="F466" s="248" t="s">
        <v>532</v>
      </c>
      <c r="G466" s="246"/>
      <c r="H466" s="249">
        <v>16.800000000000001</v>
      </c>
      <c r="I466" s="250"/>
      <c r="J466" s="246"/>
      <c r="K466" s="246"/>
      <c r="L466" s="251"/>
      <c r="M466" s="252"/>
      <c r="N466" s="253"/>
      <c r="O466" s="253"/>
      <c r="P466" s="253"/>
      <c r="Q466" s="253"/>
      <c r="R466" s="253"/>
      <c r="S466" s="253"/>
      <c r="T466" s="25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5" t="s">
        <v>135</v>
      </c>
      <c r="AU466" s="255" t="s">
        <v>86</v>
      </c>
      <c r="AV466" s="14" t="s">
        <v>86</v>
      </c>
      <c r="AW466" s="14" t="s">
        <v>32</v>
      </c>
      <c r="AX466" s="14" t="s">
        <v>76</v>
      </c>
      <c r="AY466" s="255" t="s">
        <v>126</v>
      </c>
    </row>
    <row r="467" s="14" customFormat="1">
      <c r="A467" s="14"/>
      <c r="B467" s="245"/>
      <c r="C467" s="246"/>
      <c r="D467" s="236" t="s">
        <v>135</v>
      </c>
      <c r="E467" s="247" t="s">
        <v>1</v>
      </c>
      <c r="F467" s="248" t="s">
        <v>527</v>
      </c>
      <c r="G467" s="246"/>
      <c r="H467" s="249">
        <v>1.97</v>
      </c>
      <c r="I467" s="250"/>
      <c r="J467" s="246"/>
      <c r="K467" s="246"/>
      <c r="L467" s="251"/>
      <c r="M467" s="252"/>
      <c r="N467" s="253"/>
      <c r="O467" s="253"/>
      <c r="P467" s="253"/>
      <c r="Q467" s="253"/>
      <c r="R467" s="253"/>
      <c r="S467" s="253"/>
      <c r="T467" s="25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5" t="s">
        <v>135</v>
      </c>
      <c r="AU467" s="255" t="s">
        <v>86</v>
      </c>
      <c r="AV467" s="14" t="s">
        <v>86</v>
      </c>
      <c r="AW467" s="14" t="s">
        <v>32</v>
      </c>
      <c r="AX467" s="14" t="s">
        <v>76</v>
      </c>
      <c r="AY467" s="255" t="s">
        <v>126</v>
      </c>
    </row>
    <row r="468" s="14" customFormat="1">
      <c r="A468" s="14"/>
      <c r="B468" s="245"/>
      <c r="C468" s="246"/>
      <c r="D468" s="236" t="s">
        <v>135</v>
      </c>
      <c r="E468" s="247" t="s">
        <v>1</v>
      </c>
      <c r="F468" s="248" t="s">
        <v>359</v>
      </c>
      <c r="G468" s="246"/>
      <c r="H468" s="249">
        <v>5.0999999999999996</v>
      </c>
      <c r="I468" s="250"/>
      <c r="J468" s="246"/>
      <c r="K468" s="246"/>
      <c r="L468" s="251"/>
      <c r="M468" s="252"/>
      <c r="N468" s="253"/>
      <c r="O468" s="253"/>
      <c r="P468" s="253"/>
      <c r="Q468" s="253"/>
      <c r="R468" s="253"/>
      <c r="S468" s="253"/>
      <c r="T468" s="25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5" t="s">
        <v>135</v>
      </c>
      <c r="AU468" s="255" t="s">
        <v>86</v>
      </c>
      <c r="AV468" s="14" t="s">
        <v>86</v>
      </c>
      <c r="AW468" s="14" t="s">
        <v>32</v>
      </c>
      <c r="AX468" s="14" t="s">
        <v>76</v>
      </c>
      <c r="AY468" s="255" t="s">
        <v>126</v>
      </c>
    </row>
    <row r="469" s="14" customFormat="1">
      <c r="A469" s="14"/>
      <c r="B469" s="245"/>
      <c r="C469" s="246"/>
      <c r="D469" s="236" t="s">
        <v>135</v>
      </c>
      <c r="E469" s="247" t="s">
        <v>1</v>
      </c>
      <c r="F469" s="248" t="s">
        <v>360</v>
      </c>
      <c r="G469" s="246"/>
      <c r="H469" s="249">
        <v>4.5999999999999996</v>
      </c>
      <c r="I469" s="250"/>
      <c r="J469" s="246"/>
      <c r="K469" s="246"/>
      <c r="L469" s="251"/>
      <c r="M469" s="252"/>
      <c r="N469" s="253"/>
      <c r="O469" s="253"/>
      <c r="P469" s="253"/>
      <c r="Q469" s="253"/>
      <c r="R469" s="253"/>
      <c r="S469" s="253"/>
      <c r="T469" s="25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5" t="s">
        <v>135</v>
      </c>
      <c r="AU469" s="255" t="s">
        <v>86</v>
      </c>
      <c r="AV469" s="14" t="s">
        <v>86</v>
      </c>
      <c r="AW469" s="14" t="s">
        <v>32</v>
      </c>
      <c r="AX469" s="14" t="s">
        <v>76</v>
      </c>
      <c r="AY469" s="255" t="s">
        <v>126</v>
      </c>
    </row>
    <row r="470" s="14" customFormat="1">
      <c r="A470" s="14"/>
      <c r="B470" s="245"/>
      <c r="C470" s="246"/>
      <c r="D470" s="236" t="s">
        <v>135</v>
      </c>
      <c r="E470" s="247" t="s">
        <v>1</v>
      </c>
      <c r="F470" s="248" t="s">
        <v>361</v>
      </c>
      <c r="G470" s="246"/>
      <c r="H470" s="249">
        <v>2.7000000000000002</v>
      </c>
      <c r="I470" s="250"/>
      <c r="J470" s="246"/>
      <c r="K470" s="246"/>
      <c r="L470" s="251"/>
      <c r="M470" s="252"/>
      <c r="N470" s="253"/>
      <c r="O470" s="253"/>
      <c r="P470" s="253"/>
      <c r="Q470" s="253"/>
      <c r="R470" s="253"/>
      <c r="S470" s="253"/>
      <c r="T470" s="25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5" t="s">
        <v>135</v>
      </c>
      <c r="AU470" s="255" t="s">
        <v>86</v>
      </c>
      <c r="AV470" s="14" t="s">
        <v>86</v>
      </c>
      <c r="AW470" s="14" t="s">
        <v>32</v>
      </c>
      <c r="AX470" s="14" t="s">
        <v>76</v>
      </c>
      <c r="AY470" s="255" t="s">
        <v>126</v>
      </c>
    </row>
    <row r="471" s="16" customFormat="1">
      <c r="A471" s="16"/>
      <c r="B471" s="267"/>
      <c r="C471" s="268"/>
      <c r="D471" s="236" t="s">
        <v>135</v>
      </c>
      <c r="E471" s="269" t="s">
        <v>1</v>
      </c>
      <c r="F471" s="270" t="s">
        <v>162</v>
      </c>
      <c r="G471" s="268"/>
      <c r="H471" s="271">
        <v>71.779999999999987</v>
      </c>
      <c r="I471" s="272"/>
      <c r="J471" s="268"/>
      <c r="K471" s="268"/>
      <c r="L471" s="273"/>
      <c r="M471" s="274"/>
      <c r="N471" s="275"/>
      <c r="O471" s="275"/>
      <c r="P471" s="275"/>
      <c r="Q471" s="275"/>
      <c r="R471" s="275"/>
      <c r="S471" s="275"/>
      <c r="T471" s="27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T471" s="277" t="s">
        <v>135</v>
      </c>
      <c r="AU471" s="277" t="s">
        <v>86</v>
      </c>
      <c r="AV471" s="16" t="s">
        <v>133</v>
      </c>
      <c r="AW471" s="16" t="s">
        <v>32</v>
      </c>
      <c r="AX471" s="16" t="s">
        <v>84</v>
      </c>
      <c r="AY471" s="277" t="s">
        <v>126</v>
      </c>
    </row>
    <row r="472" s="2" customFormat="1" ht="22.2" customHeight="1">
      <c r="A472" s="39"/>
      <c r="B472" s="40"/>
      <c r="C472" s="220" t="s">
        <v>533</v>
      </c>
      <c r="D472" s="220" t="s">
        <v>129</v>
      </c>
      <c r="E472" s="221" t="s">
        <v>534</v>
      </c>
      <c r="F472" s="222" t="s">
        <v>535</v>
      </c>
      <c r="G472" s="223" t="s">
        <v>187</v>
      </c>
      <c r="H472" s="224">
        <v>26.010000000000002</v>
      </c>
      <c r="I472" s="225"/>
      <c r="J472" s="226">
        <f>ROUND(I472*H472,2)</f>
        <v>0</v>
      </c>
      <c r="K472" s="227"/>
      <c r="L472" s="45"/>
      <c r="M472" s="228" t="s">
        <v>1</v>
      </c>
      <c r="N472" s="229" t="s">
        <v>41</v>
      </c>
      <c r="O472" s="92"/>
      <c r="P472" s="230">
        <f>O472*H472</f>
        <v>0</v>
      </c>
      <c r="Q472" s="230">
        <v>0</v>
      </c>
      <c r="R472" s="230">
        <f>Q472*H472</f>
        <v>0</v>
      </c>
      <c r="S472" s="230">
        <v>0</v>
      </c>
      <c r="T472" s="231">
        <f>S472*H472</f>
        <v>0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232" t="s">
        <v>254</v>
      </c>
      <c r="AT472" s="232" t="s">
        <v>129</v>
      </c>
      <c r="AU472" s="232" t="s">
        <v>86</v>
      </c>
      <c r="AY472" s="18" t="s">
        <v>126</v>
      </c>
      <c r="BE472" s="233">
        <f>IF(N472="základní",J472,0)</f>
        <v>0</v>
      </c>
      <c r="BF472" s="233">
        <f>IF(N472="snížená",J472,0)</f>
        <v>0</v>
      </c>
      <c r="BG472" s="233">
        <f>IF(N472="zákl. přenesená",J472,0)</f>
        <v>0</v>
      </c>
      <c r="BH472" s="233">
        <f>IF(N472="sníž. přenesená",J472,0)</f>
        <v>0</v>
      </c>
      <c r="BI472" s="233">
        <f>IF(N472="nulová",J472,0)</f>
        <v>0</v>
      </c>
      <c r="BJ472" s="18" t="s">
        <v>84</v>
      </c>
      <c r="BK472" s="233">
        <f>ROUND(I472*H472,2)</f>
        <v>0</v>
      </c>
      <c r="BL472" s="18" t="s">
        <v>254</v>
      </c>
      <c r="BM472" s="232" t="s">
        <v>536</v>
      </c>
    </row>
    <row r="473" s="13" customFormat="1">
      <c r="A473" s="13"/>
      <c r="B473" s="234"/>
      <c r="C473" s="235"/>
      <c r="D473" s="236" t="s">
        <v>135</v>
      </c>
      <c r="E473" s="237" t="s">
        <v>1</v>
      </c>
      <c r="F473" s="238" t="s">
        <v>537</v>
      </c>
      <c r="G473" s="235"/>
      <c r="H473" s="237" t="s">
        <v>1</v>
      </c>
      <c r="I473" s="239"/>
      <c r="J473" s="235"/>
      <c r="K473" s="235"/>
      <c r="L473" s="240"/>
      <c r="M473" s="241"/>
      <c r="N473" s="242"/>
      <c r="O473" s="242"/>
      <c r="P473" s="242"/>
      <c r="Q473" s="242"/>
      <c r="R473" s="242"/>
      <c r="S473" s="242"/>
      <c r="T473" s="24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4" t="s">
        <v>135</v>
      </c>
      <c r="AU473" s="244" t="s">
        <v>86</v>
      </c>
      <c r="AV473" s="13" t="s">
        <v>84</v>
      </c>
      <c r="AW473" s="13" t="s">
        <v>32</v>
      </c>
      <c r="AX473" s="13" t="s">
        <v>76</v>
      </c>
      <c r="AY473" s="244" t="s">
        <v>126</v>
      </c>
    </row>
    <row r="474" s="13" customFormat="1">
      <c r="A474" s="13"/>
      <c r="B474" s="234"/>
      <c r="C474" s="235"/>
      <c r="D474" s="236" t="s">
        <v>135</v>
      </c>
      <c r="E474" s="237" t="s">
        <v>1</v>
      </c>
      <c r="F474" s="238" t="s">
        <v>151</v>
      </c>
      <c r="G474" s="235"/>
      <c r="H474" s="237" t="s">
        <v>1</v>
      </c>
      <c r="I474" s="239"/>
      <c r="J474" s="235"/>
      <c r="K474" s="235"/>
      <c r="L474" s="240"/>
      <c r="M474" s="241"/>
      <c r="N474" s="242"/>
      <c r="O474" s="242"/>
      <c r="P474" s="242"/>
      <c r="Q474" s="242"/>
      <c r="R474" s="242"/>
      <c r="S474" s="242"/>
      <c r="T474" s="24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4" t="s">
        <v>135</v>
      </c>
      <c r="AU474" s="244" t="s">
        <v>86</v>
      </c>
      <c r="AV474" s="13" t="s">
        <v>84</v>
      </c>
      <c r="AW474" s="13" t="s">
        <v>32</v>
      </c>
      <c r="AX474" s="13" t="s">
        <v>76</v>
      </c>
      <c r="AY474" s="244" t="s">
        <v>126</v>
      </c>
    </row>
    <row r="475" s="14" customFormat="1">
      <c r="A475" s="14"/>
      <c r="B475" s="245"/>
      <c r="C475" s="246"/>
      <c r="D475" s="236" t="s">
        <v>135</v>
      </c>
      <c r="E475" s="247" t="s">
        <v>1</v>
      </c>
      <c r="F475" s="248" t="s">
        <v>538</v>
      </c>
      <c r="G475" s="246"/>
      <c r="H475" s="249">
        <v>14.93</v>
      </c>
      <c r="I475" s="250"/>
      <c r="J475" s="246"/>
      <c r="K475" s="246"/>
      <c r="L475" s="251"/>
      <c r="M475" s="252"/>
      <c r="N475" s="253"/>
      <c r="O475" s="253"/>
      <c r="P475" s="253"/>
      <c r="Q475" s="253"/>
      <c r="R475" s="253"/>
      <c r="S475" s="253"/>
      <c r="T475" s="25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5" t="s">
        <v>135</v>
      </c>
      <c r="AU475" s="255" t="s">
        <v>86</v>
      </c>
      <c r="AV475" s="14" t="s">
        <v>86</v>
      </c>
      <c r="AW475" s="14" t="s">
        <v>32</v>
      </c>
      <c r="AX475" s="14" t="s">
        <v>76</v>
      </c>
      <c r="AY475" s="255" t="s">
        <v>126</v>
      </c>
    </row>
    <row r="476" s="13" customFormat="1">
      <c r="A476" s="13"/>
      <c r="B476" s="234"/>
      <c r="C476" s="235"/>
      <c r="D476" s="236" t="s">
        <v>135</v>
      </c>
      <c r="E476" s="237" t="s">
        <v>1</v>
      </c>
      <c r="F476" s="238" t="s">
        <v>155</v>
      </c>
      <c r="G476" s="235"/>
      <c r="H476" s="237" t="s">
        <v>1</v>
      </c>
      <c r="I476" s="239"/>
      <c r="J476" s="235"/>
      <c r="K476" s="235"/>
      <c r="L476" s="240"/>
      <c r="M476" s="241"/>
      <c r="N476" s="242"/>
      <c r="O476" s="242"/>
      <c r="P476" s="242"/>
      <c r="Q476" s="242"/>
      <c r="R476" s="242"/>
      <c r="S476" s="242"/>
      <c r="T476" s="24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4" t="s">
        <v>135</v>
      </c>
      <c r="AU476" s="244" t="s">
        <v>86</v>
      </c>
      <c r="AV476" s="13" t="s">
        <v>84</v>
      </c>
      <c r="AW476" s="13" t="s">
        <v>32</v>
      </c>
      <c r="AX476" s="13" t="s">
        <v>76</v>
      </c>
      <c r="AY476" s="244" t="s">
        <v>126</v>
      </c>
    </row>
    <row r="477" s="14" customFormat="1">
      <c r="A477" s="14"/>
      <c r="B477" s="245"/>
      <c r="C477" s="246"/>
      <c r="D477" s="236" t="s">
        <v>135</v>
      </c>
      <c r="E477" s="247" t="s">
        <v>1</v>
      </c>
      <c r="F477" s="248" t="s">
        <v>539</v>
      </c>
      <c r="G477" s="246"/>
      <c r="H477" s="249">
        <v>10.220000000000001</v>
      </c>
      <c r="I477" s="250"/>
      <c r="J477" s="246"/>
      <c r="K477" s="246"/>
      <c r="L477" s="251"/>
      <c r="M477" s="252"/>
      <c r="N477" s="253"/>
      <c r="O477" s="253"/>
      <c r="P477" s="253"/>
      <c r="Q477" s="253"/>
      <c r="R477" s="253"/>
      <c r="S477" s="253"/>
      <c r="T477" s="25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5" t="s">
        <v>135</v>
      </c>
      <c r="AU477" s="255" t="s">
        <v>86</v>
      </c>
      <c r="AV477" s="14" t="s">
        <v>86</v>
      </c>
      <c r="AW477" s="14" t="s">
        <v>32</v>
      </c>
      <c r="AX477" s="14" t="s">
        <v>76</v>
      </c>
      <c r="AY477" s="255" t="s">
        <v>126</v>
      </c>
    </row>
    <row r="478" s="13" customFormat="1">
      <c r="A478" s="13"/>
      <c r="B478" s="234"/>
      <c r="C478" s="235"/>
      <c r="D478" s="236" t="s">
        <v>135</v>
      </c>
      <c r="E478" s="237" t="s">
        <v>1</v>
      </c>
      <c r="F478" s="238" t="s">
        <v>202</v>
      </c>
      <c r="G478" s="235"/>
      <c r="H478" s="237" t="s">
        <v>1</v>
      </c>
      <c r="I478" s="239"/>
      <c r="J478" s="235"/>
      <c r="K478" s="235"/>
      <c r="L478" s="240"/>
      <c r="M478" s="241"/>
      <c r="N478" s="242"/>
      <c r="O478" s="242"/>
      <c r="P478" s="242"/>
      <c r="Q478" s="242"/>
      <c r="R478" s="242"/>
      <c r="S478" s="242"/>
      <c r="T478" s="24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4" t="s">
        <v>135</v>
      </c>
      <c r="AU478" s="244" t="s">
        <v>86</v>
      </c>
      <c r="AV478" s="13" t="s">
        <v>84</v>
      </c>
      <c r="AW478" s="13" t="s">
        <v>32</v>
      </c>
      <c r="AX478" s="13" t="s">
        <v>76</v>
      </c>
      <c r="AY478" s="244" t="s">
        <v>126</v>
      </c>
    </row>
    <row r="479" s="14" customFormat="1">
      <c r="A479" s="14"/>
      <c r="B479" s="245"/>
      <c r="C479" s="246"/>
      <c r="D479" s="236" t="s">
        <v>135</v>
      </c>
      <c r="E479" s="247" t="s">
        <v>1</v>
      </c>
      <c r="F479" s="248" t="s">
        <v>366</v>
      </c>
      <c r="G479" s="246"/>
      <c r="H479" s="249">
        <v>0.85999999999999999</v>
      </c>
      <c r="I479" s="250"/>
      <c r="J479" s="246"/>
      <c r="K479" s="246"/>
      <c r="L479" s="251"/>
      <c r="M479" s="252"/>
      <c r="N479" s="253"/>
      <c r="O479" s="253"/>
      <c r="P479" s="253"/>
      <c r="Q479" s="253"/>
      <c r="R479" s="253"/>
      <c r="S479" s="253"/>
      <c r="T479" s="25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5" t="s">
        <v>135</v>
      </c>
      <c r="AU479" s="255" t="s">
        <v>86</v>
      </c>
      <c r="AV479" s="14" t="s">
        <v>86</v>
      </c>
      <c r="AW479" s="14" t="s">
        <v>32</v>
      </c>
      <c r="AX479" s="14" t="s">
        <v>76</v>
      </c>
      <c r="AY479" s="255" t="s">
        <v>126</v>
      </c>
    </row>
    <row r="480" s="16" customFormat="1">
      <c r="A480" s="16"/>
      <c r="B480" s="267"/>
      <c r="C480" s="268"/>
      <c r="D480" s="236" t="s">
        <v>135</v>
      </c>
      <c r="E480" s="269" t="s">
        <v>1</v>
      </c>
      <c r="F480" s="270" t="s">
        <v>162</v>
      </c>
      <c r="G480" s="268"/>
      <c r="H480" s="271">
        <v>26.009999999999998</v>
      </c>
      <c r="I480" s="272"/>
      <c r="J480" s="268"/>
      <c r="K480" s="268"/>
      <c r="L480" s="273"/>
      <c r="M480" s="274"/>
      <c r="N480" s="275"/>
      <c r="O480" s="275"/>
      <c r="P480" s="275"/>
      <c r="Q480" s="275"/>
      <c r="R480" s="275"/>
      <c r="S480" s="275"/>
      <c r="T480" s="27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T480" s="277" t="s">
        <v>135</v>
      </c>
      <c r="AU480" s="277" t="s">
        <v>86</v>
      </c>
      <c r="AV480" s="16" t="s">
        <v>133</v>
      </c>
      <c r="AW480" s="16" t="s">
        <v>32</v>
      </c>
      <c r="AX480" s="16" t="s">
        <v>84</v>
      </c>
      <c r="AY480" s="277" t="s">
        <v>126</v>
      </c>
    </row>
    <row r="481" s="2" customFormat="1" ht="19.8" customHeight="1">
      <c r="A481" s="39"/>
      <c r="B481" s="40"/>
      <c r="C481" s="278" t="s">
        <v>540</v>
      </c>
      <c r="D481" s="278" t="s">
        <v>218</v>
      </c>
      <c r="E481" s="279" t="s">
        <v>541</v>
      </c>
      <c r="F481" s="280" t="s">
        <v>542</v>
      </c>
      <c r="G481" s="281" t="s">
        <v>187</v>
      </c>
      <c r="H481" s="282">
        <v>0.85999999999999999</v>
      </c>
      <c r="I481" s="283"/>
      <c r="J481" s="284">
        <f>ROUND(I481*H481,2)</f>
        <v>0</v>
      </c>
      <c r="K481" s="285"/>
      <c r="L481" s="286"/>
      <c r="M481" s="287" t="s">
        <v>1</v>
      </c>
      <c r="N481" s="288" t="s">
        <v>41</v>
      </c>
      <c r="O481" s="92"/>
      <c r="P481" s="230">
        <f>O481*H481</f>
        <v>0</v>
      </c>
      <c r="Q481" s="230">
        <v>0.0030000000000000001</v>
      </c>
      <c r="R481" s="230">
        <f>Q481*H481</f>
        <v>0.0025799999999999998</v>
      </c>
      <c r="S481" s="230">
        <v>0</v>
      </c>
      <c r="T481" s="231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32" t="s">
        <v>344</v>
      </c>
      <c r="AT481" s="232" t="s">
        <v>218</v>
      </c>
      <c r="AU481" s="232" t="s">
        <v>86</v>
      </c>
      <c r="AY481" s="18" t="s">
        <v>126</v>
      </c>
      <c r="BE481" s="233">
        <f>IF(N481="základní",J481,0)</f>
        <v>0</v>
      </c>
      <c r="BF481" s="233">
        <f>IF(N481="snížená",J481,0)</f>
        <v>0</v>
      </c>
      <c r="BG481" s="233">
        <f>IF(N481="zákl. přenesená",J481,0)</f>
        <v>0</v>
      </c>
      <c r="BH481" s="233">
        <f>IF(N481="sníž. přenesená",J481,0)</f>
        <v>0</v>
      </c>
      <c r="BI481" s="233">
        <f>IF(N481="nulová",J481,0)</f>
        <v>0</v>
      </c>
      <c r="BJ481" s="18" t="s">
        <v>84</v>
      </c>
      <c r="BK481" s="233">
        <f>ROUND(I481*H481,2)</f>
        <v>0</v>
      </c>
      <c r="BL481" s="18" t="s">
        <v>254</v>
      </c>
      <c r="BM481" s="232" t="s">
        <v>543</v>
      </c>
    </row>
    <row r="482" s="14" customFormat="1">
      <c r="A482" s="14"/>
      <c r="B482" s="245"/>
      <c r="C482" s="246"/>
      <c r="D482" s="236" t="s">
        <v>135</v>
      </c>
      <c r="E482" s="247" t="s">
        <v>1</v>
      </c>
      <c r="F482" s="248" t="s">
        <v>366</v>
      </c>
      <c r="G482" s="246"/>
      <c r="H482" s="249">
        <v>0.85999999999999999</v>
      </c>
      <c r="I482" s="250"/>
      <c r="J482" s="246"/>
      <c r="K482" s="246"/>
      <c r="L482" s="251"/>
      <c r="M482" s="252"/>
      <c r="N482" s="253"/>
      <c r="O482" s="253"/>
      <c r="P482" s="253"/>
      <c r="Q482" s="253"/>
      <c r="R482" s="253"/>
      <c r="S482" s="253"/>
      <c r="T482" s="25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5" t="s">
        <v>135</v>
      </c>
      <c r="AU482" s="255" t="s">
        <v>86</v>
      </c>
      <c r="AV482" s="14" t="s">
        <v>86</v>
      </c>
      <c r="AW482" s="14" t="s">
        <v>32</v>
      </c>
      <c r="AX482" s="14" t="s">
        <v>76</v>
      </c>
      <c r="AY482" s="255" t="s">
        <v>126</v>
      </c>
    </row>
    <row r="483" s="16" customFormat="1">
      <c r="A483" s="16"/>
      <c r="B483" s="267"/>
      <c r="C483" s="268"/>
      <c r="D483" s="236" t="s">
        <v>135</v>
      </c>
      <c r="E483" s="269" t="s">
        <v>1</v>
      </c>
      <c r="F483" s="270" t="s">
        <v>162</v>
      </c>
      <c r="G483" s="268"/>
      <c r="H483" s="271">
        <v>0.85999999999999999</v>
      </c>
      <c r="I483" s="272"/>
      <c r="J483" s="268"/>
      <c r="K483" s="268"/>
      <c r="L483" s="273"/>
      <c r="M483" s="274"/>
      <c r="N483" s="275"/>
      <c r="O483" s="275"/>
      <c r="P483" s="275"/>
      <c r="Q483" s="275"/>
      <c r="R483" s="275"/>
      <c r="S483" s="275"/>
      <c r="T483" s="27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T483" s="277" t="s">
        <v>135</v>
      </c>
      <c r="AU483" s="277" t="s">
        <v>86</v>
      </c>
      <c r="AV483" s="16" t="s">
        <v>133</v>
      </c>
      <c r="AW483" s="16" t="s">
        <v>32</v>
      </c>
      <c r="AX483" s="16" t="s">
        <v>84</v>
      </c>
      <c r="AY483" s="277" t="s">
        <v>126</v>
      </c>
    </row>
    <row r="484" s="2" customFormat="1" ht="19.8" customHeight="1">
      <c r="A484" s="39"/>
      <c r="B484" s="40"/>
      <c r="C484" s="278" t="s">
        <v>544</v>
      </c>
      <c r="D484" s="278" t="s">
        <v>218</v>
      </c>
      <c r="E484" s="279" t="s">
        <v>545</v>
      </c>
      <c r="F484" s="280" t="s">
        <v>546</v>
      </c>
      <c r="G484" s="281" t="s">
        <v>187</v>
      </c>
      <c r="H484" s="282">
        <v>5.9100000000000001</v>
      </c>
      <c r="I484" s="283"/>
      <c r="J484" s="284">
        <f>ROUND(I484*H484,2)</f>
        <v>0</v>
      </c>
      <c r="K484" s="285"/>
      <c r="L484" s="286"/>
      <c r="M484" s="287" t="s">
        <v>1</v>
      </c>
      <c r="N484" s="288" t="s">
        <v>41</v>
      </c>
      <c r="O484" s="92"/>
      <c r="P484" s="230">
        <f>O484*H484</f>
        <v>0</v>
      </c>
      <c r="Q484" s="230">
        <v>0.0030000000000000001</v>
      </c>
      <c r="R484" s="230">
        <f>Q484*H484</f>
        <v>0.017729999999999999</v>
      </c>
      <c r="S484" s="230">
        <v>0</v>
      </c>
      <c r="T484" s="231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32" t="s">
        <v>344</v>
      </c>
      <c r="AT484" s="232" t="s">
        <v>218</v>
      </c>
      <c r="AU484" s="232" t="s">
        <v>86</v>
      </c>
      <c r="AY484" s="18" t="s">
        <v>126</v>
      </c>
      <c r="BE484" s="233">
        <f>IF(N484="základní",J484,0)</f>
        <v>0</v>
      </c>
      <c r="BF484" s="233">
        <f>IF(N484="snížená",J484,0)</f>
        <v>0</v>
      </c>
      <c r="BG484" s="233">
        <f>IF(N484="zákl. přenesená",J484,0)</f>
        <v>0</v>
      </c>
      <c r="BH484" s="233">
        <f>IF(N484="sníž. přenesená",J484,0)</f>
        <v>0</v>
      </c>
      <c r="BI484" s="233">
        <f>IF(N484="nulová",J484,0)</f>
        <v>0</v>
      </c>
      <c r="BJ484" s="18" t="s">
        <v>84</v>
      </c>
      <c r="BK484" s="233">
        <f>ROUND(I484*H484,2)</f>
        <v>0</v>
      </c>
      <c r="BL484" s="18" t="s">
        <v>254</v>
      </c>
      <c r="BM484" s="232" t="s">
        <v>547</v>
      </c>
    </row>
    <row r="485" s="14" customFormat="1">
      <c r="A485" s="14"/>
      <c r="B485" s="245"/>
      <c r="C485" s="246"/>
      <c r="D485" s="236" t="s">
        <v>135</v>
      </c>
      <c r="E485" s="247" t="s">
        <v>1</v>
      </c>
      <c r="F485" s="248" t="s">
        <v>548</v>
      </c>
      <c r="G485" s="246"/>
      <c r="H485" s="249">
        <v>1.97</v>
      </c>
      <c r="I485" s="250"/>
      <c r="J485" s="246"/>
      <c r="K485" s="246"/>
      <c r="L485" s="251"/>
      <c r="M485" s="252"/>
      <c r="N485" s="253"/>
      <c r="O485" s="253"/>
      <c r="P485" s="253"/>
      <c r="Q485" s="253"/>
      <c r="R485" s="253"/>
      <c r="S485" s="253"/>
      <c r="T485" s="25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5" t="s">
        <v>135</v>
      </c>
      <c r="AU485" s="255" t="s">
        <v>86</v>
      </c>
      <c r="AV485" s="14" t="s">
        <v>86</v>
      </c>
      <c r="AW485" s="14" t="s">
        <v>32</v>
      </c>
      <c r="AX485" s="14" t="s">
        <v>76</v>
      </c>
      <c r="AY485" s="255" t="s">
        <v>126</v>
      </c>
    </row>
    <row r="486" s="14" customFormat="1">
      <c r="A486" s="14"/>
      <c r="B486" s="245"/>
      <c r="C486" s="246"/>
      <c r="D486" s="236" t="s">
        <v>135</v>
      </c>
      <c r="E486" s="247" t="s">
        <v>1</v>
      </c>
      <c r="F486" s="248" t="s">
        <v>549</v>
      </c>
      <c r="G486" s="246"/>
      <c r="H486" s="249">
        <v>3.9399999999999999</v>
      </c>
      <c r="I486" s="250"/>
      <c r="J486" s="246"/>
      <c r="K486" s="246"/>
      <c r="L486" s="251"/>
      <c r="M486" s="252"/>
      <c r="N486" s="253"/>
      <c r="O486" s="253"/>
      <c r="P486" s="253"/>
      <c r="Q486" s="253"/>
      <c r="R486" s="253"/>
      <c r="S486" s="253"/>
      <c r="T486" s="25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5" t="s">
        <v>135</v>
      </c>
      <c r="AU486" s="255" t="s">
        <v>86</v>
      </c>
      <c r="AV486" s="14" t="s">
        <v>86</v>
      </c>
      <c r="AW486" s="14" t="s">
        <v>32</v>
      </c>
      <c r="AX486" s="14" t="s">
        <v>76</v>
      </c>
      <c r="AY486" s="255" t="s">
        <v>126</v>
      </c>
    </row>
    <row r="487" s="16" customFormat="1">
      <c r="A487" s="16"/>
      <c r="B487" s="267"/>
      <c r="C487" s="268"/>
      <c r="D487" s="236" t="s">
        <v>135</v>
      </c>
      <c r="E487" s="269" t="s">
        <v>1</v>
      </c>
      <c r="F487" s="270" t="s">
        <v>162</v>
      </c>
      <c r="G487" s="268"/>
      <c r="H487" s="271">
        <v>5.9100000000000001</v>
      </c>
      <c r="I487" s="272"/>
      <c r="J487" s="268"/>
      <c r="K487" s="268"/>
      <c r="L487" s="273"/>
      <c r="M487" s="274"/>
      <c r="N487" s="275"/>
      <c r="O487" s="275"/>
      <c r="P487" s="275"/>
      <c r="Q487" s="275"/>
      <c r="R487" s="275"/>
      <c r="S487" s="275"/>
      <c r="T487" s="27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T487" s="277" t="s">
        <v>135</v>
      </c>
      <c r="AU487" s="277" t="s">
        <v>86</v>
      </c>
      <c r="AV487" s="16" t="s">
        <v>133</v>
      </c>
      <c r="AW487" s="16" t="s">
        <v>32</v>
      </c>
      <c r="AX487" s="16" t="s">
        <v>84</v>
      </c>
      <c r="AY487" s="277" t="s">
        <v>126</v>
      </c>
    </row>
    <row r="488" s="2" customFormat="1" ht="19.8" customHeight="1">
      <c r="A488" s="39"/>
      <c r="B488" s="40"/>
      <c r="C488" s="278" t="s">
        <v>550</v>
      </c>
      <c r="D488" s="278" t="s">
        <v>218</v>
      </c>
      <c r="E488" s="279" t="s">
        <v>551</v>
      </c>
      <c r="F488" s="280" t="s">
        <v>552</v>
      </c>
      <c r="G488" s="281" t="s">
        <v>187</v>
      </c>
      <c r="H488" s="282">
        <v>11.699999999999999</v>
      </c>
      <c r="I488" s="283"/>
      <c r="J488" s="284">
        <f>ROUND(I488*H488,2)</f>
        <v>0</v>
      </c>
      <c r="K488" s="285"/>
      <c r="L488" s="286"/>
      <c r="M488" s="287" t="s">
        <v>1</v>
      </c>
      <c r="N488" s="288" t="s">
        <v>41</v>
      </c>
      <c r="O488" s="92"/>
      <c r="P488" s="230">
        <f>O488*H488</f>
        <v>0</v>
      </c>
      <c r="Q488" s="230">
        <v>0.0040000000000000001</v>
      </c>
      <c r="R488" s="230">
        <f>Q488*H488</f>
        <v>0.046800000000000001</v>
      </c>
      <c r="S488" s="230">
        <v>0</v>
      </c>
      <c r="T488" s="231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32" t="s">
        <v>344</v>
      </c>
      <c r="AT488" s="232" t="s">
        <v>218</v>
      </c>
      <c r="AU488" s="232" t="s">
        <v>86</v>
      </c>
      <c r="AY488" s="18" t="s">
        <v>126</v>
      </c>
      <c r="BE488" s="233">
        <f>IF(N488="základní",J488,0)</f>
        <v>0</v>
      </c>
      <c r="BF488" s="233">
        <f>IF(N488="snížená",J488,0)</f>
        <v>0</v>
      </c>
      <c r="BG488" s="233">
        <f>IF(N488="zákl. přenesená",J488,0)</f>
        <v>0</v>
      </c>
      <c r="BH488" s="233">
        <f>IF(N488="sníž. přenesená",J488,0)</f>
        <v>0</v>
      </c>
      <c r="BI488" s="233">
        <f>IF(N488="nulová",J488,0)</f>
        <v>0</v>
      </c>
      <c r="BJ488" s="18" t="s">
        <v>84</v>
      </c>
      <c r="BK488" s="233">
        <f>ROUND(I488*H488,2)</f>
        <v>0</v>
      </c>
      <c r="BL488" s="18" t="s">
        <v>254</v>
      </c>
      <c r="BM488" s="232" t="s">
        <v>553</v>
      </c>
    </row>
    <row r="489" s="14" customFormat="1">
      <c r="A489" s="14"/>
      <c r="B489" s="245"/>
      <c r="C489" s="246"/>
      <c r="D489" s="236" t="s">
        <v>135</v>
      </c>
      <c r="E489" s="247" t="s">
        <v>1</v>
      </c>
      <c r="F489" s="248" t="s">
        <v>554</v>
      </c>
      <c r="G489" s="246"/>
      <c r="H489" s="249">
        <v>11.699999999999999</v>
      </c>
      <c r="I489" s="250"/>
      <c r="J489" s="246"/>
      <c r="K489" s="246"/>
      <c r="L489" s="251"/>
      <c r="M489" s="252"/>
      <c r="N489" s="253"/>
      <c r="O489" s="253"/>
      <c r="P489" s="253"/>
      <c r="Q489" s="253"/>
      <c r="R489" s="253"/>
      <c r="S489" s="253"/>
      <c r="T489" s="25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5" t="s">
        <v>135</v>
      </c>
      <c r="AU489" s="255" t="s">
        <v>86</v>
      </c>
      <c r="AV489" s="14" t="s">
        <v>86</v>
      </c>
      <c r="AW489" s="14" t="s">
        <v>32</v>
      </c>
      <c r="AX489" s="14" t="s">
        <v>76</v>
      </c>
      <c r="AY489" s="255" t="s">
        <v>126</v>
      </c>
    </row>
    <row r="490" s="16" customFormat="1">
      <c r="A490" s="16"/>
      <c r="B490" s="267"/>
      <c r="C490" s="268"/>
      <c r="D490" s="236" t="s">
        <v>135</v>
      </c>
      <c r="E490" s="269" t="s">
        <v>1</v>
      </c>
      <c r="F490" s="270" t="s">
        <v>162</v>
      </c>
      <c r="G490" s="268"/>
      <c r="H490" s="271">
        <v>11.699999999999999</v>
      </c>
      <c r="I490" s="272"/>
      <c r="J490" s="268"/>
      <c r="K490" s="268"/>
      <c r="L490" s="273"/>
      <c r="M490" s="274"/>
      <c r="N490" s="275"/>
      <c r="O490" s="275"/>
      <c r="P490" s="275"/>
      <c r="Q490" s="275"/>
      <c r="R490" s="275"/>
      <c r="S490" s="275"/>
      <c r="T490" s="27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T490" s="277" t="s">
        <v>135</v>
      </c>
      <c r="AU490" s="277" t="s">
        <v>86</v>
      </c>
      <c r="AV490" s="16" t="s">
        <v>133</v>
      </c>
      <c r="AW490" s="16" t="s">
        <v>32</v>
      </c>
      <c r="AX490" s="16" t="s">
        <v>84</v>
      </c>
      <c r="AY490" s="277" t="s">
        <v>126</v>
      </c>
    </row>
    <row r="491" s="2" customFormat="1" ht="19.8" customHeight="1">
      <c r="A491" s="39"/>
      <c r="B491" s="40"/>
      <c r="C491" s="278" t="s">
        <v>555</v>
      </c>
      <c r="D491" s="278" t="s">
        <v>218</v>
      </c>
      <c r="E491" s="279" t="s">
        <v>556</v>
      </c>
      <c r="F491" s="280" t="s">
        <v>557</v>
      </c>
      <c r="G491" s="281" t="s">
        <v>187</v>
      </c>
      <c r="H491" s="282">
        <v>1.26</v>
      </c>
      <c r="I491" s="283"/>
      <c r="J491" s="284">
        <f>ROUND(I491*H491,2)</f>
        <v>0</v>
      </c>
      <c r="K491" s="285"/>
      <c r="L491" s="286"/>
      <c r="M491" s="287" t="s">
        <v>1</v>
      </c>
      <c r="N491" s="288" t="s">
        <v>41</v>
      </c>
      <c r="O491" s="92"/>
      <c r="P491" s="230">
        <f>O491*H491</f>
        <v>0</v>
      </c>
      <c r="Q491" s="230">
        <v>0.0040000000000000001</v>
      </c>
      <c r="R491" s="230">
        <f>Q491*H491</f>
        <v>0.0050400000000000002</v>
      </c>
      <c r="S491" s="230">
        <v>0</v>
      </c>
      <c r="T491" s="231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32" t="s">
        <v>344</v>
      </c>
      <c r="AT491" s="232" t="s">
        <v>218</v>
      </c>
      <c r="AU491" s="232" t="s">
        <v>86</v>
      </c>
      <c r="AY491" s="18" t="s">
        <v>126</v>
      </c>
      <c r="BE491" s="233">
        <f>IF(N491="základní",J491,0)</f>
        <v>0</v>
      </c>
      <c r="BF491" s="233">
        <f>IF(N491="snížená",J491,0)</f>
        <v>0</v>
      </c>
      <c r="BG491" s="233">
        <f>IF(N491="zákl. přenesená",J491,0)</f>
        <v>0</v>
      </c>
      <c r="BH491" s="233">
        <f>IF(N491="sníž. přenesená",J491,0)</f>
        <v>0</v>
      </c>
      <c r="BI491" s="233">
        <f>IF(N491="nulová",J491,0)</f>
        <v>0</v>
      </c>
      <c r="BJ491" s="18" t="s">
        <v>84</v>
      </c>
      <c r="BK491" s="233">
        <f>ROUND(I491*H491,2)</f>
        <v>0</v>
      </c>
      <c r="BL491" s="18" t="s">
        <v>254</v>
      </c>
      <c r="BM491" s="232" t="s">
        <v>558</v>
      </c>
    </row>
    <row r="492" s="14" customFormat="1">
      <c r="A492" s="14"/>
      <c r="B492" s="245"/>
      <c r="C492" s="246"/>
      <c r="D492" s="236" t="s">
        <v>135</v>
      </c>
      <c r="E492" s="247" t="s">
        <v>1</v>
      </c>
      <c r="F492" s="248" t="s">
        <v>559</v>
      </c>
      <c r="G492" s="246"/>
      <c r="H492" s="249">
        <v>1.26</v>
      </c>
      <c r="I492" s="250"/>
      <c r="J492" s="246"/>
      <c r="K492" s="246"/>
      <c r="L492" s="251"/>
      <c r="M492" s="252"/>
      <c r="N492" s="253"/>
      <c r="O492" s="253"/>
      <c r="P492" s="253"/>
      <c r="Q492" s="253"/>
      <c r="R492" s="253"/>
      <c r="S492" s="253"/>
      <c r="T492" s="25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5" t="s">
        <v>135</v>
      </c>
      <c r="AU492" s="255" t="s">
        <v>86</v>
      </c>
      <c r="AV492" s="14" t="s">
        <v>86</v>
      </c>
      <c r="AW492" s="14" t="s">
        <v>32</v>
      </c>
      <c r="AX492" s="14" t="s">
        <v>76</v>
      </c>
      <c r="AY492" s="255" t="s">
        <v>126</v>
      </c>
    </row>
    <row r="493" s="16" customFormat="1">
      <c r="A493" s="16"/>
      <c r="B493" s="267"/>
      <c r="C493" s="268"/>
      <c r="D493" s="236" t="s">
        <v>135</v>
      </c>
      <c r="E493" s="269" t="s">
        <v>1</v>
      </c>
      <c r="F493" s="270" t="s">
        <v>162</v>
      </c>
      <c r="G493" s="268"/>
      <c r="H493" s="271">
        <v>1.26</v>
      </c>
      <c r="I493" s="272"/>
      <c r="J493" s="268"/>
      <c r="K493" s="268"/>
      <c r="L493" s="273"/>
      <c r="M493" s="274"/>
      <c r="N493" s="275"/>
      <c r="O493" s="275"/>
      <c r="P493" s="275"/>
      <c r="Q493" s="275"/>
      <c r="R493" s="275"/>
      <c r="S493" s="275"/>
      <c r="T493" s="27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T493" s="277" t="s">
        <v>135</v>
      </c>
      <c r="AU493" s="277" t="s">
        <v>86</v>
      </c>
      <c r="AV493" s="16" t="s">
        <v>133</v>
      </c>
      <c r="AW493" s="16" t="s">
        <v>32</v>
      </c>
      <c r="AX493" s="16" t="s">
        <v>84</v>
      </c>
      <c r="AY493" s="277" t="s">
        <v>126</v>
      </c>
    </row>
    <row r="494" s="2" customFormat="1" ht="19.8" customHeight="1">
      <c r="A494" s="39"/>
      <c r="B494" s="40"/>
      <c r="C494" s="278" t="s">
        <v>560</v>
      </c>
      <c r="D494" s="278" t="s">
        <v>218</v>
      </c>
      <c r="E494" s="279" t="s">
        <v>561</v>
      </c>
      <c r="F494" s="280" t="s">
        <v>562</v>
      </c>
      <c r="G494" s="281" t="s">
        <v>187</v>
      </c>
      <c r="H494" s="282">
        <v>4.54</v>
      </c>
      <c r="I494" s="283"/>
      <c r="J494" s="284">
        <f>ROUND(I494*H494,2)</f>
        <v>0</v>
      </c>
      <c r="K494" s="285"/>
      <c r="L494" s="286"/>
      <c r="M494" s="287" t="s">
        <v>1</v>
      </c>
      <c r="N494" s="288" t="s">
        <v>41</v>
      </c>
      <c r="O494" s="92"/>
      <c r="P494" s="230">
        <f>O494*H494</f>
        <v>0</v>
      </c>
      <c r="Q494" s="230">
        <v>0.0040000000000000001</v>
      </c>
      <c r="R494" s="230">
        <f>Q494*H494</f>
        <v>0.018159999999999999</v>
      </c>
      <c r="S494" s="230">
        <v>0</v>
      </c>
      <c r="T494" s="231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32" t="s">
        <v>344</v>
      </c>
      <c r="AT494" s="232" t="s">
        <v>218</v>
      </c>
      <c r="AU494" s="232" t="s">
        <v>86</v>
      </c>
      <c r="AY494" s="18" t="s">
        <v>126</v>
      </c>
      <c r="BE494" s="233">
        <f>IF(N494="základní",J494,0)</f>
        <v>0</v>
      </c>
      <c r="BF494" s="233">
        <f>IF(N494="snížená",J494,0)</f>
        <v>0</v>
      </c>
      <c r="BG494" s="233">
        <f>IF(N494="zákl. přenesená",J494,0)</f>
        <v>0</v>
      </c>
      <c r="BH494" s="233">
        <f>IF(N494="sníž. přenesená",J494,0)</f>
        <v>0</v>
      </c>
      <c r="BI494" s="233">
        <f>IF(N494="nulová",J494,0)</f>
        <v>0</v>
      </c>
      <c r="BJ494" s="18" t="s">
        <v>84</v>
      </c>
      <c r="BK494" s="233">
        <f>ROUND(I494*H494,2)</f>
        <v>0</v>
      </c>
      <c r="BL494" s="18" t="s">
        <v>254</v>
      </c>
      <c r="BM494" s="232" t="s">
        <v>563</v>
      </c>
    </row>
    <row r="495" s="14" customFormat="1">
      <c r="A495" s="14"/>
      <c r="B495" s="245"/>
      <c r="C495" s="246"/>
      <c r="D495" s="236" t="s">
        <v>135</v>
      </c>
      <c r="E495" s="247" t="s">
        <v>1</v>
      </c>
      <c r="F495" s="248" t="s">
        <v>564</v>
      </c>
      <c r="G495" s="246"/>
      <c r="H495" s="249">
        <v>2.46</v>
      </c>
      <c r="I495" s="250"/>
      <c r="J495" s="246"/>
      <c r="K495" s="246"/>
      <c r="L495" s="251"/>
      <c r="M495" s="252"/>
      <c r="N495" s="253"/>
      <c r="O495" s="253"/>
      <c r="P495" s="253"/>
      <c r="Q495" s="253"/>
      <c r="R495" s="253"/>
      <c r="S495" s="253"/>
      <c r="T495" s="25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55" t="s">
        <v>135</v>
      </c>
      <c r="AU495" s="255" t="s">
        <v>86</v>
      </c>
      <c r="AV495" s="14" t="s">
        <v>86</v>
      </c>
      <c r="AW495" s="14" t="s">
        <v>32</v>
      </c>
      <c r="AX495" s="14" t="s">
        <v>76</v>
      </c>
      <c r="AY495" s="255" t="s">
        <v>126</v>
      </c>
    </row>
    <row r="496" s="14" customFormat="1">
      <c r="A496" s="14"/>
      <c r="B496" s="245"/>
      <c r="C496" s="246"/>
      <c r="D496" s="236" t="s">
        <v>135</v>
      </c>
      <c r="E496" s="247" t="s">
        <v>1</v>
      </c>
      <c r="F496" s="248" t="s">
        <v>565</v>
      </c>
      <c r="G496" s="246"/>
      <c r="H496" s="249">
        <v>1.21</v>
      </c>
      <c r="I496" s="250"/>
      <c r="J496" s="246"/>
      <c r="K496" s="246"/>
      <c r="L496" s="251"/>
      <c r="M496" s="252"/>
      <c r="N496" s="253"/>
      <c r="O496" s="253"/>
      <c r="P496" s="253"/>
      <c r="Q496" s="253"/>
      <c r="R496" s="253"/>
      <c r="S496" s="253"/>
      <c r="T496" s="25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55" t="s">
        <v>135</v>
      </c>
      <c r="AU496" s="255" t="s">
        <v>86</v>
      </c>
      <c r="AV496" s="14" t="s">
        <v>86</v>
      </c>
      <c r="AW496" s="14" t="s">
        <v>32</v>
      </c>
      <c r="AX496" s="14" t="s">
        <v>76</v>
      </c>
      <c r="AY496" s="255" t="s">
        <v>126</v>
      </c>
    </row>
    <row r="497" s="14" customFormat="1">
      <c r="A497" s="14"/>
      <c r="B497" s="245"/>
      <c r="C497" s="246"/>
      <c r="D497" s="236" t="s">
        <v>135</v>
      </c>
      <c r="E497" s="247" t="s">
        <v>1</v>
      </c>
      <c r="F497" s="248" t="s">
        <v>566</v>
      </c>
      <c r="G497" s="246"/>
      <c r="H497" s="249">
        <v>0.87</v>
      </c>
      <c r="I497" s="250"/>
      <c r="J497" s="246"/>
      <c r="K497" s="246"/>
      <c r="L497" s="251"/>
      <c r="M497" s="252"/>
      <c r="N497" s="253"/>
      <c r="O497" s="253"/>
      <c r="P497" s="253"/>
      <c r="Q497" s="253"/>
      <c r="R497" s="253"/>
      <c r="S497" s="253"/>
      <c r="T497" s="25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5" t="s">
        <v>135</v>
      </c>
      <c r="AU497" s="255" t="s">
        <v>86</v>
      </c>
      <c r="AV497" s="14" t="s">
        <v>86</v>
      </c>
      <c r="AW497" s="14" t="s">
        <v>32</v>
      </c>
      <c r="AX497" s="14" t="s">
        <v>76</v>
      </c>
      <c r="AY497" s="255" t="s">
        <v>126</v>
      </c>
    </row>
    <row r="498" s="16" customFormat="1">
      <c r="A498" s="16"/>
      <c r="B498" s="267"/>
      <c r="C498" s="268"/>
      <c r="D498" s="236" t="s">
        <v>135</v>
      </c>
      <c r="E498" s="269" t="s">
        <v>1</v>
      </c>
      <c r="F498" s="270" t="s">
        <v>162</v>
      </c>
      <c r="G498" s="268"/>
      <c r="H498" s="271">
        <v>4.54</v>
      </c>
      <c r="I498" s="272"/>
      <c r="J498" s="268"/>
      <c r="K498" s="268"/>
      <c r="L498" s="273"/>
      <c r="M498" s="274"/>
      <c r="N498" s="275"/>
      <c r="O498" s="275"/>
      <c r="P498" s="275"/>
      <c r="Q498" s="275"/>
      <c r="R498" s="275"/>
      <c r="S498" s="275"/>
      <c r="T498" s="27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T498" s="277" t="s">
        <v>135</v>
      </c>
      <c r="AU498" s="277" t="s">
        <v>86</v>
      </c>
      <c r="AV498" s="16" t="s">
        <v>133</v>
      </c>
      <c r="AW498" s="16" t="s">
        <v>32</v>
      </c>
      <c r="AX498" s="16" t="s">
        <v>84</v>
      </c>
      <c r="AY498" s="277" t="s">
        <v>126</v>
      </c>
    </row>
    <row r="499" s="2" customFormat="1" ht="19.8" customHeight="1">
      <c r="A499" s="39"/>
      <c r="B499" s="40"/>
      <c r="C499" s="278" t="s">
        <v>567</v>
      </c>
      <c r="D499" s="278" t="s">
        <v>218</v>
      </c>
      <c r="E499" s="279" t="s">
        <v>568</v>
      </c>
      <c r="F499" s="280" t="s">
        <v>569</v>
      </c>
      <c r="G499" s="281" t="s">
        <v>187</v>
      </c>
      <c r="H499" s="282">
        <v>1.74</v>
      </c>
      <c r="I499" s="283"/>
      <c r="J499" s="284">
        <f>ROUND(I499*H499,2)</f>
        <v>0</v>
      </c>
      <c r="K499" s="285"/>
      <c r="L499" s="286"/>
      <c r="M499" s="287" t="s">
        <v>1</v>
      </c>
      <c r="N499" s="288" t="s">
        <v>41</v>
      </c>
      <c r="O499" s="92"/>
      <c r="P499" s="230">
        <f>O499*H499</f>
        <v>0</v>
      </c>
      <c r="Q499" s="230">
        <v>0.0050000000000000001</v>
      </c>
      <c r="R499" s="230">
        <f>Q499*H499</f>
        <v>0.0086999999999999994</v>
      </c>
      <c r="S499" s="230">
        <v>0</v>
      </c>
      <c r="T499" s="231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32" t="s">
        <v>344</v>
      </c>
      <c r="AT499" s="232" t="s">
        <v>218</v>
      </c>
      <c r="AU499" s="232" t="s">
        <v>86</v>
      </c>
      <c r="AY499" s="18" t="s">
        <v>126</v>
      </c>
      <c r="BE499" s="233">
        <f>IF(N499="základní",J499,0)</f>
        <v>0</v>
      </c>
      <c r="BF499" s="233">
        <f>IF(N499="snížená",J499,0)</f>
        <v>0</v>
      </c>
      <c r="BG499" s="233">
        <f>IF(N499="zákl. přenesená",J499,0)</f>
        <v>0</v>
      </c>
      <c r="BH499" s="233">
        <f>IF(N499="sníž. přenesená",J499,0)</f>
        <v>0</v>
      </c>
      <c r="BI499" s="233">
        <f>IF(N499="nulová",J499,0)</f>
        <v>0</v>
      </c>
      <c r="BJ499" s="18" t="s">
        <v>84</v>
      </c>
      <c r="BK499" s="233">
        <f>ROUND(I499*H499,2)</f>
        <v>0</v>
      </c>
      <c r="BL499" s="18" t="s">
        <v>254</v>
      </c>
      <c r="BM499" s="232" t="s">
        <v>570</v>
      </c>
    </row>
    <row r="500" s="14" customFormat="1">
      <c r="A500" s="14"/>
      <c r="B500" s="245"/>
      <c r="C500" s="246"/>
      <c r="D500" s="236" t="s">
        <v>135</v>
      </c>
      <c r="E500" s="247" t="s">
        <v>1</v>
      </c>
      <c r="F500" s="248" t="s">
        <v>571</v>
      </c>
      <c r="G500" s="246"/>
      <c r="H500" s="249">
        <v>1.74</v>
      </c>
      <c r="I500" s="250"/>
      <c r="J500" s="246"/>
      <c r="K500" s="246"/>
      <c r="L500" s="251"/>
      <c r="M500" s="252"/>
      <c r="N500" s="253"/>
      <c r="O500" s="253"/>
      <c r="P500" s="253"/>
      <c r="Q500" s="253"/>
      <c r="R500" s="253"/>
      <c r="S500" s="253"/>
      <c r="T500" s="25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5" t="s">
        <v>135</v>
      </c>
      <c r="AU500" s="255" t="s">
        <v>86</v>
      </c>
      <c r="AV500" s="14" t="s">
        <v>86</v>
      </c>
      <c r="AW500" s="14" t="s">
        <v>32</v>
      </c>
      <c r="AX500" s="14" t="s">
        <v>76</v>
      </c>
      <c r="AY500" s="255" t="s">
        <v>126</v>
      </c>
    </row>
    <row r="501" s="16" customFormat="1">
      <c r="A501" s="16"/>
      <c r="B501" s="267"/>
      <c r="C501" s="268"/>
      <c r="D501" s="236" t="s">
        <v>135</v>
      </c>
      <c r="E501" s="269" t="s">
        <v>1</v>
      </c>
      <c r="F501" s="270" t="s">
        <v>162</v>
      </c>
      <c r="G501" s="268"/>
      <c r="H501" s="271">
        <v>1.74</v>
      </c>
      <c r="I501" s="272"/>
      <c r="J501" s="268"/>
      <c r="K501" s="268"/>
      <c r="L501" s="273"/>
      <c r="M501" s="274"/>
      <c r="N501" s="275"/>
      <c r="O501" s="275"/>
      <c r="P501" s="275"/>
      <c r="Q501" s="275"/>
      <c r="R501" s="275"/>
      <c r="S501" s="275"/>
      <c r="T501" s="27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T501" s="277" t="s">
        <v>135</v>
      </c>
      <c r="AU501" s="277" t="s">
        <v>86</v>
      </c>
      <c r="AV501" s="16" t="s">
        <v>133</v>
      </c>
      <c r="AW501" s="16" t="s">
        <v>32</v>
      </c>
      <c r="AX501" s="16" t="s">
        <v>84</v>
      </c>
      <c r="AY501" s="277" t="s">
        <v>126</v>
      </c>
    </row>
    <row r="502" s="2" customFormat="1" ht="22.2" customHeight="1">
      <c r="A502" s="39"/>
      <c r="B502" s="40"/>
      <c r="C502" s="278" t="s">
        <v>572</v>
      </c>
      <c r="D502" s="278" t="s">
        <v>218</v>
      </c>
      <c r="E502" s="279" t="s">
        <v>573</v>
      </c>
      <c r="F502" s="280" t="s">
        <v>574</v>
      </c>
      <c r="G502" s="281" t="s">
        <v>337</v>
      </c>
      <c r="H502" s="282">
        <v>42</v>
      </c>
      <c r="I502" s="283"/>
      <c r="J502" s="284">
        <f>ROUND(I502*H502,2)</f>
        <v>0</v>
      </c>
      <c r="K502" s="285"/>
      <c r="L502" s="286"/>
      <c r="M502" s="287" t="s">
        <v>1</v>
      </c>
      <c r="N502" s="288" t="s">
        <v>41</v>
      </c>
      <c r="O502" s="92"/>
      <c r="P502" s="230">
        <f>O502*H502</f>
        <v>0</v>
      </c>
      <c r="Q502" s="230">
        <v>6.0000000000000002E-05</v>
      </c>
      <c r="R502" s="230">
        <f>Q502*H502</f>
        <v>0.0025200000000000001</v>
      </c>
      <c r="S502" s="230">
        <v>0</v>
      </c>
      <c r="T502" s="231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32" t="s">
        <v>344</v>
      </c>
      <c r="AT502" s="232" t="s">
        <v>218</v>
      </c>
      <c r="AU502" s="232" t="s">
        <v>86</v>
      </c>
      <c r="AY502" s="18" t="s">
        <v>126</v>
      </c>
      <c r="BE502" s="233">
        <f>IF(N502="základní",J502,0)</f>
        <v>0</v>
      </c>
      <c r="BF502" s="233">
        <f>IF(N502="snížená",J502,0)</f>
        <v>0</v>
      </c>
      <c r="BG502" s="233">
        <f>IF(N502="zákl. přenesená",J502,0)</f>
        <v>0</v>
      </c>
      <c r="BH502" s="233">
        <f>IF(N502="sníž. přenesená",J502,0)</f>
        <v>0</v>
      </c>
      <c r="BI502" s="233">
        <f>IF(N502="nulová",J502,0)</f>
        <v>0</v>
      </c>
      <c r="BJ502" s="18" t="s">
        <v>84</v>
      </c>
      <c r="BK502" s="233">
        <f>ROUND(I502*H502,2)</f>
        <v>0</v>
      </c>
      <c r="BL502" s="18" t="s">
        <v>254</v>
      </c>
      <c r="BM502" s="232" t="s">
        <v>575</v>
      </c>
    </row>
    <row r="503" s="2" customFormat="1" ht="22.2" customHeight="1">
      <c r="A503" s="39"/>
      <c r="B503" s="40"/>
      <c r="C503" s="220" t="s">
        <v>576</v>
      </c>
      <c r="D503" s="220" t="s">
        <v>129</v>
      </c>
      <c r="E503" s="221" t="s">
        <v>577</v>
      </c>
      <c r="F503" s="222" t="s">
        <v>578</v>
      </c>
      <c r="G503" s="223" t="s">
        <v>187</v>
      </c>
      <c r="H503" s="224">
        <v>86.609999999999999</v>
      </c>
      <c r="I503" s="225"/>
      <c r="J503" s="226">
        <f>ROUND(I503*H503,2)</f>
        <v>0</v>
      </c>
      <c r="K503" s="227"/>
      <c r="L503" s="45"/>
      <c r="M503" s="228" t="s">
        <v>1</v>
      </c>
      <c r="N503" s="229" t="s">
        <v>41</v>
      </c>
      <c r="O503" s="92"/>
      <c r="P503" s="230">
        <f>O503*H503</f>
        <v>0</v>
      </c>
      <c r="Q503" s="230">
        <v>0</v>
      </c>
      <c r="R503" s="230">
        <f>Q503*H503</f>
        <v>0</v>
      </c>
      <c r="S503" s="230">
        <v>0</v>
      </c>
      <c r="T503" s="231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32" t="s">
        <v>254</v>
      </c>
      <c r="AT503" s="232" t="s">
        <v>129</v>
      </c>
      <c r="AU503" s="232" t="s">
        <v>86</v>
      </c>
      <c r="AY503" s="18" t="s">
        <v>126</v>
      </c>
      <c r="BE503" s="233">
        <f>IF(N503="základní",J503,0)</f>
        <v>0</v>
      </c>
      <c r="BF503" s="233">
        <f>IF(N503="snížená",J503,0)</f>
        <v>0</v>
      </c>
      <c r="BG503" s="233">
        <f>IF(N503="zákl. přenesená",J503,0)</f>
        <v>0</v>
      </c>
      <c r="BH503" s="233">
        <f>IF(N503="sníž. přenesená",J503,0)</f>
        <v>0</v>
      </c>
      <c r="BI503" s="233">
        <f>IF(N503="nulová",J503,0)</f>
        <v>0</v>
      </c>
      <c r="BJ503" s="18" t="s">
        <v>84</v>
      </c>
      <c r="BK503" s="233">
        <f>ROUND(I503*H503,2)</f>
        <v>0</v>
      </c>
      <c r="BL503" s="18" t="s">
        <v>254</v>
      </c>
      <c r="BM503" s="232" t="s">
        <v>579</v>
      </c>
    </row>
    <row r="504" s="13" customFormat="1">
      <c r="A504" s="13"/>
      <c r="B504" s="234"/>
      <c r="C504" s="235"/>
      <c r="D504" s="236" t="s">
        <v>135</v>
      </c>
      <c r="E504" s="237" t="s">
        <v>1</v>
      </c>
      <c r="F504" s="238" t="s">
        <v>537</v>
      </c>
      <c r="G504" s="235"/>
      <c r="H504" s="237" t="s">
        <v>1</v>
      </c>
      <c r="I504" s="239"/>
      <c r="J504" s="235"/>
      <c r="K504" s="235"/>
      <c r="L504" s="240"/>
      <c r="M504" s="241"/>
      <c r="N504" s="242"/>
      <c r="O504" s="242"/>
      <c r="P504" s="242"/>
      <c r="Q504" s="242"/>
      <c r="R504" s="242"/>
      <c r="S504" s="242"/>
      <c r="T504" s="24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4" t="s">
        <v>135</v>
      </c>
      <c r="AU504" s="244" t="s">
        <v>86</v>
      </c>
      <c r="AV504" s="13" t="s">
        <v>84</v>
      </c>
      <c r="AW504" s="13" t="s">
        <v>32</v>
      </c>
      <c r="AX504" s="13" t="s">
        <v>76</v>
      </c>
      <c r="AY504" s="244" t="s">
        <v>126</v>
      </c>
    </row>
    <row r="505" s="13" customFormat="1">
      <c r="A505" s="13"/>
      <c r="B505" s="234"/>
      <c r="C505" s="235"/>
      <c r="D505" s="236" t="s">
        <v>135</v>
      </c>
      <c r="E505" s="237" t="s">
        <v>1</v>
      </c>
      <c r="F505" s="238" t="s">
        <v>151</v>
      </c>
      <c r="G505" s="235"/>
      <c r="H505" s="237" t="s">
        <v>1</v>
      </c>
      <c r="I505" s="239"/>
      <c r="J505" s="235"/>
      <c r="K505" s="235"/>
      <c r="L505" s="240"/>
      <c r="M505" s="241"/>
      <c r="N505" s="242"/>
      <c r="O505" s="242"/>
      <c r="P505" s="242"/>
      <c r="Q505" s="242"/>
      <c r="R505" s="242"/>
      <c r="S505" s="242"/>
      <c r="T505" s="24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4" t="s">
        <v>135</v>
      </c>
      <c r="AU505" s="244" t="s">
        <v>86</v>
      </c>
      <c r="AV505" s="13" t="s">
        <v>84</v>
      </c>
      <c r="AW505" s="13" t="s">
        <v>32</v>
      </c>
      <c r="AX505" s="13" t="s">
        <v>76</v>
      </c>
      <c r="AY505" s="244" t="s">
        <v>126</v>
      </c>
    </row>
    <row r="506" s="14" customFormat="1">
      <c r="A506" s="14"/>
      <c r="B506" s="245"/>
      <c r="C506" s="246"/>
      <c r="D506" s="236" t="s">
        <v>135</v>
      </c>
      <c r="E506" s="247" t="s">
        <v>1</v>
      </c>
      <c r="F506" s="248" t="s">
        <v>580</v>
      </c>
      <c r="G506" s="246"/>
      <c r="H506" s="249">
        <v>35.32</v>
      </c>
      <c r="I506" s="250"/>
      <c r="J506" s="246"/>
      <c r="K506" s="246"/>
      <c r="L506" s="251"/>
      <c r="M506" s="252"/>
      <c r="N506" s="253"/>
      <c r="O506" s="253"/>
      <c r="P506" s="253"/>
      <c r="Q506" s="253"/>
      <c r="R506" s="253"/>
      <c r="S506" s="253"/>
      <c r="T506" s="25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5" t="s">
        <v>135</v>
      </c>
      <c r="AU506" s="255" t="s">
        <v>86</v>
      </c>
      <c r="AV506" s="14" t="s">
        <v>86</v>
      </c>
      <c r="AW506" s="14" t="s">
        <v>32</v>
      </c>
      <c r="AX506" s="14" t="s">
        <v>76</v>
      </c>
      <c r="AY506" s="255" t="s">
        <v>126</v>
      </c>
    </row>
    <row r="507" s="13" customFormat="1">
      <c r="A507" s="13"/>
      <c r="B507" s="234"/>
      <c r="C507" s="235"/>
      <c r="D507" s="236" t="s">
        <v>135</v>
      </c>
      <c r="E507" s="237" t="s">
        <v>1</v>
      </c>
      <c r="F507" s="238" t="s">
        <v>155</v>
      </c>
      <c r="G507" s="235"/>
      <c r="H507" s="237" t="s">
        <v>1</v>
      </c>
      <c r="I507" s="239"/>
      <c r="J507" s="235"/>
      <c r="K507" s="235"/>
      <c r="L507" s="240"/>
      <c r="M507" s="241"/>
      <c r="N507" s="242"/>
      <c r="O507" s="242"/>
      <c r="P507" s="242"/>
      <c r="Q507" s="242"/>
      <c r="R507" s="242"/>
      <c r="S507" s="242"/>
      <c r="T507" s="24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4" t="s">
        <v>135</v>
      </c>
      <c r="AU507" s="244" t="s">
        <v>86</v>
      </c>
      <c r="AV507" s="13" t="s">
        <v>84</v>
      </c>
      <c r="AW507" s="13" t="s">
        <v>32</v>
      </c>
      <c r="AX507" s="13" t="s">
        <v>76</v>
      </c>
      <c r="AY507" s="244" t="s">
        <v>126</v>
      </c>
    </row>
    <row r="508" s="14" customFormat="1">
      <c r="A508" s="14"/>
      <c r="B508" s="245"/>
      <c r="C508" s="246"/>
      <c r="D508" s="236" t="s">
        <v>135</v>
      </c>
      <c r="E508" s="247" t="s">
        <v>1</v>
      </c>
      <c r="F508" s="248" t="s">
        <v>581</v>
      </c>
      <c r="G508" s="246"/>
      <c r="H508" s="249">
        <v>51.289999999999999</v>
      </c>
      <c r="I508" s="250"/>
      <c r="J508" s="246"/>
      <c r="K508" s="246"/>
      <c r="L508" s="251"/>
      <c r="M508" s="252"/>
      <c r="N508" s="253"/>
      <c r="O508" s="253"/>
      <c r="P508" s="253"/>
      <c r="Q508" s="253"/>
      <c r="R508" s="253"/>
      <c r="S508" s="253"/>
      <c r="T508" s="25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55" t="s">
        <v>135</v>
      </c>
      <c r="AU508" s="255" t="s">
        <v>86</v>
      </c>
      <c r="AV508" s="14" t="s">
        <v>86</v>
      </c>
      <c r="AW508" s="14" t="s">
        <v>32</v>
      </c>
      <c r="AX508" s="14" t="s">
        <v>76</v>
      </c>
      <c r="AY508" s="255" t="s">
        <v>126</v>
      </c>
    </row>
    <row r="509" s="16" customFormat="1">
      <c r="A509" s="16"/>
      <c r="B509" s="267"/>
      <c r="C509" s="268"/>
      <c r="D509" s="236" t="s">
        <v>135</v>
      </c>
      <c r="E509" s="269" t="s">
        <v>1</v>
      </c>
      <c r="F509" s="270" t="s">
        <v>162</v>
      </c>
      <c r="G509" s="268"/>
      <c r="H509" s="271">
        <v>86.609999999999999</v>
      </c>
      <c r="I509" s="272"/>
      <c r="J509" s="268"/>
      <c r="K509" s="268"/>
      <c r="L509" s="273"/>
      <c r="M509" s="274"/>
      <c r="N509" s="275"/>
      <c r="O509" s="275"/>
      <c r="P509" s="275"/>
      <c r="Q509" s="275"/>
      <c r="R509" s="275"/>
      <c r="S509" s="275"/>
      <c r="T509" s="27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T509" s="277" t="s">
        <v>135</v>
      </c>
      <c r="AU509" s="277" t="s">
        <v>86</v>
      </c>
      <c r="AV509" s="16" t="s">
        <v>133</v>
      </c>
      <c r="AW509" s="16" t="s">
        <v>32</v>
      </c>
      <c r="AX509" s="16" t="s">
        <v>84</v>
      </c>
      <c r="AY509" s="277" t="s">
        <v>126</v>
      </c>
    </row>
    <row r="510" s="2" customFormat="1" ht="19.8" customHeight="1">
      <c r="A510" s="39"/>
      <c r="B510" s="40"/>
      <c r="C510" s="278" t="s">
        <v>582</v>
      </c>
      <c r="D510" s="278" t="s">
        <v>218</v>
      </c>
      <c r="E510" s="279" t="s">
        <v>583</v>
      </c>
      <c r="F510" s="280" t="s">
        <v>584</v>
      </c>
      <c r="G510" s="281" t="s">
        <v>187</v>
      </c>
      <c r="H510" s="282">
        <v>9.1340000000000003</v>
      </c>
      <c r="I510" s="283"/>
      <c r="J510" s="284">
        <f>ROUND(I510*H510,2)</f>
        <v>0</v>
      </c>
      <c r="K510" s="285"/>
      <c r="L510" s="286"/>
      <c r="M510" s="287" t="s">
        <v>1</v>
      </c>
      <c r="N510" s="288" t="s">
        <v>41</v>
      </c>
      <c r="O510" s="92"/>
      <c r="P510" s="230">
        <f>O510*H510</f>
        <v>0</v>
      </c>
      <c r="Q510" s="230">
        <v>0.0060000000000000001</v>
      </c>
      <c r="R510" s="230">
        <f>Q510*H510</f>
        <v>0.054804000000000005</v>
      </c>
      <c r="S510" s="230">
        <v>0</v>
      </c>
      <c r="T510" s="231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32" t="s">
        <v>344</v>
      </c>
      <c r="AT510" s="232" t="s">
        <v>218</v>
      </c>
      <c r="AU510" s="232" t="s">
        <v>86</v>
      </c>
      <c r="AY510" s="18" t="s">
        <v>126</v>
      </c>
      <c r="BE510" s="233">
        <f>IF(N510="základní",J510,0)</f>
        <v>0</v>
      </c>
      <c r="BF510" s="233">
        <f>IF(N510="snížená",J510,0)</f>
        <v>0</v>
      </c>
      <c r="BG510" s="233">
        <f>IF(N510="zákl. přenesená",J510,0)</f>
        <v>0</v>
      </c>
      <c r="BH510" s="233">
        <f>IF(N510="sníž. přenesená",J510,0)</f>
        <v>0</v>
      </c>
      <c r="BI510" s="233">
        <f>IF(N510="nulová",J510,0)</f>
        <v>0</v>
      </c>
      <c r="BJ510" s="18" t="s">
        <v>84</v>
      </c>
      <c r="BK510" s="233">
        <f>ROUND(I510*H510,2)</f>
        <v>0</v>
      </c>
      <c r="BL510" s="18" t="s">
        <v>254</v>
      </c>
      <c r="BM510" s="232" t="s">
        <v>585</v>
      </c>
    </row>
    <row r="511" s="2" customFormat="1" ht="19.8" customHeight="1">
      <c r="A511" s="39"/>
      <c r="B511" s="40"/>
      <c r="C511" s="278" t="s">
        <v>586</v>
      </c>
      <c r="D511" s="278" t="s">
        <v>218</v>
      </c>
      <c r="E511" s="279" t="s">
        <v>587</v>
      </c>
      <c r="F511" s="280" t="s">
        <v>588</v>
      </c>
      <c r="G511" s="281" t="s">
        <v>187</v>
      </c>
      <c r="H511" s="282">
        <v>8.5999999999999996</v>
      </c>
      <c r="I511" s="283"/>
      <c r="J511" s="284">
        <f>ROUND(I511*H511,2)</f>
        <v>0</v>
      </c>
      <c r="K511" s="285"/>
      <c r="L511" s="286"/>
      <c r="M511" s="287" t="s">
        <v>1</v>
      </c>
      <c r="N511" s="288" t="s">
        <v>41</v>
      </c>
      <c r="O511" s="92"/>
      <c r="P511" s="230">
        <f>O511*H511</f>
        <v>0</v>
      </c>
      <c r="Q511" s="230">
        <v>0.0060000000000000001</v>
      </c>
      <c r="R511" s="230">
        <f>Q511*H511</f>
        <v>0.0516</v>
      </c>
      <c r="S511" s="230">
        <v>0</v>
      </c>
      <c r="T511" s="231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32" t="s">
        <v>344</v>
      </c>
      <c r="AT511" s="232" t="s">
        <v>218</v>
      </c>
      <c r="AU511" s="232" t="s">
        <v>86</v>
      </c>
      <c r="AY511" s="18" t="s">
        <v>126</v>
      </c>
      <c r="BE511" s="233">
        <f>IF(N511="základní",J511,0)</f>
        <v>0</v>
      </c>
      <c r="BF511" s="233">
        <f>IF(N511="snížená",J511,0)</f>
        <v>0</v>
      </c>
      <c r="BG511" s="233">
        <f>IF(N511="zákl. přenesená",J511,0)</f>
        <v>0</v>
      </c>
      <c r="BH511" s="233">
        <f>IF(N511="sníž. přenesená",J511,0)</f>
        <v>0</v>
      </c>
      <c r="BI511" s="233">
        <f>IF(N511="nulová",J511,0)</f>
        <v>0</v>
      </c>
      <c r="BJ511" s="18" t="s">
        <v>84</v>
      </c>
      <c r="BK511" s="233">
        <f>ROUND(I511*H511,2)</f>
        <v>0</v>
      </c>
      <c r="BL511" s="18" t="s">
        <v>254</v>
      </c>
      <c r="BM511" s="232" t="s">
        <v>589</v>
      </c>
    </row>
    <row r="512" s="14" customFormat="1">
      <c r="A512" s="14"/>
      <c r="B512" s="245"/>
      <c r="C512" s="246"/>
      <c r="D512" s="236" t="s">
        <v>135</v>
      </c>
      <c r="E512" s="247" t="s">
        <v>1</v>
      </c>
      <c r="F512" s="248" t="s">
        <v>590</v>
      </c>
      <c r="G512" s="246"/>
      <c r="H512" s="249">
        <v>5.1200000000000001</v>
      </c>
      <c r="I512" s="250"/>
      <c r="J512" s="246"/>
      <c r="K512" s="246"/>
      <c r="L512" s="251"/>
      <c r="M512" s="252"/>
      <c r="N512" s="253"/>
      <c r="O512" s="253"/>
      <c r="P512" s="253"/>
      <c r="Q512" s="253"/>
      <c r="R512" s="253"/>
      <c r="S512" s="253"/>
      <c r="T512" s="25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5" t="s">
        <v>135</v>
      </c>
      <c r="AU512" s="255" t="s">
        <v>86</v>
      </c>
      <c r="AV512" s="14" t="s">
        <v>86</v>
      </c>
      <c r="AW512" s="14" t="s">
        <v>32</v>
      </c>
      <c r="AX512" s="14" t="s">
        <v>76</v>
      </c>
      <c r="AY512" s="255" t="s">
        <v>126</v>
      </c>
    </row>
    <row r="513" s="14" customFormat="1">
      <c r="A513" s="14"/>
      <c r="B513" s="245"/>
      <c r="C513" s="246"/>
      <c r="D513" s="236" t="s">
        <v>135</v>
      </c>
      <c r="E513" s="247" t="s">
        <v>1</v>
      </c>
      <c r="F513" s="248" t="s">
        <v>591</v>
      </c>
      <c r="G513" s="246"/>
      <c r="H513" s="249">
        <v>3.48</v>
      </c>
      <c r="I513" s="250"/>
      <c r="J513" s="246"/>
      <c r="K513" s="246"/>
      <c r="L513" s="251"/>
      <c r="M513" s="252"/>
      <c r="N513" s="253"/>
      <c r="O513" s="253"/>
      <c r="P513" s="253"/>
      <c r="Q513" s="253"/>
      <c r="R513" s="253"/>
      <c r="S513" s="253"/>
      <c r="T513" s="25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5" t="s">
        <v>135</v>
      </c>
      <c r="AU513" s="255" t="s">
        <v>86</v>
      </c>
      <c r="AV513" s="14" t="s">
        <v>86</v>
      </c>
      <c r="AW513" s="14" t="s">
        <v>32</v>
      </c>
      <c r="AX513" s="14" t="s">
        <v>76</v>
      </c>
      <c r="AY513" s="255" t="s">
        <v>126</v>
      </c>
    </row>
    <row r="514" s="16" customFormat="1">
      <c r="A514" s="16"/>
      <c r="B514" s="267"/>
      <c r="C514" s="268"/>
      <c r="D514" s="236" t="s">
        <v>135</v>
      </c>
      <c r="E514" s="269" t="s">
        <v>1</v>
      </c>
      <c r="F514" s="270" t="s">
        <v>162</v>
      </c>
      <c r="G514" s="268"/>
      <c r="H514" s="271">
        <v>8.5999999999999996</v>
      </c>
      <c r="I514" s="272"/>
      <c r="J514" s="268"/>
      <c r="K514" s="268"/>
      <c r="L514" s="273"/>
      <c r="M514" s="274"/>
      <c r="N514" s="275"/>
      <c r="O514" s="275"/>
      <c r="P514" s="275"/>
      <c r="Q514" s="275"/>
      <c r="R514" s="275"/>
      <c r="S514" s="275"/>
      <c r="T514" s="27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T514" s="277" t="s">
        <v>135</v>
      </c>
      <c r="AU514" s="277" t="s">
        <v>86</v>
      </c>
      <c r="AV514" s="16" t="s">
        <v>133</v>
      </c>
      <c r="AW514" s="16" t="s">
        <v>32</v>
      </c>
      <c r="AX514" s="16" t="s">
        <v>84</v>
      </c>
      <c r="AY514" s="277" t="s">
        <v>126</v>
      </c>
    </row>
    <row r="515" s="2" customFormat="1" ht="19.8" customHeight="1">
      <c r="A515" s="39"/>
      <c r="B515" s="40"/>
      <c r="C515" s="278" t="s">
        <v>592</v>
      </c>
      <c r="D515" s="278" t="s">
        <v>218</v>
      </c>
      <c r="E515" s="279" t="s">
        <v>593</v>
      </c>
      <c r="F515" s="280" t="s">
        <v>594</v>
      </c>
      <c r="G515" s="281" t="s">
        <v>187</v>
      </c>
      <c r="H515" s="282">
        <v>18.719999999999999</v>
      </c>
      <c r="I515" s="283"/>
      <c r="J515" s="284">
        <f>ROUND(I515*H515,2)</f>
        <v>0</v>
      </c>
      <c r="K515" s="285"/>
      <c r="L515" s="286"/>
      <c r="M515" s="287" t="s">
        <v>1</v>
      </c>
      <c r="N515" s="288" t="s">
        <v>41</v>
      </c>
      <c r="O515" s="92"/>
      <c r="P515" s="230">
        <f>O515*H515</f>
        <v>0</v>
      </c>
      <c r="Q515" s="230">
        <v>0.0060000000000000001</v>
      </c>
      <c r="R515" s="230">
        <f>Q515*H515</f>
        <v>0.11231999999999999</v>
      </c>
      <c r="S515" s="230">
        <v>0</v>
      </c>
      <c r="T515" s="231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32" t="s">
        <v>344</v>
      </c>
      <c r="AT515" s="232" t="s">
        <v>218</v>
      </c>
      <c r="AU515" s="232" t="s">
        <v>86</v>
      </c>
      <c r="AY515" s="18" t="s">
        <v>126</v>
      </c>
      <c r="BE515" s="233">
        <f>IF(N515="základní",J515,0)</f>
        <v>0</v>
      </c>
      <c r="BF515" s="233">
        <f>IF(N515="snížená",J515,0)</f>
        <v>0</v>
      </c>
      <c r="BG515" s="233">
        <f>IF(N515="zákl. přenesená",J515,0)</f>
        <v>0</v>
      </c>
      <c r="BH515" s="233">
        <f>IF(N515="sníž. přenesená",J515,0)</f>
        <v>0</v>
      </c>
      <c r="BI515" s="233">
        <f>IF(N515="nulová",J515,0)</f>
        <v>0</v>
      </c>
      <c r="BJ515" s="18" t="s">
        <v>84</v>
      </c>
      <c r="BK515" s="233">
        <f>ROUND(I515*H515,2)</f>
        <v>0</v>
      </c>
      <c r="BL515" s="18" t="s">
        <v>254</v>
      </c>
      <c r="BM515" s="232" t="s">
        <v>595</v>
      </c>
    </row>
    <row r="516" s="14" customFormat="1">
      <c r="A516" s="14"/>
      <c r="B516" s="245"/>
      <c r="C516" s="246"/>
      <c r="D516" s="236" t="s">
        <v>135</v>
      </c>
      <c r="E516" s="247" t="s">
        <v>1</v>
      </c>
      <c r="F516" s="248" t="s">
        <v>596</v>
      </c>
      <c r="G516" s="246"/>
      <c r="H516" s="249">
        <v>11.699999999999999</v>
      </c>
      <c r="I516" s="250"/>
      <c r="J516" s="246"/>
      <c r="K516" s="246"/>
      <c r="L516" s="251"/>
      <c r="M516" s="252"/>
      <c r="N516" s="253"/>
      <c r="O516" s="253"/>
      <c r="P516" s="253"/>
      <c r="Q516" s="253"/>
      <c r="R516" s="253"/>
      <c r="S516" s="253"/>
      <c r="T516" s="25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5" t="s">
        <v>135</v>
      </c>
      <c r="AU516" s="255" t="s">
        <v>86</v>
      </c>
      <c r="AV516" s="14" t="s">
        <v>86</v>
      </c>
      <c r="AW516" s="14" t="s">
        <v>32</v>
      </c>
      <c r="AX516" s="14" t="s">
        <v>76</v>
      </c>
      <c r="AY516" s="255" t="s">
        <v>126</v>
      </c>
    </row>
    <row r="517" s="14" customFormat="1">
      <c r="A517" s="14"/>
      <c r="B517" s="245"/>
      <c r="C517" s="246"/>
      <c r="D517" s="236" t="s">
        <v>135</v>
      </c>
      <c r="E517" s="247" t="s">
        <v>1</v>
      </c>
      <c r="F517" s="248" t="s">
        <v>597</v>
      </c>
      <c r="G517" s="246"/>
      <c r="H517" s="249">
        <v>1.25</v>
      </c>
      <c r="I517" s="250"/>
      <c r="J517" s="246"/>
      <c r="K517" s="246"/>
      <c r="L517" s="251"/>
      <c r="M517" s="252"/>
      <c r="N517" s="253"/>
      <c r="O517" s="253"/>
      <c r="P517" s="253"/>
      <c r="Q517" s="253"/>
      <c r="R517" s="253"/>
      <c r="S517" s="253"/>
      <c r="T517" s="25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55" t="s">
        <v>135</v>
      </c>
      <c r="AU517" s="255" t="s">
        <v>86</v>
      </c>
      <c r="AV517" s="14" t="s">
        <v>86</v>
      </c>
      <c r="AW517" s="14" t="s">
        <v>32</v>
      </c>
      <c r="AX517" s="14" t="s">
        <v>76</v>
      </c>
      <c r="AY517" s="255" t="s">
        <v>126</v>
      </c>
    </row>
    <row r="518" s="14" customFormat="1">
      <c r="A518" s="14"/>
      <c r="B518" s="245"/>
      <c r="C518" s="246"/>
      <c r="D518" s="236" t="s">
        <v>135</v>
      </c>
      <c r="E518" s="247" t="s">
        <v>1</v>
      </c>
      <c r="F518" s="248" t="s">
        <v>598</v>
      </c>
      <c r="G518" s="246"/>
      <c r="H518" s="249">
        <v>1.23</v>
      </c>
      <c r="I518" s="250"/>
      <c r="J518" s="246"/>
      <c r="K518" s="246"/>
      <c r="L518" s="251"/>
      <c r="M518" s="252"/>
      <c r="N518" s="253"/>
      <c r="O518" s="253"/>
      <c r="P518" s="253"/>
      <c r="Q518" s="253"/>
      <c r="R518" s="253"/>
      <c r="S518" s="253"/>
      <c r="T518" s="25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5" t="s">
        <v>135</v>
      </c>
      <c r="AU518" s="255" t="s">
        <v>86</v>
      </c>
      <c r="AV518" s="14" t="s">
        <v>86</v>
      </c>
      <c r="AW518" s="14" t="s">
        <v>32</v>
      </c>
      <c r="AX518" s="14" t="s">
        <v>76</v>
      </c>
      <c r="AY518" s="255" t="s">
        <v>126</v>
      </c>
    </row>
    <row r="519" s="14" customFormat="1">
      <c r="A519" s="14"/>
      <c r="B519" s="245"/>
      <c r="C519" s="246"/>
      <c r="D519" s="236" t="s">
        <v>135</v>
      </c>
      <c r="E519" s="247" t="s">
        <v>1</v>
      </c>
      <c r="F519" s="248" t="s">
        <v>599</v>
      </c>
      <c r="G519" s="246"/>
      <c r="H519" s="249">
        <v>2.1000000000000001</v>
      </c>
      <c r="I519" s="250"/>
      <c r="J519" s="246"/>
      <c r="K519" s="246"/>
      <c r="L519" s="251"/>
      <c r="M519" s="252"/>
      <c r="N519" s="253"/>
      <c r="O519" s="253"/>
      <c r="P519" s="253"/>
      <c r="Q519" s="253"/>
      <c r="R519" s="253"/>
      <c r="S519" s="253"/>
      <c r="T519" s="25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5" t="s">
        <v>135</v>
      </c>
      <c r="AU519" s="255" t="s">
        <v>86</v>
      </c>
      <c r="AV519" s="14" t="s">
        <v>86</v>
      </c>
      <c r="AW519" s="14" t="s">
        <v>32</v>
      </c>
      <c r="AX519" s="14" t="s">
        <v>76</v>
      </c>
      <c r="AY519" s="255" t="s">
        <v>126</v>
      </c>
    </row>
    <row r="520" s="14" customFormat="1">
      <c r="A520" s="14"/>
      <c r="B520" s="245"/>
      <c r="C520" s="246"/>
      <c r="D520" s="236" t="s">
        <v>135</v>
      </c>
      <c r="E520" s="247" t="s">
        <v>1</v>
      </c>
      <c r="F520" s="248" t="s">
        <v>600</v>
      </c>
      <c r="G520" s="246"/>
      <c r="H520" s="249">
        <v>2.4399999999999999</v>
      </c>
      <c r="I520" s="250"/>
      <c r="J520" s="246"/>
      <c r="K520" s="246"/>
      <c r="L520" s="251"/>
      <c r="M520" s="252"/>
      <c r="N520" s="253"/>
      <c r="O520" s="253"/>
      <c r="P520" s="253"/>
      <c r="Q520" s="253"/>
      <c r="R520" s="253"/>
      <c r="S520" s="253"/>
      <c r="T520" s="25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55" t="s">
        <v>135</v>
      </c>
      <c r="AU520" s="255" t="s">
        <v>86</v>
      </c>
      <c r="AV520" s="14" t="s">
        <v>86</v>
      </c>
      <c r="AW520" s="14" t="s">
        <v>32</v>
      </c>
      <c r="AX520" s="14" t="s">
        <v>76</v>
      </c>
      <c r="AY520" s="255" t="s">
        <v>126</v>
      </c>
    </row>
    <row r="521" s="16" customFormat="1">
      <c r="A521" s="16"/>
      <c r="B521" s="267"/>
      <c r="C521" s="268"/>
      <c r="D521" s="236" t="s">
        <v>135</v>
      </c>
      <c r="E521" s="269" t="s">
        <v>1</v>
      </c>
      <c r="F521" s="270" t="s">
        <v>162</v>
      </c>
      <c r="G521" s="268"/>
      <c r="H521" s="271">
        <v>18.719999999999999</v>
      </c>
      <c r="I521" s="272"/>
      <c r="J521" s="268"/>
      <c r="K521" s="268"/>
      <c r="L521" s="273"/>
      <c r="M521" s="274"/>
      <c r="N521" s="275"/>
      <c r="O521" s="275"/>
      <c r="P521" s="275"/>
      <c r="Q521" s="275"/>
      <c r="R521" s="275"/>
      <c r="S521" s="275"/>
      <c r="T521" s="27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T521" s="277" t="s">
        <v>135</v>
      </c>
      <c r="AU521" s="277" t="s">
        <v>86</v>
      </c>
      <c r="AV521" s="16" t="s">
        <v>133</v>
      </c>
      <c r="AW521" s="16" t="s">
        <v>32</v>
      </c>
      <c r="AX521" s="16" t="s">
        <v>84</v>
      </c>
      <c r="AY521" s="277" t="s">
        <v>126</v>
      </c>
    </row>
    <row r="522" s="2" customFormat="1" ht="19.8" customHeight="1">
      <c r="A522" s="39"/>
      <c r="B522" s="40"/>
      <c r="C522" s="278" t="s">
        <v>601</v>
      </c>
      <c r="D522" s="278" t="s">
        <v>218</v>
      </c>
      <c r="E522" s="279" t="s">
        <v>602</v>
      </c>
      <c r="F522" s="280" t="s">
        <v>603</v>
      </c>
      <c r="G522" s="281" t="s">
        <v>187</v>
      </c>
      <c r="H522" s="282">
        <v>9.4399999999999995</v>
      </c>
      <c r="I522" s="283"/>
      <c r="J522" s="284">
        <f>ROUND(I522*H522,2)</f>
        <v>0</v>
      </c>
      <c r="K522" s="285"/>
      <c r="L522" s="286"/>
      <c r="M522" s="287" t="s">
        <v>1</v>
      </c>
      <c r="N522" s="288" t="s">
        <v>41</v>
      </c>
      <c r="O522" s="92"/>
      <c r="P522" s="230">
        <f>O522*H522</f>
        <v>0</v>
      </c>
      <c r="Q522" s="230">
        <v>0.0060000000000000001</v>
      </c>
      <c r="R522" s="230">
        <f>Q522*H522</f>
        <v>0.056639999999999996</v>
      </c>
      <c r="S522" s="230">
        <v>0</v>
      </c>
      <c r="T522" s="231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32" t="s">
        <v>344</v>
      </c>
      <c r="AT522" s="232" t="s">
        <v>218</v>
      </c>
      <c r="AU522" s="232" t="s">
        <v>86</v>
      </c>
      <c r="AY522" s="18" t="s">
        <v>126</v>
      </c>
      <c r="BE522" s="233">
        <f>IF(N522="základní",J522,0)</f>
        <v>0</v>
      </c>
      <c r="BF522" s="233">
        <f>IF(N522="snížená",J522,0)</f>
        <v>0</v>
      </c>
      <c r="BG522" s="233">
        <f>IF(N522="zákl. přenesená",J522,0)</f>
        <v>0</v>
      </c>
      <c r="BH522" s="233">
        <f>IF(N522="sníž. přenesená",J522,0)</f>
        <v>0</v>
      </c>
      <c r="BI522" s="233">
        <f>IF(N522="nulová",J522,0)</f>
        <v>0</v>
      </c>
      <c r="BJ522" s="18" t="s">
        <v>84</v>
      </c>
      <c r="BK522" s="233">
        <f>ROUND(I522*H522,2)</f>
        <v>0</v>
      </c>
      <c r="BL522" s="18" t="s">
        <v>254</v>
      </c>
      <c r="BM522" s="232" t="s">
        <v>604</v>
      </c>
    </row>
    <row r="523" s="14" customFormat="1">
      <c r="A523" s="14"/>
      <c r="B523" s="245"/>
      <c r="C523" s="246"/>
      <c r="D523" s="236" t="s">
        <v>135</v>
      </c>
      <c r="E523" s="247" t="s">
        <v>1</v>
      </c>
      <c r="F523" s="248" t="s">
        <v>605</v>
      </c>
      <c r="G523" s="246"/>
      <c r="H523" s="249">
        <v>1.8200000000000001</v>
      </c>
      <c r="I523" s="250"/>
      <c r="J523" s="246"/>
      <c r="K523" s="246"/>
      <c r="L523" s="251"/>
      <c r="M523" s="252"/>
      <c r="N523" s="253"/>
      <c r="O523" s="253"/>
      <c r="P523" s="253"/>
      <c r="Q523" s="253"/>
      <c r="R523" s="253"/>
      <c r="S523" s="253"/>
      <c r="T523" s="25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5" t="s">
        <v>135</v>
      </c>
      <c r="AU523" s="255" t="s">
        <v>86</v>
      </c>
      <c r="AV523" s="14" t="s">
        <v>86</v>
      </c>
      <c r="AW523" s="14" t="s">
        <v>32</v>
      </c>
      <c r="AX523" s="14" t="s">
        <v>76</v>
      </c>
      <c r="AY523" s="255" t="s">
        <v>126</v>
      </c>
    </row>
    <row r="524" s="14" customFormat="1">
      <c r="A524" s="14"/>
      <c r="B524" s="245"/>
      <c r="C524" s="246"/>
      <c r="D524" s="236" t="s">
        <v>135</v>
      </c>
      <c r="E524" s="247" t="s">
        <v>1</v>
      </c>
      <c r="F524" s="248" t="s">
        <v>606</v>
      </c>
      <c r="G524" s="246"/>
      <c r="H524" s="249">
        <v>1.1699999999999999</v>
      </c>
      <c r="I524" s="250"/>
      <c r="J524" s="246"/>
      <c r="K524" s="246"/>
      <c r="L524" s="251"/>
      <c r="M524" s="252"/>
      <c r="N524" s="253"/>
      <c r="O524" s="253"/>
      <c r="P524" s="253"/>
      <c r="Q524" s="253"/>
      <c r="R524" s="253"/>
      <c r="S524" s="253"/>
      <c r="T524" s="25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5" t="s">
        <v>135</v>
      </c>
      <c r="AU524" s="255" t="s">
        <v>86</v>
      </c>
      <c r="AV524" s="14" t="s">
        <v>86</v>
      </c>
      <c r="AW524" s="14" t="s">
        <v>32</v>
      </c>
      <c r="AX524" s="14" t="s">
        <v>76</v>
      </c>
      <c r="AY524" s="255" t="s">
        <v>126</v>
      </c>
    </row>
    <row r="525" s="14" customFormat="1">
      <c r="A525" s="14"/>
      <c r="B525" s="245"/>
      <c r="C525" s="246"/>
      <c r="D525" s="236" t="s">
        <v>135</v>
      </c>
      <c r="E525" s="247" t="s">
        <v>1</v>
      </c>
      <c r="F525" s="248" t="s">
        <v>607</v>
      </c>
      <c r="G525" s="246"/>
      <c r="H525" s="249">
        <v>1.23</v>
      </c>
      <c r="I525" s="250"/>
      <c r="J525" s="246"/>
      <c r="K525" s="246"/>
      <c r="L525" s="251"/>
      <c r="M525" s="252"/>
      <c r="N525" s="253"/>
      <c r="O525" s="253"/>
      <c r="P525" s="253"/>
      <c r="Q525" s="253"/>
      <c r="R525" s="253"/>
      <c r="S525" s="253"/>
      <c r="T525" s="25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5" t="s">
        <v>135</v>
      </c>
      <c r="AU525" s="255" t="s">
        <v>86</v>
      </c>
      <c r="AV525" s="14" t="s">
        <v>86</v>
      </c>
      <c r="AW525" s="14" t="s">
        <v>32</v>
      </c>
      <c r="AX525" s="14" t="s">
        <v>76</v>
      </c>
      <c r="AY525" s="255" t="s">
        <v>126</v>
      </c>
    </row>
    <row r="526" s="14" customFormat="1">
      <c r="A526" s="14"/>
      <c r="B526" s="245"/>
      <c r="C526" s="246"/>
      <c r="D526" s="236" t="s">
        <v>135</v>
      </c>
      <c r="E526" s="247" t="s">
        <v>1</v>
      </c>
      <c r="F526" s="248" t="s">
        <v>608</v>
      </c>
      <c r="G526" s="246"/>
      <c r="H526" s="249">
        <v>5.2199999999999998</v>
      </c>
      <c r="I526" s="250"/>
      <c r="J526" s="246"/>
      <c r="K526" s="246"/>
      <c r="L526" s="251"/>
      <c r="M526" s="252"/>
      <c r="N526" s="253"/>
      <c r="O526" s="253"/>
      <c r="P526" s="253"/>
      <c r="Q526" s="253"/>
      <c r="R526" s="253"/>
      <c r="S526" s="253"/>
      <c r="T526" s="25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5" t="s">
        <v>135</v>
      </c>
      <c r="AU526" s="255" t="s">
        <v>86</v>
      </c>
      <c r="AV526" s="14" t="s">
        <v>86</v>
      </c>
      <c r="AW526" s="14" t="s">
        <v>32</v>
      </c>
      <c r="AX526" s="14" t="s">
        <v>76</v>
      </c>
      <c r="AY526" s="255" t="s">
        <v>126</v>
      </c>
    </row>
    <row r="527" s="16" customFormat="1">
      <c r="A527" s="16"/>
      <c r="B527" s="267"/>
      <c r="C527" s="268"/>
      <c r="D527" s="236" t="s">
        <v>135</v>
      </c>
      <c r="E527" s="269" t="s">
        <v>1</v>
      </c>
      <c r="F527" s="270" t="s">
        <v>162</v>
      </c>
      <c r="G527" s="268"/>
      <c r="H527" s="271">
        <v>9.4400000000000013</v>
      </c>
      <c r="I527" s="272"/>
      <c r="J527" s="268"/>
      <c r="K527" s="268"/>
      <c r="L527" s="273"/>
      <c r="M527" s="274"/>
      <c r="N527" s="275"/>
      <c r="O527" s="275"/>
      <c r="P527" s="275"/>
      <c r="Q527" s="275"/>
      <c r="R527" s="275"/>
      <c r="S527" s="275"/>
      <c r="T527" s="27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T527" s="277" t="s">
        <v>135</v>
      </c>
      <c r="AU527" s="277" t="s">
        <v>86</v>
      </c>
      <c r="AV527" s="16" t="s">
        <v>133</v>
      </c>
      <c r="AW527" s="16" t="s">
        <v>32</v>
      </c>
      <c r="AX527" s="16" t="s">
        <v>84</v>
      </c>
      <c r="AY527" s="277" t="s">
        <v>126</v>
      </c>
    </row>
    <row r="528" s="2" customFormat="1" ht="19.8" customHeight="1">
      <c r="A528" s="39"/>
      <c r="B528" s="40"/>
      <c r="C528" s="278" t="s">
        <v>609</v>
      </c>
      <c r="D528" s="278" t="s">
        <v>218</v>
      </c>
      <c r="E528" s="279" t="s">
        <v>610</v>
      </c>
      <c r="F528" s="280" t="s">
        <v>611</v>
      </c>
      <c r="G528" s="281" t="s">
        <v>187</v>
      </c>
      <c r="H528" s="282">
        <v>1.671</v>
      </c>
      <c r="I528" s="283"/>
      <c r="J528" s="284">
        <f>ROUND(I528*H528,2)</f>
        <v>0</v>
      </c>
      <c r="K528" s="285"/>
      <c r="L528" s="286"/>
      <c r="M528" s="287" t="s">
        <v>1</v>
      </c>
      <c r="N528" s="288" t="s">
        <v>41</v>
      </c>
      <c r="O528" s="92"/>
      <c r="P528" s="230">
        <f>O528*H528</f>
        <v>0</v>
      </c>
      <c r="Q528" s="230">
        <v>0.0060000000000000001</v>
      </c>
      <c r="R528" s="230">
        <f>Q528*H528</f>
        <v>0.010026</v>
      </c>
      <c r="S528" s="230">
        <v>0</v>
      </c>
      <c r="T528" s="231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32" t="s">
        <v>344</v>
      </c>
      <c r="AT528" s="232" t="s">
        <v>218</v>
      </c>
      <c r="AU528" s="232" t="s">
        <v>86</v>
      </c>
      <c r="AY528" s="18" t="s">
        <v>126</v>
      </c>
      <c r="BE528" s="233">
        <f>IF(N528="základní",J528,0)</f>
        <v>0</v>
      </c>
      <c r="BF528" s="233">
        <f>IF(N528="snížená",J528,0)</f>
        <v>0</v>
      </c>
      <c r="BG528" s="233">
        <f>IF(N528="zákl. přenesená",J528,0)</f>
        <v>0</v>
      </c>
      <c r="BH528" s="233">
        <f>IF(N528="sníž. přenesená",J528,0)</f>
        <v>0</v>
      </c>
      <c r="BI528" s="233">
        <f>IF(N528="nulová",J528,0)</f>
        <v>0</v>
      </c>
      <c r="BJ528" s="18" t="s">
        <v>84</v>
      </c>
      <c r="BK528" s="233">
        <f>ROUND(I528*H528,2)</f>
        <v>0</v>
      </c>
      <c r="BL528" s="18" t="s">
        <v>254</v>
      </c>
      <c r="BM528" s="232" t="s">
        <v>612</v>
      </c>
    </row>
    <row r="529" s="2" customFormat="1" ht="19.8" customHeight="1">
      <c r="A529" s="39"/>
      <c r="B529" s="40"/>
      <c r="C529" s="278" t="s">
        <v>613</v>
      </c>
      <c r="D529" s="278" t="s">
        <v>218</v>
      </c>
      <c r="E529" s="279" t="s">
        <v>614</v>
      </c>
      <c r="F529" s="280" t="s">
        <v>615</v>
      </c>
      <c r="G529" s="281" t="s">
        <v>187</v>
      </c>
      <c r="H529" s="282">
        <v>2.1000000000000001</v>
      </c>
      <c r="I529" s="283"/>
      <c r="J529" s="284">
        <f>ROUND(I529*H529,2)</f>
        <v>0</v>
      </c>
      <c r="K529" s="285"/>
      <c r="L529" s="286"/>
      <c r="M529" s="287" t="s">
        <v>1</v>
      </c>
      <c r="N529" s="288" t="s">
        <v>41</v>
      </c>
      <c r="O529" s="92"/>
      <c r="P529" s="230">
        <f>O529*H529</f>
        <v>0</v>
      </c>
      <c r="Q529" s="230">
        <v>0.0060000000000000001</v>
      </c>
      <c r="R529" s="230">
        <f>Q529*H529</f>
        <v>0.0126</v>
      </c>
      <c r="S529" s="230">
        <v>0</v>
      </c>
      <c r="T529" s="231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32" t="s">
        <v>344</v>
      </c>
      <c r="AT529" s="232" t="s">
        <v>218</v>
      </c>
      <c r="AU529" s="232" t="s">
        <v>86</v>
      </c>
      <c r="AY529" s="18" t="s">
        <v>126</v>
      </c>
      <c r="BE529" s="233">
        <f>IF(N529="základní",J529,0)</f>
        <v>0</v>
      </c>
      <c r="BF529" s="233">
        <f>IF(N529="snížená",J529,0)</f>
        <v>0</v>
      </c>
      <c r="BG529" s="233">
        <f>IF(N529="zákl. přenesená",J529,0)</f>
        <v>0</v>
      </c>
      <c r="BH529" s="233">
        <f>IF(N529="sníž. přenesená",J529,0)</f>
        <v>0</v>
      </c>
      <c r="BI529" s="233">
        <f>IF(N529="nulová",J529,0)</f>
        <v>0</v>
      </c>
      <c r="BJ529" s="18" t="s">
        <v>84</v>
      </c>
      <c r="BK529" s="233">
        <f>ROUND(I529*H529,2)</f>
        <v>0</v>
      </c>
      <c r="BL529" s="18" t="s">
        <v>254</v>
      </c>
      <c r="BM529" s="232" t="s">
        <v>616</v>
      </c>
    </row>
    <row r="530" s="14" customFormat="1">
      <c r="A530" s="14"/>
      <c r="B530" s="245"/>
      <c r="C530" s="246"/>
      <c r="D530" s="236" t="s">
        <v>135</v>
      </c>
      <c r="E530" s="247" t="s">
        <v>1</v>
      </c>
      <c r="F530" s="248" t="s">
        <v>617</v>
      </c>
      <c r="G530" s="246"/>
      <c r="H530" s="249">
        <v>2.1000000000000001</v>
      </c>
      <c r="I530" s="250"/>
      <c r="J530" s="246"/>
      <c r="K530" s="246"/>
      <c r="L530" s="251"/>
      <c r="M530" s="252"/>
      <c r="N530" s="253"/>
      <c r="O530" s="253"/>
      <c r="P530" s="253"/>
      <c r="Q530" s="253"/>
      <c r="R530" s="253"/>
      <c r="S530" s="253"/>
      <c r="T530" s="25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5" t="s">
        <v>135</v>
      </c>
      <c r="AU530" s="255" t="s">
        <v>86</v>
      </c>
      <c r="AV530" s="14" t="s">
        <v>86</v>
      </c>
      <c r="AW530" s="14" t="s">
        <v>32</v>
      </c>
      <c r="AX530" s="14" t="s">
        <v>76</v>
      </c>
      <c r="AY530" s="255" t="s">
        <v>126</v>
      </c>
    </row>
    <row r="531" s="16" customFormat="1">
      <c r="A531" s="16"/>
      <c r="B531" s="267"/>
      <c r="C531" s="268"/>
      <c r="D531" s="236" t="s">
        <v>135</v>
      </c>
      <c r="E531" s="269" t="s">
        <v>1</v>
      </c>
      <c r="F531" s="270" t="s">
        <v>162</v>
      </c>
      <c r="G531" s="268"/>
      <c r="H531" s="271">
        <v>2.1000000000000001</v>
      </c>
      <c r="I531" s="272"/>
      <c r="J531" s="268"/>
      <c r="K531" s="268"/>
      <c r="L531" s="273"/>
      <c r="M531" s="274"/>
      <c r="N531" s="275"/>
      <c r="O531" s="275"/>
      <c r="P531" s="275"/>
      <c r="Q531" s="275"/>
      <c r="R531" s="275"/>
      <c r="S531" s="275"/>
      <c r="T531" s="27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T531" s="277" t="s">
        <v>135</v>
      </c>
      <c r="AU531" s="277" t="s">
        <v>86</v>
      </c>
      <c r="AV531" s="16" t="s">
        <v>133</v>
      </c>
      <c r="AW531" s="16" t="s">
        <v>32</v>
      </c>
      <c r="AX531" s="16" t="s">
        <v>84</v>
      </c>
      <c r="AY531" s="277" t="s">
        <v>126</v>
      </c>
    </row>
    <row r="532" s="2" customFormat="1" ht="19.8" customHeight="1">
      <c r="A532" s="39"/>
      <c r="B532" s="40"/>
      <c r="C532" s="278" t="s">
        <v>618</v>
      </c>
      <c r="D532" s="278" t="s">
        <v>218</v>
      </c>
      <c r="E532" s="279" t="s">
        <v>619</v>
      </c>
      <c r="F532" s="280" t="s">
        <v>620</v>
      </c>
      <c r="G532" s="281" t="s">
        <v>187</v>
      </c>
      <c r="H532" s="282">
        <v>4.2409999999999997</v>
      </c>
      <c r="I532" s="283"/>
      <c r="J532" s="284">
        <f>ROUND(I532*H532,2)</f>
        <v>0</v>
      </c>
      <c r="K532" s="285"/>
      <c r="L532" s="286"/>
      <c r="M532" s="287" t="s">
        <v>1</v>
      </c>
      <c r="N532" s="288" t="s">
        <v>41</v>
      </c>
      <c r="O532" s="92"/>
      <c r="P532" s="230">
        <f>O532*H532</f>
        <v>0</v>
      </c>
      <c r="Q532" s="230">
        <v>0.0070000000000000001</v>
      </c>
      <c r="R532" s="230">
        <f>Q532*H532</f>
        <v>0.029686999999999998</v>
      </c>
      <c r="S532" s="230">
        <v>0</v>
      </c>
      <c r="T532" s="231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32" t="s">
        <v>344</v>
      </c>
      <c r="AT532" s="232" t="s">
        <v>218</v>
      </c>
      <c r="AU532" s="232" t="s">
        <v>86</v>
      </c>
      <c r="AY532" s="18" t="s">
        <v>126</v>
      </c>
      <c r="BE532" s="233">
        <f>IF(N532="základní",J532,0)</f>
        <v>0</v>
      </c>
      <c r="BF532" s="233">
        <f>IF(N532="snížená",J532,0)</f>
        <v>0</v>
      </c>
      <c r="BG532" s="233">
        <f>IF(N532="zákl. přenesená",J532,0)</f>
        <v>0</v>
      </c>
      <c r="BH532" s="233">
        <f>IF(N532="sníž. přenesená",J532,0)</f>
        <v>0</v>
      </c>
      <c r="BI532" s="233">
        <f>IF(N532="nulová",J532,0)</f>
        <v>0</v>
      </c>
      <c r="BJ532" s="18" t="s">
        <v>84</v>
      </c>
      <c r="BK532" s="233">
        <f>ROUND(I532*H532,2)</f>
        <v>0</v>
      </c>
      <c r="BL532" s="18" t="s">
        <v>254</v>
      </c>
      <c r="BM532" s="232" t="s">
        <v>621</v>
      </c>
    </row>
    <row r="533" s="2" customFormat="1" ht="19.8" customHeight="1">
      <c r="A533" s="39"/>
      <c r="B533" s="40"/>
      <c r="C533" s="278" t="s">
        <v>622</v>
      </c>
      <c r="D533" s="278" t="s">
        <v>218</v>
      </c>
      <c r="E533" s="279" t="s">
        <v>623</v>
      </c>
      <c r="F533" s="280" t="s">
        <v>624</v>
      </c>
      <c r="G533" s="281" t="s">
        <v>187</v>
      </c>
      <c r="H533" s="282">
        <v>5.0800000000000001</v>
      </c>
      <c r="I533" s="283"/>
      <c r="J533" s="284">
        <f>ROUND(I533*H533,2)</f>
        <v>0</v>
      </c>
      <c r="K533" s="285"/>
      <c r="L533" s="286"/>
      <c r="M533" s="287" t="s">
        <v>1</v>
      </c>
      <c r="N533" s="288" t="s">
        <v>41</v>
      </c>
      <c r="O533" s="92"/>
      <c r="P533" s="230">
        <f>O533*H533</f>
        <v>0</v>
      </c>
      <c r="Q533" s="230">
        <v>0.0060000000000000001</v>
      </c>
      <c r="R533" s="230">
        <f>Q533*H533</f>
        <v>0.03048</v>
      </c>
      <c r="S533" s="230">
        <v>0</v>
      </c>
      <c r="T533" s="231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32" t="s">
        <v>344</v>
      </c>
      <c r="AT533" s="232" t="s">
        <v>218</v>
      </c>
      <c r="AU533" s="232" t="s">
        <v>86</v>
      </c>
      <c r="AY533" s="18" t="s">
        <v>126</v>
      </c>
      <c r="BE533" s="233">
        <f>IF(N533="základní",J533,0)</f>
        <v>0</v>
      </c>
      <c r="BF533" s="233">
        <f>IF(N533="snížená",J533,0)</f>
        <v>0</v>
      </c>
      <c r="BG533" s="233">
        <f>IF(N533="zákl. přenesená",J533,0)</f>
        <v>0</v>
      </c>
      <c r="BH533" s="233">
        <f>IF(N533="sníž. přenesená",J533,0)</f>
        <v>0</v>
      </c>
      <c r="BI533" s="233">
        <f>IF(N533="nulová",J533,0)</f>
        <v>0</v>
      </c>
      <c r="BJ533" s="18" t="s">
        <v>84</v>
      </c>
      <c r="BK533" s="233">
        <f>ROUND(I533*H533,2)</f>
        <v>0</v>
      </c>
      <c r="BL533" s="18" t="s">
        <v>254</v>
      </c>
      <c r="BM533" s="232" t="s">
        <v>625</v>
      </c>
    </row>
    <row r="534" s="14" customFormat="1">
      <c r="A534" s="14"/>
      <c r="B534" s="245"/>
      <c r="C534" s="246"/>
      <c r="D534" s="236" t="s">
        <v>135</v>
      </c>
      <c r="E534" s="247" t="s">
        <v>1</v>
      </c>
      <c r="F534" s="248" t="s">
        <v>626</v>
      </c>
      <c r="G534" s="246"/>
      <c r="H534" s="249">
        <v>5.0800000000000001</v>
      </c>
      <c r="I534" s="250"/>
      <c r="J534" s="246"/>
      <c r="K534" s="246"/>
      <c r="L534" s="251"/>
      <c r="M534" s="252"/>
      <c r="N534" s="253"/>
      <c r="O534" s="253"/>
      <c r="P534" s="253"/>
      <c r="Q534" s="253"/>
      <c r="R534" s="253"/>
      <c r="S534" s="253"/>
      <c r="T534" s="25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5" t="s">
        <v>135</v>
      </c>
      <c r="AU534" s="255" t="s">
        <v>86</v>
      </c>
      <c r="AV534" s="14" t="s">
        <v>86</v>
      </c>
      <c r="AW534" s="14" t="s">
        <v>32</v>
      </c>
      <c r="AX534" s="14" t="s">
        <v>76</v>
      </c>
      <c r="AY534" s="255" t="s">
        <v>126</v>
      </c>
    </row>
    <row r="535" s="16" customFormat="1">
      <c r="A535" s="16"/>
      <c r="B535" s="267"/>
      <c r="C535" s="268"/>
      <c r="D535" s="236" t="s">
        <v>135</v>
      </c>
      <c r="E535" s="269" t="s">
        <v>1</v>
      </c>
      <c r="F535" s="270" t="s">
        <v>162</v>
      </c>
      <c r="G535" s="268"/>
      <c r="H535" s="271">
        <v>5.0800000000000001</v>
      </c>
      <c r="I535" s="272"/>
      <c r="J535" s="268"/>
      <c r="K535" s="268"/>
      <c r="L535" s="273"/>
      <c r="M535" s="274"/>
      <c r="N535" s="275"/>
      <c r="O535" s="275"/>
      <c r="P535" s="275"/>
      <c r="Q535" s="275"/>
      <c r="R535" s="275"/>
      <c r="S535" s="275"/>
      <c r="T535" s="27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T535" s="277" t="s">
        <v>135</v>
      </c>
      <c r="AU535" s="277" t="s">
        <v>86</v>
      </c>
      <c r="AV535" s="16" t="s">
        <v>133</v>
      </c>
      <c r="AW535" s="16" t="s">
        <v>32</v>
      </c>
      <c r="AX535" s="16" t="s">
        <v>84</v>
      </c>
      <c r="AY535" s="277" t="s">
        <v>126</v>
      </c>
    </row>
    <row r="536" s="2" customFormat="1" ht="19.8" customHeight="1">
      <c r="A536" s="39"/>
      <c r="B536" s="40"/>
      <c r="C536" s="278" t="s">
        <v>627</v>
      </c>
      <c r="D536" s="278" t="s">
        <v>218</v>
      </c>
      <c r="E536" s="279" t="s">
        <v>628</v>
      </c>
      <c r="F536" s="280" t="s">
        <v>629</v>
      </c>
      <c r="G536" s="281" t="s">
        <v>187</v>
      </c>
      <c r="H536" s="282">
        <v>5.2400000000000002</v>
      </c>
      <c r="I536" s="283"/>
      <c r="J536" s="284">
        <f>ROUND(I536*H536,2)</f>
        <v>0</v>
      </c>
      <c r="K536" s="285"/>
      <c r="L536" s="286"/>
      <c r="M536" s="287" t="s">
        <v>1</v>
      </c>
      <c r="N536" s="288" t="s">
        <v>41</v>
      </c>
      <c r="O536" s="92"/>
      <c r="P536" s="230">
        <f>O536*H536</f>
        <v>0</v>
      </c>
      <c r="Q536" s="230">
        <v>0.0060000000000000001</v>
      </c>
      <c r="R536" s="230">
        <f>Q536*H536</f>
        <v>0.031440000000000003</v>
      </c>
      <c r="S536" s="230">
        <v>0</v>
      </c>
      <c r="T536" s="231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32" t="s">
        <v>344</v>
      </c>
      <c r="AT536" s="232" t="s">
        <v>218</v>
      </c>
      <c r="AU536" s="232" t="s">
        <v>86</v>
      </c>
      <c r="AY536" s="18" t="s">
        <v>126</v>
      </c>
      <c r="BE536" s="233">
        <f>IF(N536="základní",J536,0)</f>
        <v>0</v>
      </c>
      <c r="BF536" s="233">
        <f>IF(N536="snížená",J536,0)</f>
        <v>0</v>
      </c>
      <c r="BG536" s="233">
        <f>IF(N536="zákl. přenesená",J536,0)</f>
        <v>0</v>
      </c>
      <c r="BH536" s="233">
        <f>IF(N536="sníž. přenesená",J536,0)</f>
        <v>0</v>
      </c>
      <c r="BI536" s="233">
        <f>IF(N536="nulová",J536,0)</f>
        <v>0</v>
      </c>
      <c r="BJ536" s="18" t="s">
        <v>84</v>
      </c>
      <c r="BK536" s="233">
        <f>ROUND(I536*H536,2)</f>
        <v>0</v>
      </c>
      <c r="BL536" s="18" t="s">
        <v>254</v>
      </c>
      <c r="BM536" s="232" t="s">
        <v>630</v>
      </c>
    </row>
    <row r="537" s="14" customFormat="1">
      <c r="A537" s="14"/>
      <c r="B537" s="245"/>
      <c r="C537" s="246"/>
      <c r="D537" s="236" t="s">
        <v>135</v>
      </c>
      <c r="E537" s="247" t="s">
        <v>1</v>
      </c>
      <c r="F537" s="248" t="s">
        <v>631</v>
      </c>
      <c r="G537" s="246"/>
      <c r="H537" s="249">
        <v>2.5800000000000001</v>
      </c>
      <c r="I537" s="250"/>
      <c r="J537" s="246"/>
      <c r="K537" s="246"/>
      <c r="L537" s="251"/>
      <c r="M537" s="252"/>
      <c r="N537" s="253"/>
      <c r="O537" s="253"/>
      <c r="P537" s="253"/>
      <c r="Q537" s="253"/>
      <c r="R537" s="253"/>
      <c r="S537" s="253"/>
      <c r="T537" s="25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55" t="s">
        <v>135</v>
      </c>
      <c r="AU537" s="255" t="s">
        <v>86</v>
      </c>
      <c r="AV537" s="14" t="s">
        <v>86</v>
      </c>
      <c r="AW537" s="14" t="s">
        <v>32</v>
      </c>
      <c r="AX537" s="14" t="s">
        <v>76</v>
      </c>
      <c r="AY537" s="255" t="s">
        <v>126</v>
      </c>
    </row>
    <row r="538" s="14" customFormat="1">
      <c r="A538" s="14"/>
      <c r="B538" s="245"/>
      <c r="C538" s="246"/>
      <c r="D538" s="236" t="s">
        <v>135</v>
      </c>
      <c r="E538" s="247" t="s">
        <v>1</v>
      </c>
      <c r="F538" s="248" t="s">
        <v>632</v>
      </c>
      <c r="G538" s="246"/>
      <c r="H538" s="249">
        <v>1.3600000000000001</v>
      </c>
      <c r="I538" s="250"/>
      <c r="J538" s="246"/>
      <c r="K538" s="246"/>
      <c r="L538" s="251"/>
      <c r="M538" s="252"/>
      <c r="N538" s="253"/>
      <c r="O538" s="253"/>
      <c r="P538" s="253"/>
      <c r="Q538" s="253"/>
      <c r="R538" s="253"/>
      <c r="S538" s="253"/>
      <c r="T538" s="25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5" t="s">
        <v>135</v>
      </c>
      <c r="AU538" s="255" t="s">
        <v>86</v>
      </c>
      <c r="AV538" s="14" t="s">
        <v>86</v>
      </c>
      <c r="AW538" s="14" t="s">
        <v>32</v>
      </c>
      <c r="AX538" s="14" t="s">
        <v>76</v>
      </c>
      <c r="AY538" s="255" t="s">
        <v>126</v>
      </c>
    </row>
    <row r="539" s="14" customFormat="1">
      <c r="A539" s="14"/>
      <c r="B539" s="245"/>
      <c r="C539" s="246"/>
      <c r="D539" s="236" t="s">
        <v>135</v>
      </c>
      <c r="E539" s="247" t="s">
        <v>1</v>
      </c>
      <c r="F539" s="248" t="s">
        <v>633</v>
      </c>
      <c r="G539" s="246"/>
      <c r="H539" s="249">
        <v>1.3</v>
      </c>
      <c r="I539" s="250"/>
      <c r="J539" s="246"/>
      <c r="K539" s="246"/>
      <c r="L539" s="251"/>
      <c r="M539" s="252"/>
      <c r="N539" s="253"/>
      <c r="O539" s="253"/>
      <c r="P539" s="253"/>
      <c r="Q539" s="253"/>
      <c r="R539" s="253"/>
      <c r="S539" s="253"/>
      <c r="T539" s="25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5" t="s">
        <v>135</v>
      </c>
      <c r="AU539" s="255" t="s">
        <v>86</v>
      </c>
      <c r="AV539" s="14" t="s">
        <v>86</v>
      </c>
      <c r="AW539" s="14" t="s">
        <v>32</v>
      </c>
      <c r="AX539" s="14" t="s">
        <v>76</v>
      </c>
      <c r="AY539" s="255" t="s">
        <v>126</v>
      </c>
    </row>
    <row r="540" s="16" customFormat="1">
      <c r="A540" s="16"/>
      <c r="B540" s="267"/>
      <c r="C540" s="268"/>
      <c r="D540" s="236" t="s">
        <v>135</v>
      </c>
      <c r="E540" s="269" t="s">
        <v>1</v>
      </c>
      <c r="F540" s="270" t="s">
        <v>162</v>
      </c>
      <c r="G540" s="268"/>
      <c r="H540" s="271">
        <v>5.2400000000000002</v>
      </c>
      <c r="I540" s="272"/>
      <c r="J540" s="268"/>
      <c r="K540" s="268"/>
      <c r="L540" s="273"/>
      <c r="M540" s="274"/>
      <c r="N540" s="275"/>
      <c r="O540" s="275"/>
      <c r="P540" s="275"/>
      <c r="Q540" s="275"/>
      <c r="R540" s="275"/>
      <c r="S540" s="275"/>
      <c r="T540" s="27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T540" s="277" t="s">
        <v>135</v>
      </c>
      <c r="AU540" s="277" t="s">
        <v>86</v>
      </c>
      <c r="AV540" s="16" t="s">
        <v>133</v>
      </c>
      <c r="AW540" s="16" t="s">
        <v>32</v>
      </c>
      <c r="AX540" s="16" t="s">
        <v>84</v>
      </c>
      <c r="AY540" s="277" t="s">
        <v>126</v>
      </c>
    </row>
    <row r="541" s="2" customFormat="1" ht="19.8" customHeight="1">
      <c r="A541" s="39"/>
      <c r="B541" s="40"/>
      <c r="C541" s="278" t="s">
        <v>634</v>
      </c>
      <c r="D541" s="278" t="s">
        <v>218</v>
      </c>
      <c r="E541" s="279" t="s">
        <v>635</v>
      </c>
      <c r="F541" s="280" t="s">
        <v>636</v>
      </c>
      <c r="G541" s="281" t="s">
        <v>187</v>
      </c>
      <c r="H541" s="282">
        <v>10.09</v>
      </c>
      <c r="I541" s="283"/>
      <c r="J541" s="284">
        <f>ROUND(I541*H541,2)</f>
        <v>0</v>
      </c>
      <c r="K541" s="285"/>
      <c r="L541" s="286"/>
      <c r="M541" s="287" t="s">
        <v>1</v>
      </c>
      <c r="N541" s="288" t="s">
        <v>41</v>
      </c>
      <c r="O541" s="92"/>
      <c r="P541" s="230">
        <f>O541*H541</f>
        <v>0</v>
      </c>
      <c r="Q541" s="230">
        <v>0.0060000000000000001</v>
      </c>
      <c r="R541" s="230">
        <f>Q541*H541</f>
        <v>0.060540000000000004</v>
      </c>
      <c r="S541" s="230">
        <v>0</v>
      </c>
      <c r="T541" s="231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32" t="s">
        <v>344</v>
      </c>
      <c r="AT541" s="232" t="s">
        <v>218</v>
      </c>
      <c r="AU541" s="232" t="s">
        <v>86</v>
      </c>
      <c r="AY541" s="18" t="s">
        <v>126</v>
      </c>
      <c r="BE541" s="233">
        <f>IF(N541="základní",J541,0)</f>
        <v>0</v>
      </c>
      <c r="BF541" s="233">
        <f>IF(N541="snížená",J541,0)</f>
        <v>0</v>
      </c>
      <c r="BG541" s="233">
        <f>IF(N541="zákl. přenesená",J541,0)</f>
        <v>0</v>
      </c>
      <c r="BH541" s="233">
        <f>IF(N541="sníž. přenesená",J541,0)</f>
        <v>0</v>
      </c>
      <c r="BI541" s="233">
        <f>IF(N541="nulová",J541,0)</f>
        <v>0</v>
      </c>
      <c r="BJ541" s="18" t="s">
        <v>84</v>
      </c>
      <c r="BK541" s="233">
        <f>ROUND(I541*H541,2)</f>
        <v>0</v>
      </c>
      <c r="BL541" s="18" t="s">
        <v>254</v>
      </c>
      <c r="BM541" s="232" t="s">
        <v>637</v>
      </c>
    </row>
    <row r="542" s="14" customFormat="1">
      <c r="A542" s="14"/>
      <c r="B542" s="245"/>
      <c r="C542" s="246"/>
      <c r="D542" s="236" t="s">
        <v>135</v>
      </c>
      <c r="E542" s="247" t="s">
        <v>1</v>
      </c>
      <c r="F542" s="248" t="s">
        <v>638</v>
      </c>
      <c r="G542" s="246"/>
      <c r="H542" s="249">
        <v>1.25</v>
      </c>
      <c r="I542" s="250"/>
      <c r="J542" s="246"/>
      <c r="K542" s="246"/>
      <c r="L542" s="251"/>
      <c r="M542" s="252"/>
      <c r="N542" s="253"/>
      <c r="O542" s="253"/>
      <c r="P542" s="253"/>
      <c r="Q542" s="253"/>
      <c r="R542" s="253"/>
      <c r="S542" s="253"/>
      <c r="T542" s="25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55" t="s">
        <v>135</v>
      </c>
      <c r="AU542" s="255" t="s">
        <v>86</v>
      </c>
      <c r="AV542" s="14" t="s">
        <v>86</v>
      </c>
      <c r="AW542" s="14" t="s">
        <v>32</v>
      </c>
      <c r="AX542" s="14" t="s">
        <v>76</v>
      </c>
      <c r="AY542" s="255" t="s">
        <v>126</v>
      </c>
    </row>
    <row r="543" s="14" customFormat="1">
      <c r="A543" s="14"/>
      <c r="B543" s="245"/>
      <c r="C543" s="246"/>
      <c r="D543" s="236" t="s">
        <v>135</v>
      </c>
      <c r="E543" s="247" t="s">
        <v>1</v>
      </c>
      <c r="F543" s="248" t="s">
        <v>639</v>
      </c>
      <c r="G543" s="246"/>
      <c r="H543" s="249">
        <v>3.6000000000000001</v>
      </c>
      <c r="I543" s="250"/>
      <c r="J543" s="246"/>
      <c r="K543" s="246"/>
      <c r="L543" s="251"/>
      <c r="M543" s="252"/>
      <c r="N543" s="253"/>
      <c r="O543" s="253"/>
      <c r="P543" s="253"/>
      <c r="Q543" s="253"/>
      <c r="R543" s="253"/>
      <c r="S543" s="253"/>
      <c r="T543" s="25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5" t="s">
        <v>135</v>
      </c>
      <c r="AU543" s="255" t="s">
        <v>86</v>
      </c>
      <c r="AV543" s="14" t="s">
        <v>86</v>
      </c>
      <c r="AW543" s="14" t="s">
        <v>32</v>
      </c>
      <c r="AX543" s="14" t="s">
        <v>76</v>
      </c>
      <c r="AY543" s="255" t="s">
        <v>126</v>
      </c>
    </row>
    <row r="544" s="14" customFormat="1">
      <c r="A544" s="14"/>
      <c r="B544" s="245"/>
      <c r="C544" s="246"/>
      <c r="D544" s="236" t="s">
        <v>135</v>
      </c>
      <c r="E544" s="247" t="s">
        <v>1</v>
      </c>
      <c r="F544" s="248" t="s">
        <v>640</v>
      </c>
      <c r="G544" s="246"/>
      <c r="H544" s="249">
        <v>2.54</v>
      </c>
      <c r="I544" s="250"/>
      <c r="J544" s="246"/>
      <c r="K544" s="246"/>
      <c r="L544" s="251"/>
      <c r="M544" s="252"/>
      <c r="N544" s="253"/>
      <c r="O544" s="253"/>
      <c r="P544" s="253"/>
      <c r="Q544" s="253"/>
      <c r="R544" s="253"/>
      <c r="S544" s="253"/>
      <c r="T544" s="25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5" t="s">
        <v>135</v>
      </c>
      <c r="AU544" s="255" t="s">
        <v>86</v>
      </c>
      <c r="AV544" s="14" t="s">
        <v>86</v>
      </c>
      <c r="AW544" s="14" t="s">
        <v>32</v>
      </c>
      <c r="AX544" s="14" t="s">
        <v>76</v>
      </c>
      <c r="AY544" s="255" t="s">
        <v>126</v>
      </c>
    </row>
    <row r="545" s="14" customFormat="1">
      <c r="A545" s="14"/>
      <c r="B545" s="245"/>
      <c r="C545" s="246"/>
      <c r="D545" s="236" t="s">
        <v>135</v>
      </c>
      <c r="E545" s="247" t="s">
        <v>1</v>
      </c>
      <c r="F545" s="248" t="s">
        <v>641</v>
      </c>
      <c r="G545" s="246"/>
      <c r="H545" s="249">
        <v>2.7000000000000002</v>
      </c>
      <c r="I545" s="250"/>
      <c r="J545" s="246"/>
      <c r="K545" s="246"/>
      <c r="L545" s="251"/>
      <c r="M545" s="252"/>
      <c r="N545" s="253"/>
      <c r="O545" s="253"/>
      <c r="P545" s="253"/>
      <c r="Q545" s="253"/>
      <c r="R545" s="253"/>
      <c r="S545" s="253"/>
      <c r="T545" s="25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5" t="s">
        <v>135</v>
      </c>
      <c r="AU545" s="255" t="s">
        <v>86</v>
      </c>
      <c r="AV545" s="14" t="s">
        <v>86</v>
      </c>
      <c r="AW545" s="14" t="s">
        <v>32</v>
      </c>
      <c r="AX545" s="14" t="s">
        <v>76</v>
      </c>
      <c r="AY545" s="255" t="s">
        <v>126</v>
      </c>
    </row>
    <row r="546" s="16" customFormat="1">
      <c r="A546" s="16"/>
      <c r="B546" s="267"/>
      <c r="C546" s="268"/>
      <c r="D546" s="236" t="s">
        <v>135</v>
      </c>
      <c r="E546" s="269" t="s">
        <v>1</v>
      </c>
      <c r="F546" s="270" t="s">
        <v>162</v>
      </c>
      <c r="G546" s="268"/>
      <c r="H546" s="271">
        <v>10.09</v>
      </c>
      <c r="I546" s="272"/>
      <c r="J546" s="268"/>
      <c r="K546" s="268"/>
      <c r="L546" s="273"/>
      <c r="M546" s="274"/>
      <c r="N546" s="275"/>
      <c r="O546" s="275"/>
      <c r="P546" s="275"/>
      <c r="Q546" s="275"/>
      <c r="R546" s="275"/>
      <c r="S546" s="275"/>
      <c r="T546" s="27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T546" s="277" t="s">
        <v>135</v>
      </c>
      <c r="AU546" s="277" t="s">
        <v>86</v>
      </c>
      <c r="AV546" s="16" t="s">
        <v>133</v>
      </c>
      <c r="AW546" s="16" t="s">
        <v>32</v>
      </c>
      <c r="AX546" s="16" t="s">
        <v>84</v>
      </c>
      <c r="AY546" s="277" t="s">
        <v>126</v>
      </c>
    </row>
    <row r="547" s="2" customFormat="1" ht="19.8" customHeight="1">
      <c r="A547" s="39"/>
      <c r="B547" s="40"/>
      <c r="C547" s="278" t="s">
        <v>642</v>
      </c>
      <c r="D547" s="278" t="s">
        <v>218</v>
      </c>
      <c r="E547" s="279" t="s">
        <v>643</v>
      </c>
      <c r="F547" s="280" t="s">
        <v>644</v>
      </c>
      <c r="G547" s="281" t="s">
        <v>187</v>
      </c>
      <c r="H547" s="282">
        <v>0.91000000000000003</v>
      </c>
      <c r="I547" s="283"/>
      <c r="J547" s="284">
        <f>ROUND(I547*H547,2)</f>
        <v>0</v>
      </c>
      <c r="K547" s="285"/>
      <c r="L547" s="286"/>
      <c r="M547" s="287" t="s">
        <v>1</v>
      </c>
      <c r="N547" s="288" t="s">
        <v>41</v>
      </c>
      <c r="O547" s="92"/>
      <c r="P547" s="230">
        <f>O547*H547</f>
        <v>0</v>
      </c>
      <c r="Q547" s="230">
        <v>0.0080000000000000002</v>
      </c>
      <c r="R547" s="230">
        <f>Q547*H547</f>
        <v>0.00728</v>
      </c>
      <c r="S547" s="230">
        <v>0</v>
      </c>
      <c r="T547" s="231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32" t="s">
        <v>344</v>
      </c>
      <c r="AT547" s="232" t="s">
        <v>218</v>
      </c>
      <c r="AU547" s="232" t="s">
        <v>86</v>
      </c>
      <c r="AY547" s="18" t="s">
        <v>126</v>
      </c>
      <c r="BE547" s="233">
        <f>IF(N547="základní",J547,0)</f>
        <v>0</v>
      </c>
      <c r="BF547" s="233">
        <f>IF(N547="snížená",J547,0)</f>
        <v>0</v>
      </c>
      <c r="BG547" s="233">
        <f>IF(N547="zákl. přenesená",J547,0)</f>
        <v>0</v>
      </c>
      <c r="BH547" s="233">
        <f>IF(N547="sníž. přenesená",J547,0)</f>
        <v>0</v>
      </c>
      <c r="BI547" s="233">
        <f>IF(N547="nulová",J547,0)</f>
        <v>0</v>
      </c>
      <c r="BJ547" s="18" t="s">
        <v>84</v>
      </c>
      <c r="BK547" s="233">
        <f>ROUND(I547*H547,2)</f>
        <v>0</v>
      </c>
      <c r="BL547" s="18" t="s">
        <v>254</v>
      </c>
      <c r="BM547" s="232" t="s">
        <v>645</v>
      </c>
    </row>
    <row r="548" s="14" customFormat="1">
      <c r="A548" s="14"/>
      <c r="B548" s="245"/>
      <c r="C548" s="246"/>
      <c r="D548" s="236" t="s">
        <v>135</v>
      </c>
      <c r="E548" s="247" t="s">
        <v>1</v>
      </c>
      <c r="F548" s="248" t="s">
        <v>646</v>
      </c>
      <c r="G548" s="246"/>
      <c r="H548" s="249">
        <v>0.91000000000000003</v>
      </c>
      <c r="I548" s="250"/>
      <c r="J548" s="246"/>
      <c r="K548" s="246"/>
      <c r="L548" s="251"/>
      <c r="M548" s="252"/>
      <c r="N548" s="253"/>
      <c r="O548" s="253"/>
      <c r="P548" s="253"/>
      <c r="Q548" s="253"/>
      <c r="R548" s="253"/>
      <c r="S548" s="253"/>
      <c r="T548" s="25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5" t="s">
        <v>135</v>
      </c>
      <c r="AU548" s="255" t="s">
        <v>86</v>
      </c>
      <c r="AV548" s="14" t="s">
        <v>86</v>
      </c>
      <c r="AW548" s="14" t="s">
        <v>32</v>
      </c>
      <c r="AX548" s="14" t="s">
        <v>76</v>
      </c>
      <c r="AY548" s="255" t="s">
        <v>126</v>
      </c>
    </row>
    <row r="549" s="16" customFormat="1">
      <c r="A549" s="16"/>
      <c r="B549" s="267"/>
      <c r="C549" s="268"/>
      <c r="D549" s="236" t="s">
        <v>135</v>
      </c>
      <c r="E549" s="269" t="s">
        <v>1</v>
      </c>
      <c r="F549" s="270" t="s">
        <v>162</v>
      </c>
      <c r="G549" s="268"/>
      <c r="H549" s="271">
        <v>0.91000000000000003</v>
      </c>
      <c r="I549" s="272"/>
      <c r="J549" s="268"/>
      <c r="K549" s="268"/>
      <c r="L549" s="273"/>
      <c r="M549" s="274"/>
      <c r="N549" s="275"/>
      <c r="O549" s="275"/>
      <c r="P549" s="275"/>
      <c r="Q549" s="275"/>
      <c r="R549" s="275"/>
      <c r="S549" s="275"/>
      <c r="T549" s="27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T549" s="277" t="s">
        <v>135</v>
      </c>
      <c r="AU549" s="277" t="s">
        <v>86</v>
      </c>
      <c r="AV549" s="16" t="s">
        <v>133</v>
      </c>
      <c r="AW549" s="16" t="s">
        <v>32</v>
      </c>
      <c r="AX549" s="16" t="s">
        <v>84</v>
      </c>
      <c r="AY549" s="277" t="s">
        <v>126</v>
      </c>
    </row>
    <row r="550" s="2" customFormat="1" ht="19.8" customHeight="1">
      <c r="A550" s="39"/>
      <c r="B550" s="40"/>
      <c r="C550" s="278" t="s">
        <v>647</v>
      </c>
      <c r="D550" s="278" t="s">
        <v>218</v>
      </c>
      <c r="E550" s="279" t="s">
        <v>648</v>
      </c>
      <c r="F550" s="280" t="s">
        <v>649</v>
      </c>
      <c r="G550" s="281" t="s">
        <v>187</v>
      </c>
      <c r="H550" s="282">
        <v>0.84999999999999998</v>
      </c>
      <c r="I550" s="283"/>
      <c r="J550" s="284">
        <f>ROUND(I550*H550,2)</f>
        <v>0</v>
      </c>
      <c r="K550" s="285"/>
      <c r="L550" s="286"/>
      <c r="M550" s="287" t="s">
        <v>1</v>
      </c>
      <c r="N550" s="288" t="s">
        <v>41</v>
      </c>
      <c r="O550" s="92"/>
      <c r="P550" s="230">
        <f>O550*H550</f>
        <v>0</v>
      </c>
      <c r="Q550" s="230">
        <v>0.0060000000000000001</v>
      </c>
      <c r="R550" s="230">
        <f>Q550*H550</f>
        <v>0.0051000000000000004</v>
      </c>
      <c r="S550" s="230">
        <v>0</v>
      </c>
      <c r="T550" s="231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32" t="s">
        <v>344</v>
      </c>
      <c r="AT550" s="232" t="s">
        <v>218</v>
      </c>
      <c r="AU550" s="232" t="s">
        <v>86</v>
      </c>
      <c r="AY550" s="18" t="s">
        <v>126</v>
      </c>
      <c r="BE550" s="233">
        <f>IF(N550="základní",J550,0)</f>
        <v>0</v>
      </c>
      <c r="BF550" s="233">
        <f>IF(N550="snížená",J550,0)</f>
        <v>0</v>
      </c>
      <c r="BG550" s="233">
        <f>IF(N550="zákl. přenesená",J550,0)</f>
        <v>0</v>
      </c>
      <c r="BH550" s="233">
        <f>IF(N550="sníž. přenesená",J550,0)</f>
        <v>0</v>
      </c>
      <c r="BI550" s="233">
        <f>IF(N550="nulová",J550,0)</f>
        <v>0</v>
      </c>
      <c r="BJ550" s="18" t="s">
        <v>84</v>
      </c>
      <c r="BK550" s="233">
        <f>ROUND(I550*H550,2)</f>
        <v>0</v>
      </c>
      <c r="BL550" s="18" t="s">
        <v>254</v>
      </c>
      <c r="BM550" s="232" t="s">
        <v>650</v>
      </c>
    </row>
    <row r="551" s="14" customFormat="1">
      <c r="A551" s="14"/>
      <c r="B551" s="245"/>
      <c r="C551" s="246"/>
      <c r="D551" s="236" t="s">
        <v>135</v>
      </c>
      <c r="E551" s="247" t="s">
        <v>1</v>
      </c>
      <c r="F551" s="248" t="s">
        <v>651</v>
      </c>
      <c r="G551" s="246"/>
      <c r="H551" s="249">
        <v>0.84999999999999998</v>
      </c>
      <c r="I551" s="250"/>
      <c r="J551" s="246"/>
      <c r="K551" s="246"/>
      <c r="L551" s="251"/>
      <c r="M551" s="252"/>
      <c r="N551" s="253"/>
      <c r="O551" s="253"/>
      <c r="P551" s="253"/>
      <c r="Q551" s="253"/>
      <c r="R551" s="253"/>
      <c r="S551" s="253"/>
      <c r="T551" s="25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5" t="s">
        <v>135</v>
      </c>
      <c r="AU551" s="255" t="s">
        <v>86</v>
      </c>
      <c r="AV551" s="14" t="s">
        <v>86</v>
      </c>
      <c r="AW551" s="14" t="s">
        <v>32</v>
      </c>
      <c r="AX551" s="14" t="s">
        <v>76</v>
      </c>
      <c r="AY551" s="255" t="s">
        <v>126</v>
      </c>
    </row>
    <row r="552" s="16" customFormat="1">
      <c r="A552" s="16"/>
      <c r="B552" s="267"/>
      <c r="C552" s="268"/>
      <c r="D552" s="236" t="s">
        <v>135</v>
      </c>
      <c r="E552" s="269" t="s">
        <v>1</v>
      </c>
      <c r="F552" s="270" t="s">
        <v>162</v>
      </c>
      <c r="G552" s="268"/>
      <c r="H552" s="271">
        <v>0.84999999999999998</v>
      </c>
      <c r="I552" s="272"/>
      <c r="J552" s="268"/>
      <c r="K552" s="268"/>
      <c r="L552" s="273"/>
      <c r="M552" s="274"/>
      <c r="N552" s="275"/>
      <c r="O552" s="275"/>
      <c r="P552" s="275"/>
      <c r="Q552" s="275"/>
      <c r="R552" s="275"/>
      <c r="S552" s="275"/>
      <c r="T552" s="27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T552" s="277" t="s">
        <v>135</v>
      </c>
      <c r="AU552" s="277" t="s">
        <v>86</v>
      </c>
      <c r="AV552" s="16" t="s">
        <v>133</v>
      </c>
      <c r="AW552" s="16" t="s">
        <v>32</v>
      </c>
      <c r="AX552" s="16" t="s">
        <v>84</v>
      </c>
      <c r="AY552" s="277" t="s">
        <v>126</v>
      </c>
    </row>
    <row r="553" s="2" customFormat="1" ht="22.2" customHeight="1">
      <c r="A553" s="39"/>
      <c r="B553" s="40"/>
      <c r="C553" s="278" t="s">
        <v>652</v>
      </c>
      <c r="D553" s="278" t="s">
        <v>218</v>
      </c>
      <c r="E553" s="279" t="s">
        <v>573</v>
      </c>
      <c r="F553" s="280" t="s">
        <v>574</v>
      </c>
      <c r="G553" s="281" t="s">
        <v>337</v>
      </c>
      <c r="H553" s="282">
        <v>150</v>
      </c>
      <c r="I553" s="283"/>
      <c r="J553" s="284">
        <f>ROUND(I553*H553,2)</f>
        <v>0</v>
      </c>
      <c r="K553" s="285"/>
      <c r="L553" s="286"/>
      <c r="M553" s="287" t="s">
        <v>1</v>
      </c>
      <c r="N553" s="288" t="s">
        <v>41</v>
      </c>
      <c r="O553" s="92"/>
      <c r="P553" s="230">
        <f>O553*H553</f>
        <v>0</v>
      </c>
      <c r="Q553" s="230">
        <v>6.0000000000000002E-05</v>
      </c>
      <c r="R553" s="230">
        <f>Q553*H553</f>
        <v>0.0090000000000000011</v>
      </c>
      <c r="S553" s="230">
        <v>0</v>
      </c>
      <c r="T553" s="231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32" t="s">
        <v>344</v>
      </c>
      <c r="AT553" s="232" t="s">
        <v>218</v>
      </c>
      <c r="AU553" s="232" t="s">
        <v>86</v>
      </c>
      <c r="AY553" s="18" t="s">
        <v>126</v>
      </c>
      <c r="BE553" s="233">
        <f>IF(N553="základní",J553,0)</f>
        <v>0</v>
      </c>
      <c r="BF553" s="233">
        <f>IF(N553="snížená",J553,0)</f>
        <v>0</v>
      </c>
      <c r="BG553" s="233">
        <f>IF(N553="zákl. přenesená",J553,0)</f>
        <v>0</v>
      </c>
      <c r="BH553" s="233">
        <f>IF(N553="sníž. přenesená",J553,0)</f>
        <v>0</v>
      </c>
      <c r="BI553" s="233">
        <f>IF(N553="nulová",J553,0)</f>
        <v>0</v>
      </c>
      <c r="BJ553" s="18" t="s">
        <v>84</v>
      </c>
      <c r="BK553" s="233">
        <f>ROUND(I553*H553,2)</f>
        <v>0</v>
      </c>
      <c r="BL553" s="18" t="s">
        <v>254</v>
      </c>
      <c r="BM553" s="232" t="s">
        <v>653</v>
      </c>
    </row>
    <row r="554" s="2" customFormat="1" ht="22.2" customHeight="1">
      <c r="A554" s="39"/>
      <c r="B554" s="40"/>
      <c r="C554" s="220" t="s">
        <v>654</v>
      </c>
      <c r="D554" s="220" t="s">
        <v>129</v>
      </c>
      <c r="E554" s="221" t="s">
        <v>655</v>
      </c>
      <c r="F554" s="222" t="s">
        <v>656</v>
      </c>
      <c r="G554" s="223" t="s">
        <v>349</v>
      </c>
      <c r="H554" s="289"/>
      <c r="I554" s="225"/>
      <c r="J554" s="226">
        <f>ROUND(I554*H554,2)</f>
        <v>0</v>
      </c>
      <c r="K554" s="227"/>
      <c r="L554" s="45"/>
      <c r="M554" s="228" t="s">
        <v>1</v>
      </c>
      <c r="N554" s="229" t="s">
        <v>41</v>
      </c>
      <c r="O554" s="92"/>
      <c r="P554" s="230">
        <f>O554*H554</f>
        <v>0</v>
      </c>
      <c r="Q554" s="230">
        <v>0</v>
      </c>
      <c r="R554" s="230">
        <f>Q554*H554</f>
        <v>0</v>
      </c>
      <c r="S554" s="230">
        <v>0</v>
      </c>
      <c r="T554" s="231">
        <f>S554*H554</f>
        <v>0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32" t="s">
        <v>254</v>
      </c>
      <c r="AT554" s="232" t="s">
        <v>129</v>
      </c>
      <c r="AU554" s="232" t="s">
        <v>86</v>
      </c>
      <c r="AY554" s="18" t="s">
        <v>126</v>
      </c>
      <c r="BE554" s="233">
        <f>IF(N554="základní",J554,0)</f>
        <v>0</v>
      </c>
      <c r="BF554" s="233">
        <f>IF(N554="snížená",J554,0)</f>
        <v>0</v>
      </c>
      <c r="BG554" s="233">
        <f>IF(N554="zákl. přenesená",J554,0)</f>
        <v>0</v>
      </c>
      <c r="BH554" s="233">
        <f>IF(N554="sníž. přenesená",J554,0)</f>
        <v>0</v>
      </c>
      <c r="BI554" s="233">
        <f>IF(N554="nulová",J554,0)</f>
        <v>0</v>
      </c>
      <c r="BJ554" s="18" t="s">
        <v>84</v>
      </c>
      <c r="BK554" s="233">
        <f>ROUND(I554*H554,2)</f>
        <v>0</v>
      </c>
      <c r="BL554" s="18" t="s">
        <v>254</v>
      </c>
      <c r="BM554" s="232" t="s">
        <v>657</v>
      </c>
    </row>
    <row r="555" s="12" customFormat="1" ht="22.8" customHeight="1">
      <c r="A555" s="12"/>
      <c r="B555" s="204"/>
      <c r="C555" s="205"/>
      <c r="D555" s="206" t="s">
        <v>75</v>
      </c>
      <c r="E555" s="218" t="s">
        <v>658</v>
      </c>
      <c r="F555" s="218" t="s">
        <v>659</v>
      </c>
      <c r="G555" s="205"/>
      <c r="H555" s="205"/>
      <c r="I555" s="208"/>
      <c r="J555" s="219">
        <f>BK555</f>
        <v>0</v>
      </c>
      <c r="K555" s="205"/>
      <c r="L555" s="210"/>
      <c r="M555" s="211"/>
      <c r="N555" s="212"/>
      <c r="O555" s="212"/>
      <c r="P555" s="213">
        <f>SUM(P556:P594)</f>
        <v>0</v>
      </c>
      <c r="Q555" s="212"/>
      <c r="R555" s="213">
        <f>SUM(R556:R594)</f>
        <v>0.46925030000000006</v>
      </c>
      <c r="S555" s="212"/>
      <c r="T555" s="214">
        <f>SUM(T556:T594)</f>
        <v>0</v>
      </c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R555" s="215" t="s">
        <v>86</v>
      </c>
      <c r="AT555" s="216" t="s">
        <v>75</v>
      </c>
      <c r="AU555" s="216" t="s">
        <v>84</v>
      </c>
      <c r="AY555" s="215" t="s">
        <v>126</v>
      </c>
      <c r="BK555" s="217">
        <f>SUM(BK556:BK594)</f>
        <v>0</v>
      </c>
    </row>
    <row r="556" s="2" customFormat="1" ht="14.4" customHeight="1">
      <c r="A556" s="39"/>
      <c r="B556" s="40"/>
      <c r="C556" s="220" t="s">
        <v>660</v>
      </c>
      <c r="D556" s="220" t="s">
        <v>129</v>
      </c>
      <c r="E556" s="221" t="s">
        <v>661</v>
      </c>
      <c r="F556" s="222" t="s">
        <v>662</v>
      </c>
      <c r="G556" s="223" t="s">
        <v>132</v>
      </c>
      <c r="H556" s="224">
        <v>18.960000000000001</v>
      </c>
      <c r="I556" s="225"/>
      <c r="J556" s="226">
        <f>ROUND(I556*H556,2)</f>
        <v>0</v>
      </c>
      <c r="K556" s="227"/>
      <c r="L556" s="45"/>
      <c r="M556" s="228" t="s">
        <v>1</v>
      </c>
      <c r="N556" s="229" t="s">
        <v>41</v>
      </c>
      <c r="O556" s="92"/>
      <c r="P556" s="230">
        <f>O556*H556</f>
        <v>0</v>
      </c>
      <c r="Q556" s="230">
        <v>0.00029999999999999997</v>
      </c>
      <c r="R556" s="230">
        <f>Q556*H556</f>
        <v>0.0056879999999999995</v>
      </c>
      <c r="S556" s="230">
        <v>0</v>
      </c>
      <c r="T556" s="231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32" t="s">
        <v>254</v>
      </c>
      <c r="AT556" s="232" t="s">
        <v>129</v>
      </c>
      <c r="AU556" s="232" t="s">
        <v>86</v>
      </c>
      <c r="AY556" s="18" t="s">
        <v>126</v>
      </c>
      <c r="BE556" s="233">
        <f>IF(N556="základní",J556,0)</f>
        <v>0</v>
      </c>
      <c r="BF556" s="233">
        <f>IF(N556="snížená",J556,0)</f>
        <v>0</v>
      </c>
      <c r="BG556" s="233">
        <f>IF(N556="zákl. přenesená",J556,0)</f>
        <v>0</v>
      </c>
      <c r="BH556" s="233">
        <f>IF(N556="sníž. přenesená",J556,0)</f>
        <v>0</v>
      </c>
      <c r="BI556" s="233">
        <f>IF(N556="nulová",J556,0)</f>
        <v>0</v>
      </c>
      <c r="BJ556" s="18" t="s">
        <v>84</v>
      </c>
      <c r="BK556" s="233">
        <f>ROUND(I556*H556,2)</f>
        <v>0</v>
      </c>
      <c r="BL556" s="18" t="s">
        <v>254</v>
      </c>
      <c r="BM556" s="232" t="s">
        <v>663</v>
      </c>
    </row>
    <row r="557" s="13" customFormat="1">
      <c r="A557" s="13"/>
      <c r="B557" s="234"/>
      <c r="C557" s="235"/>
      <c r="D557" s="236" t="s">
        <v>135</v>
      </c>
      <c r="E557" s="237" t="s">
        <v>1</v>
      </c>
      <c r="F557" s="238" t="s">
        <v>138</v>
      </c>
      <c r="G557" s="235"/>
      <c r="H557" s="237" t="s">
        <v>1</v>
      </c>
      <c r="I557" s="239"/>
      <c r="J557" s="235"/>
      <c r="K557" s="235"/>
      <c r="L557" s="240"/>
      <c r="M557" s="241"/>
      <c r="N557" s="242"/>
      <c r="O557" s="242"/>
      <c r="P557" s="242"/>
      <c r="Q557" s="242"/>
      <c r="R557" s="242"/>
      <c r="S557" s="242"/>
      <c r="T557" s="24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4" t="s">
        <v>135</v>
      </c>
      <c r="AU557" s="244" t="s">
        <v>86</v>
      </c>
      <c r="AV557" s="13" t="s">
        <v>84</v>
      </c>
      <c r="AW557" s="13" t="s">
        <v>32</v>
      </c>
      <c r="AX557" s="13" t="s">
        <v>76</v>
      </c>
      <c r="AY557" s="244" t="s">
        <v>126</v>
      </c>
    </row>
    <row r="558" s="13" customFormat="1">
      <c r="A558" s="13"/>
      <c r="B558" s="234"/>
      <c r="C558" s="235"/>
      <c r="D558" s="236" t="s">
        <v>135</v>
      </c>
      <c r="E558" s="237" t="s">
        <v>1</v>
      </c>
      <c r="F558" s="238" t="s">
        <v>151</v>
      </c>
      <c r="G558" s="235"/>
      <c r="H558" s="237" t="s">
        <v>1</v>
      </c>
      <c r="I558" s="239"/>
      <c r="J558" s="235"/>
      <c r="K558" s="235"/>
      <c r="L558" s="240"/>
      <c r="M558" s="241"/>
      <c r="N558" s="242"/>
      <c r="O558" s="242"/>
      <c r="P558" s="242"/>
      <c r="Q558" s="242"/>
      <c r="R558" s="242"/>
      <c r="S558" s="242"/>
      <c r="T558" s="24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4" t="s">
        <v>135</v>
      </c>
      <c r="AU558" s="244" t="s">
        <v>86</v>
      </c>
      <c r="AV558" s="13" t="s">
        <v>84</v>
      </c>
      <c r="AW558" s="13" t="s">
        <v>32</v>
      </c>
      <c r="AX558" s="13" t="s">
        <v>76</v>
      </c>
      <c r="AY558" s="244" t="s">
        <v>126</v>
      </c>
    </row>
    <row r="559" s="14" customFormat="1">
      <c r="A559" s="14"/>
      <c r="B559" s="245"/>
      <c r="C559" s="246"/>
      <c r="D559" s="236" t="s">
        <v>135</v>
      </c>
      <c r="E559" s="247" t="s">
        <v>1</v>
      </c>
      <c r="F559" s="248" t="s">
        <v>167</v>
      </c>
      <c r="G559" s="246"/>
      <c r="H559" s="249">
        <v>1.605</v>
      </c>
      <c r="I559" s="250"/>
      <c r="J559" s="246"/>
      <c r="K559" s="246"/>
      <c r="L559" s="251"/>
      <c r="M559" s="252"/>
      <c r="N559" s="253"/>
      <c r="O559" s="253"/>
      <c r="P559" s="253"/>
      <c r="Q559" s="253"/>
      <c r="R559" s="253"/>
      <c r="S559" s="253"/>
      <c r="T559" s="25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5" t="s">
        <v>135</v>
      </c>
      <c r="AU559" s="255" t="s">
        <v>86</v>
      </c>
      <c r="AV559" s="14" t="s">
        <v>86</v>
      </c>
      <c r="AW559" s="14" t="s">
        <v>32</v>
      </c>
      <c r="AX559" s="14" t="s">
        <v>76</v>
      </c>
      <c r="AY559" s="255" t="s">
        <v>126</v>
      </c>
    </row>
    <row r="560" s="14" customFormat="1">
      <c r="A560" s="14"/>
      <c r="B560" s="245"/>
      <c r="C560" s="246"/>
      <c r="D560" s="236" t="s">
        <v>135</v>
      </c>
      <c r="E560" s="247" t="s">
        <v>1</v>
      </c>
      <c r="F560" s="248" t="s">
        <v>168</v>
      </c>
      <c r="G560" s="246"/>
      <c r="H560" s="249">
        <v>1.4630000000000001</v>
      </c>
      <c r="I560" s="250"/>
      <c r="J560" s="246"/>
      <c r="K560" s="246"/>
      <c r="L560" s="251"/>
      <c r="M560" s="252"/>
      <c r="N560" s="253"/>
      <c r="O560" s="253"/>
      <c r="P560" s="253"/>
      <c r="Q560" s="253"/>
      <c r="R560" s="253"/>
      <c r="S560" s="253"/>
      <c r="T560" s="25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5" t="s">
        <v>135</v>
      </c>
      <c r="AU560" s="255" t="s">
        <v>86</v>
      </c>
      <c r="AV560" s="14" t="s">
        <v>86</v>
      </c>
      <c r="AW560" s="14" t="s">
        <v>32</v>
      </c>
      <c r="AX560" s="14" t="s">
        <v>76</v>
      </c>
      <c r="AY560" s="255" t="s">
        <v>126</v>
      </c>
    </row>
    <row r="561" s="14" customFormat="1">
      <c r="A561" s="14"/>
      <c r="B561" s="245"/>
      <c r="C561" s="246"/>
      <c r="D561" s="236" t="s">
        <v>135</v>
      </c>
      <c r="E561" s="247" t="s">
        <v>1</v>
      </c>
      <c r="F561" s="248" t="s">
        <v>169</v>
      </c>
      <c r="G561" s="246"/>
      <c r="H561" s="249">
        <v>1.2150000000000001</v>
      </c>
      <c r="I561" s="250"/>
      <c r="J561" s="246"/>
      <c r="K561" s="246"/>
      <c r="L561" s="251"/>
      <c r="M561" s="252"/>
      <c r="N561" s="253"/>
      <c r="O561" s="253"/>
      <c r="P561" s="253"/>
      <c r="Q561" s="253"/>
      <c r="R561" s="253"/>
      <c r="S561" s="253"/>
      <c r="T561" s="25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55" t="s">
        <v>135</v>
      </c>
      <c r="AU561" s="255" t="s">
        <v>86</v>
      </c>
      <c r="AV561" s="14" t="s">
        <v>86</v>
      </c>
      <c r="AW561" s="14" t="s">
        <v>32</v>
      </c>
      <c r="AX561" s="14" t="s">
        <v>76</v>
      </c>
      <c r="AY561" s="255" t="s">
        <v>126</v>
      </c>
    </row>
    <row r="562" s="14" customFormat="1">
      <c r="A562" s="14"/>
      <c r="B562" s="245"/>
      <c r="C562" s="246"/>
      <c r="D562" s="236" t="s">
        <v>135</v>
      </c>
      <c r="E562" s="247" t="s">
        <v>1</v>
      </c>
      <c r="F562" s="248" t="s">
        <v>170</v>
      </c>
      <c r="G562" s="246"/>
      <c r="H562" s="249">
        <v>3.492</v>
      </c>
      <c r="I562" s="250"/>
      <c r="J562" s="246"/>
      <c r="K562" s="246"/>
      <c r="L562" s="251"/>
      <c r="M562" s="252"/>
      <c r="N562" s="253"/>
      <c r="O562" s="253"/>
      <c r="P562" s="253"/>
      <c r="Q562" s="253"/>
      <c r="R562" s="253"/>
      <c r="S562" s="253"/>
      <c r="T562" s="25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5" t="s">
        <v>135</v>
      </c>
      <c r="AU562" s="255" t="s">
        <v>86</v>
      </c>
      <c r="AV562" s="14" t="s">
        <v>86</v>
      </c>
      <c r="AW562" s="14" t="s">
        <v>32</v>
      </c>
      <c r="AX562" s="14" t="s">
        <v>76</v>
      </c>
      <c r="AY562" s="255" t="s">
        <v>126</v>
      </c>
    </row>
    <row r="563" s="13" customFormat="1">
      <c r="A563" s="13"/>
      <c r="B563" s="234"/>
      <c r="C563" s="235"/>
      <c r="D563" s="236" t="s">
        <v>135</v>
      </c>
      <c r="E563" s="237" t="s">
        <v>1</v>
      </c>
      <c r="F563" s="238" t="s">
        <v>171</v>
      </c>
      <c r="G563" s="235"/>
      <c r="H563" s="237" t="s">
        <v>1</v>
      </c>
      <c r="I563" s="239"/>
      <c r="J563" s="235"/>
      <c r="K563" s="235"/>
      <c r="L563" s="240"/>
      <c r="M563" s="241"/>
      <c r="N563" s="242"/>
      <c r="O563" s="242"/>
      <c r="P563" s="242"/>
      <c r="Q563" s="242"/>
      <c r="R563" s="242"/>
      <c r="S563" s="242"/>
      <c r="T563" s="24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4" t="s">
        <v>135</v>
      </c>
      <c r="AU563" s="244" t="s">
        <v>86</v>
      </c>
      <c r="AV563" s="13" t="s">
        <v>84</v>
      </c>
      <c r="AW563" s="13" t="s">
        <v>32</v>
      </c>
      <c r="AX563" s="13" t="s">
        <v>76</v>
      </c>
      <c r="AY563" s="244" t="s">
        <v>126</v>
      </c>
    </row>
    <row r="564" s="13" customFormat="1">
      <c r="A564" s="13"/>
      <c r="B564" s="234"/>
      <c r="C564" s="235"/>
      <c r="D564" s="236" t="s">
        <v>135</v>
      </c>
      <c r="E564" s="237" t="s">
        <v>1</v>
      </c>
      <c r="F564" s="238" t="s">
        <v>155</v>
      </c>
      <c r="G564" s="235"/>
      <c r="H564" s="237" t="s">
        <v>1</v>
      </c>
      <c r="I564" s="239"/>
      <c r="J564" s="235"/>
      <c r="K564" s="235"/>
      <c r="L564" s="240"/>
      <c r="M564" s="241"/>
      <c r="N564" s="242"/>
      <c r="O564" s="242"/>
      <c r="P564" s="242"/>
      <c r="Q564" s="242"/>
      <c r="R564" s="242"/>
      <c r="S564" s="242"/>
      <c r="T564" s="24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4" t="s">
        <v>135</v>
      </c>
      <c r="AU564" s="244" t="s">
        <v>86</v>
      </c>
      <c r="AV564" s="13" t="s">
        <v>84</v>
      </c>
      <c r="AW564" s="13" t="s">
        <v>32</v>
      </c>
      <c r="AX564" s="13" t="s">
        <v>76</v>
      </c>
      <c r="AY564" s="244" t="s">
        <v>126</v>
      </c>
    </row>
    <row r="565" s="14" customFormat="1">
      <c r="A565" s="14"/>
      <c r="B565" s="245"/>
      <c r="C565" s="246"/>
      <c r="D565" s="236" t="s">
        <v>135</v>
      </c>
      <c r="E565" s="247" t="s">
        <v>1</v>
      </c>
      <c r="F565" s="248" t="s">
        <v>172</v>
      </c>
      <c r="G565" s="246"/>
      <c r="H565" s="249">
        <v>11.185000000000001</v>
      </c>
      <c r="I565" s="250"/>
      <c r="J565" s="246"/>
      <c r="K565" s="246"/>
      <c r="L565" s="251"/>
      <c r="M565" s="252"/>
      <c r="N565" s="253"/>
      <c r="O565" s="253"/>
      <c r="P565" s="253"/>
      <c r="Q565" s="253"/>
      <c r="R565" s="253"/>
      <c r="S565" s="253"/>
      <c r="T565" s="25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55" t="s">
        <v>135</v>
      </c>
      <c r="AU565" s="255" t="s">
        <v>86</v>
      </c>
      <c r="AV565" s="14" t="s">
        <v>86</v>
      </c>
      <c r="AW565" s="14" t="s">
        <v>32</v>
      </c>
      <c r="AX565" s="14" t="s">
        <v>76</v>
      </c>
      <c r="AY565" s="255" t="s">
        <v>126</v>
      </c>
    </row>
    <row r="566" s="16" customFormat="1">
      <c r="A566" s="16"/>
      <c r="B566" s="267"/>
      <c r="C566" s="268"/>
      <c r="D566" s="236" t="s">
        <v>135</v>
      </c>
      <c r="E566" s="269" t="s">
        <v>1</v>
      </c>
      <c r="F566" s="270" t="s">
        <v>162</v>
      </c>
      <c r="G566" s="268"/>
      <c r="H566" s="271">
        <v>18.960000000000001</v>
      </c>
      <c r="I566" s="272"/>
      <c r="J566" s="268"/>
      <c r="K566" s="268"/>
      <c r="L566" s="273"/>
      <c r="M566" s="274"/>
      <c r="N566" s="275"/>
      <c r="O566" s="275"/>
      <c r="P566" s="275"/>
      <c r="Q566" s="275"/>
      <c r="R566" s="275"/>
      <c r="S566" s="275"/>
      <c r="T566" s="27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T566" s="277" t="s">
        <v>135</v>
      </c>
      <c r="AU566" s="277" t="s">
        <v>86</v>
      </c>
      <c r="AV566" s="16" t="s">
        <v>133</v>
      </c>
      <c r="AW566" s="16" t="s">
        <v>32</v>
      </c>
      <c r="AX566" s="16" t="s">
        <v>84</v>
      </c>
      <c r="AY566" s="277" t="s">
        <v>126</v>
      </c>
    </row>
    <row r="567" s="2" customFormat="1" ht="30" customHeight="1">
      <c r="A567" s="39"/>
      <c r="B567" s="40"/>
      <c r="C567" s="220" t="s">
        <v>664</v>
      </c>
      <c r="D567" s="220" t="s">
        <v>129</v>
      </c>
      <c r="E567" s="221" t="s">
        <v>665</v>
      </c>
      <c r="F567" s="222" t="s">
        <v>666</v>
      </c>
      <c r="G567" s="223" t="s">
        <v>132</v>
      </c>
      <c r="H567" s="224">
        <v>18.960000000000001</v>
      </c>
      <c r="I567" s="225"/>
      <c r="J567" s="226">
        <f>ROUND(I567*H567,2)</f>
        <v>0</v>
      </c>
      <c r="K567" s="227"/>
      <c r="L567" s="45"/>
      <c r="M567" s="228" t="s">
        <v>1</v>
      </c>
      <c r="N567" s="229" t="s">
        <v>41</v>
      </c>
      <c r="O567" s="92"/>
      <c r="P567" s="230">
        <f>O567*H567</f>
        <v>0</v>
      </c>
      <c r="Q567" s="230">
        <v>0.0053800000000000002</v>
      </c>
      <c r="R567" s="230">
        <f>Q567*H567</f>
        <v>0.10200480000000001</v>
      </c>
      <c r="S567" s="230">
        <v>0</v>
      </c>
      <c r="T567" s="231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32" t="s">
        <v>254</v>
      </c>
      <c r="AT567" s="232" t="s">
        <v>129</v>
      </c>
      <c r="AU567" s="232" t="s">
        <v>86</v>
      </c>
      <c r="AY567" s="18" t="s">
        <v>126</v>
      </c>
      <c r="BE567" s="233">
        <f>IF(N567="základní",J567,0)</f>
        <v>0</v>
      </c>
      <c r="BF567" s="233">
        <f>IF(N567="snížená",J567,0)</f>
        <v>0</v>
      </c>
      <c r="BG567" s="233">
        <f>IF(N567="zákl. přenesená",J567,0)</f>
        <v>0</v>
      </c>
      <c r="BH567" s="233">
        <f>IF(N567="sníž. přenesená",J567,0)</f>
        <v>0</v>
      </c>
      <c r="BI567" s="233">
        <f>IF(N567="nulová",J567,0)</f>
        <v>0</v>
      </c>
      <c r="BJ567" s="18" t="s">
        <v>84</v>
      </c>
      <c r="BK567" s="233">
        <f>ROUND(I567*H567,2)</f>
        <v>0</v>
      </c>
      <c r="BL567" s="18" t="s">
        <v>254</v>
      </c>
      <c r="BM567" s="232" t="s">
        <v>667</v>
      </c>
    </row>
    <row r="568" s="13" customFormat="1">
      <c r="A568" s="13"/>
      <c r="B568" s="234"/>
      <c r="C568" s="235"/>
      <c r="D568" s="236" t="s">
        <v>135</v>
      </c>
      <c r="E568" s="237" t="s">
        <v>1</v>
      </c>
      <c r="F568" s="238" t="s">
        <v>138</v>
      </c>
      <c r="G568" s="235"/>
      <c r="H568" s="237" t="s">
        <v>1</v>
      </c>
      <c r="I568" s="239"/>
      <c r="J568" s="235"/>
      <c r="K568" s="235"/>
      <c r="L568" s="240"/>
      <c r="M568" s="241"/>
      <c r="N568" s="242"/>
      <c r="O568" s="242"/>
      <c r="P568" s="242"/>
      <c r="Q568" s="242"/>
      <c r="R568" s="242"/>
      <c r="S568" s="242"/>
      <c r="T568" s="24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4" t="s">
        <v>135</v>
      </c>
      <c r="AU568" s="244" t="s">
        <v>86</v>
      </c>
      <c r="AV568" s="13" t="s">
        <v>84</v>
      </c>
      <c r="AW568" s="13" t="s">
        <v>32</v>
      </c>
      <c r="AX568" s="13" t="s">
        <v>76</v>
      </c>
      <c r="AY568" s="244" t="s">
        <v>126</v>
      </c>
    </row>
    <row r="569" s="13" customFormat="1">
      <c r="A569" s="13"/>
      <c r="B569" s="234"/>
      <c r="C569" s="235"/>
      <c r="D569" s="236" t="s">
        <v>135</v>
      </c>
      <c r="E569" s="237" t="s">
        <v>1</v>
      </c>
      <c r="F569" s="238" t="s">
        <v>151</v>
      </c>
      <c r="G569" s="235"/>
      <c r="H569" s="237" t="s">
        <v>1</v>
      </c>
      <c r="I569" s="239"/>
      <c r="J569" s="235"/>
      <c r="K569" s="235"/>
      <c r="L569" s="240"/>
      <c r="M569" s="241"/>
      <c r="N569" s="242"/>
      <c r="O569" s="242"/>
      <c r="P569" s="242"/>
      <c r="Q569" s="242"/>
      <c r="R569" s="242"/>
      <c r="S569" s="242"/>
      <c r="T569" s="24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4" t="s">
        <v>135</v>
      </c>
      <c r="AU569" s="244" t="s">
        <v>86</v>
      </c>
      <c r="AV569" s="13" t="s">
        <v>84</v>
      </c>
      <c r="AW569" s="13" t="s">
        <v>32</v>
      </c>
      <c r="AX569" s="13" t="s">
        <v>76</v>
      </c>
      <c r="AY569" s="244" t="s">
        <v>126</v>
      </c>
    </row>
    <row r="570" s="14" customFormat="1">
      <c r="A570" s="14"/>
      <c r="B570" s="245"/>
      <c r="C570" s="246"/>
      <c r="D570" s="236" t="s">
        <v>135</v>
      </c>
      <c r="E570" s="247" t="s">
        <v>1</v>
      </c>
      <c r="F570" s="248" t="s">
        <v>167</v>
      </c>
      <c r="G570" s="246"/>
      <c r="H570" s="249">
        <v>1.605</v>
      </c>
      <c r="I570" s="250"/>
      <c r="J570" s="246"/>
      <c r="K570" s="246"/>
      <c r="L570" s="251"/>
      <c r="M570" s="252"/>
      <c r="N570" s="253"/>
      <c r="O570" s="253"/>
      <c r="P570" s="253"/>
      <c r="Q570" s="253"/>
      <c r="R570" s="253"/>
      <c r="S570" s="253"/>
      <c r="T570" s="25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5" t="s">
        <v>135</v>
      </c>
      <c r="AU570" s="255" t="s">
        <v>86</v>
      </c>
      <c r="AV570" s="14" t="s">
        <v>86</v>
      </c>
      <c r="AW570" s="14" t="s">
        <v>32</v>
      </c>
      <c r="AX570" s="14" t="s">
        <v>76</v>
      </c>
      <c r="AY570" s="255" t="s">
        <v>126</v>
      </c>
    </row>
    <row r="571" s="14" customFormat="1">
      <c r="A571" s="14"/>
      <c r="B571" s="245"/>
      <c r="C571" s="246"/>
      <c r="D571" s="236" t="s">
        <v>135</v>
      </c>
      <c r="E571" s="247" t="s">
        <v>1</v>
      </c>
      <c r="F571" s="248" t="s">
        <v>168</v>
      </c>
      <c r="G571" s="246"/>
      <c r="H571" s="249">
        <v>1.4630000000000001</v>
      </c>
      <c r="I571" s="250"/>
      <c r="J571" s="246"/>
      <c r="K571" s="246"/>
      <c r="L571" s="251"/>
      <c r="M571" s="252"/>
      <c r="N571" s="253"/>
      <c r="O571" s="253"/>
      <c r="P571" s="253"/>
      <c r="Q571" s="253"/>
      <c r="R571" s="253"/>
      <c r="S571" s="253"/>
      <c r="T571" s="25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5" t="s">
        <v>135</v>
      </c>
      <c r="AU571" s="255" t="s">
        <v>86</v>
      </c>
      <c r="AV571" s="14" t="s">
        <v>86</v>
      </c>
      <c r="AW571" s="14" t="s">
        <v>32</v>
      </c>
      <c r="AX571" s="14" t="s">
        <v>76</v>
      </c>
      <c r="AY571" s="255" t="s">
        <v>126</v>
      </c>
    </row>
    <row r="572" s="14" customFormat="1">
      <c r="A572" s="14"/>
      <c r="B572" s="245"/>
      <c r="C572" s="246"/>
      <c r="D572" s="236" t="s">
        <v>135</v>
      </c>
      <c r="E572" s="247" t="s">
        <v>1</v>
      </c>
      <c r="F572" s="248" t="s">
        <v>169</v>
      </c>
      <c r="G572" s="246"/>
      <c r="H572" s="249">
        <v>1.2150000000000001</v>
      </c>
      <c r="I572" s="250"/>
      <c r="J572" s="246"/>
      <c r="K572" s="246"/>
      <c r="L572" s="251"/>
      <c r="M572" s="252"/>
      <c r="N572" s="253"/>
      <c r="O572" s="253"/>
      <c r="P572" s="253"/>
      <c r="Q572" s="253"/>
      <c r="R572" s="253"/>
      <c r="S572" s="253"/>
      <c r="T572" s="25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5" t="s">
        <v>135</v>
      </c>
      <c r="AU572" s="255" t="s">
        <v>86</v>
      </c>
      <c r="AV572" s="14" t="s">
        <v>86</v>
      </c>
      <c r="AW572" s="14" t="s">
        <v>32</v>
      </c>
      <c r="AX572" s="14" t="s">
        <v>76</v>
      </c>
      <c r="AY572" s="255" t="s">
        <v>126</v>
      </c>
    </row>
    <row r="573" s="14" customFormat="1">
      <c r="A573" s="14"/>
      <c r="B573" s="245"/>
      <c r="C573" s="246"/>
      <c r="D573" s="236" t="s">
        <v>135</v>
      </c>
      <c r="E573" s="247" t="s">
        <v>1</v>
      </c>
      <c r="F573" s="248" t="s">
        <v>170</v>
      </c>
      <c r="G573" s="246"/>
      <c r="H573" s="249">
        <v>3.492</v>
      </c>
      <c r="I573" s="250"/>
      <c r="J573" s="246"/>
      <c r="K573" s="246"/>
      <c r="L573" s="251"/>
      <c r="M573" s="252"/>
      <c r="N573" s="253"/>
      <c r="O573" s="253"/>
      <c r="P573" s="253"/>
      <c r="Q573" s="253"/>
      <c r="R573" s="253"/>
      <c r="S573" s="253"/>
      <c r="T573" s="25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5" t="s">
        <v>135</v>
      </c>
      <c r="AU573" s="255" t="s">
        <v>86</v>
      </c>
      <c r="AV573" s="14" t="s">
        <v>86</v>
      </c>
      <c r="AW573" s="14" t="s">
        <v>32</v>
      </c>
      <c r="AX573" s="14" t="s">
        <v>76</v>
      </c>
      <c r="AY573" s="255" t="s">
        <v>126</v>
      </c>
    </row>
    <row r="574" s="13" customFormat="1">
      <c r="A574" s="13"/>
      <c r="B574" s="234"/>
      <c r="C574" s="235"/>
      <c r="D574" s="236" t="s">
        <v>135</v>
      </c>
      <c r="E574" s="237" t="s">
        <v>1</v>
      </c>
      <c r="F574" s="238" t="s">
        <v>171</v>
      </c>
      <c r="G574" s="235"/>
      <c r="H574" s="237" t="s">
        <v>1</v>
      </c>
      <c r="I574" s="239"/>
      <c r="J574" s="235"/>
      <c r="K574" s="235"/>
      <c r="L574" s="240"/>
      <c r="M574" s="241"/>
      <c r="N574" s="242"/>
      <c r="O574" s="242"/>
      <c r="P574" s="242"/>
      <c r="Q574" s="242"/>
      <c r="R574" s="242"/>
      <c r="S574" s="242"/>
      <c r="T574" s="24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4" t="s">
        <v>135</v>
      </c>
      <c r="AU574" s="244" t="s">
        <v>86</v>
      </c>
      <c r="AV574" s="13" t="s">
        <v>84</v>
      </c>
      <c r="AW574" s="13" t="s">
        <v>32</v>
      </c>
      <c r="AX574" s="13" t="s">
        <v>76</v>
      </c>
      <c r="AY574" s="244" t="s">
        <v>126</v>
      </c>
    </row>
    <row r="575" s="13" customFormat="1">
      <c r="A575" s="13"/>
      <c r="B575" s="234"/>
      <c r="C575" s="235"/>
      <c r="D575" s="236" t="s">
        <v>135</v>
      </c>
      <c r="E575" s="237" t="s">
        <v>1</v>
      </c>
      <c r="F575" s="238" t="s">
        <v>155</v>
      </c>
      <c r="G575" s="235"/>
      <c r="H575" s="237" t="s">
        <v>1</v>
      </c>
      <c r="I575" s="239"/>
      <c r="J575" s="235"/>
      <c r="K575" s="235"/>
      <c r="L575" s="240"/>
      <c r="M575" s="241"/>
      <c r="N575" s="242"/>
      <c r="O575" s="242"/>
      <c r="P575" s="242"/>
      <c r="Q575" s="242"/>
      <c r="R575" s="242"/>
      <c r="S575" s="242"/>
      <c r="T575" s="24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4" t="s">
        <v>135</v>
      </c>
      <c r="AU575" s="244" t="s">
        <v>86</v>
      </c>
      <c r="AV575" s="13" t="s">
        <v>84</v>
      </c>
      <c r="AW575" s="13" t="s">
        <v>32</v>
      </c>
      <c r="AX575" s="13" t="s">
        <v>76</v>
      </c>
      <c r="AY575" s="244" t="s">
        <v>126</v>
      </c>
    </row>
    <row r="576" s="14" customFormat="1">
      <c r="A576" s="14"/>
      <c r="B576" s="245"/>
      <c r="C576" s="246"/>
      <c r="D576" s="236" t="s">
        <v>135</v>
      </c>
      <c r="E576" s="247" t="s">
        <v>1</v>
      </c>
      <c r="F576" s="248" t="s">
        <v>172</v>
      </c>
      <c r="G576" s="246"/>
      <c r="H576" s="249">
        <v>11.185000000000001</v>
      </c>
      <c r="I576" s="250"/>
      <c r="J576" s="246"/>
      <c r="K576" s="246"/>
      <c r="L576" s="251"/>
      <c r="M576" s="252"/>
      <c r="N576" s="253"/>
      <c r="O576" s="253"/>
      <c r="P576" s="253"/>
      <c r="Q576" s="253"/>
      <c r="R576" s="253"/>
      <c r="S576" s="253"/>
      <c r="T576" s="25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5" t="s">
        <v>135</v>
      </c>
      <c r="AU576" s="255" t="s">
        <v>86</v>
      </c>
      <c r="AV576" s="14" t="s">
        <v>86</v>
      </c>
      <c r="AW576" s="14" t="s">
        <v>32</v>
      </c>
      <c r="AX576" s="14" t="s">
        <v>76</v>
      </c>
      <c r="AY576" s="255" t="s">
        <v>126</v>
      </c>
    </row>
    <row r="577" s="16" customFormat="1">
      <c r="A577" s="16"/>
      <c r="B577" s="267"/>
      <c r="C577" s="268"/>
      <c r="D577" s="236" t="s">
        <v>135</v>
      </c>
      <c r="E577" s="269" t="s">
        <v>1</v>
      </c>
      <c r="F577" s="270" t="s">
        <v>162</v>
      </c>
      <c r="G577" s="268"/>
      <c r="H577" s="271">
        <v>18.960000000000001</v>
      </c>
      <c r="I577" s="272"/>
      <c r="J577" s="268"/>
      <c r="K577" s="268"/>
      <c r="L577" s="273"/>
      <c r="M577" s="274"/>
      <c r="N577" s="275"/>
      <c r="O577" s="275"/>
      <c r="P577" s="275"/>
      <c r="Q577" s="275"/>
      <c r="R577" s="275"/>
      <c r="S577" s="275"/>
      <c r="T577" s="27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T577" s="277" t="s">
        <v>135</v>
      </c>
      <c r="AU577" s="277" t="s">
        <v>86</v>
      </c>
      <c r="AV577" s="16" t="s">
        <v>133</v>
      </c>
      <c r="AW577" s="16" t="s">
        <v>32</v>
      </c>
      <c r="AX577" s="16" t="s">
        <v>84</v>
      </c>
      <c r="AY577" s="277" t="s">
        <v>126</v>
      </c>
    </row>
    <row r="578" s="2" customFormat="1" ht="22.2" customHeight="1">
      <c r="A578" s="39"/>
      <c r="B578" s="40"/>
      <c r="C578" s="278" t="s">
        <v>668</v>
      </c>
      <c r="D578" s="278" t="s">
        <v>218</v>
      </c>
      <c r="E578" s="279" t="s">
        <v>669</v>
      </c>
      <c r="F578" s="280" t="s">
        <v>670</v>
      </c>
      <c r="G578" s="281" t="s">
        <v>132</v>
      </c>
      <c r="H578" s="282">
        <v>20.856000000000002</v>
      </c>
      <c r="I578" s="283"/>
      <c r="J578" s="284">
        <f>ROUND(I578*H578,2)</f>
        <v>0</v>
      </c>
      <c r="K578" s="285"/>
      <c r="L578" s="286"/>
      <c r="M578" s="287" t="s">
        <v>1</v>
      </c>
      <c r="N578" s="288" t="s">
        <v>41</v>
      </c>
      <c r="O578" s="92"/>
      <c r="P578" s="230">
        <f>O578*H578</f>
        <v>0</v>
      </c>
      <c r="Q578" s="230">
        <v>0.016</v>
      </c>
      <c r="R578" s="230">
        <f>Q578*H578</f>
        <v>0.33369600000000005</v>
      </c>
      <c r="S578" s="230">
        <v>0</v>
      </c>
      <c r="T578" s="231">
        <f>S578*H578</f>
        <v>0</v>
      </c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R578" s="232" t="s">
        <v>344</v>
      </c>
      <c r="AT578" s="232" t="s">
        <v>218</v>
      </c>
      <c r="AU578" s="232" t="s">
        <v>86</v>
      </c>
      <c r="AY578" s="18" t="s">
        <v>126</v>
      </c>
      <c r="BE578" s="233">
        <f>IF(N578="základní",J578,0)</f>
        <v>0</v>
      </c>
      <c r="BF578" s="233">
        <f>IF(N578="snížená",J578,0)</f>
        <v>0</v>
      </c>
      <c r="BG578" s="233">
        <f>IF(N578="zákl. přenesená",J578,0)</f>
        <v>0</v>
      </c>
      <c r="BH578" s="233">
        <f>IF(N578="sníž. přenesená",J578,0)</f>
        <v>0</v>
      </c>
      <c r="BI578" s="233">
        <f>IF(N578="nulová",J578,0)</f>
        <v>0</v>
      </c>
      <c r="BJ578" s="18" t="s">
        <v>84</v>
      </c>
      <c r="BK578" s="233">
        <f>ROUND(I578*H578,2)</f>
        <v>0</v>
      </c>
      <c r="BL578" s="18" t="s">
        <v>254</v>
      </c>
      <c r="BM578" s="232" t="s">
        <v>671</v>
      </c>
    </row>
    <row r="579" s="14" customFormat="1">
      <c r="A579" s="14"/>
      <c r="B579" s="245"/>
      <c r="C579" s="246"/>
      <c r="D579" s="236" t="s">
        <v>135</v>
      </c>
      <c r="E579" s="246"/>
      <c r="F579" s="248" t="s">
        <v>672</v>
      </c>
      <c r="G579" s="246"/>
      <c r="H579" s="249">
        <v>20.856000000000002</v>
      </c>
      <c r="I579" s="250"/>
      <c r="J579" s="246"/>
      <c r="K579" s="246"/>
      <c r="L579" s="251"/>
      <c r="M579" s="252"/>
      <c r="N579" s="253"/>
      <c r="O579" s="253"/>
      <c r="P579" s="253"/>
      <c r="Q579" s="253"/>
      <c r="R579" s="253"/>
      <c r="S579" s="253"/>
      <c r="T579" s="25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5" t="s">
        <v>135</v>
      </c>
      <c r="AU579" s="255" t="s">
        <v>86</v>
      </c>
      <c r="AV579" s="14" t="s">
        <v>86</v>
      </c>
      <c r="AW579" s="14" t="s">
        <v>4</v>
      </c>
      <c r="AX579" s="14" t="s">
        <v>84</v>
      </c>
      <c r="AY579" s="255" t="s">
        <v>126</v>
      </c>
    </row>
    <row r="580" s="2" customFormat="1" ht="30" customHeight="1">
      <c r="A580" s="39"/>
      <c r="B580" s="40"/>
      <c r="C580" s="220" t="s">
        <v>673</v>
      </c>
      <c r="D580" s="220" t="s">
        <v>129</v>
      </c>
      <c r="E580" s="221" t="s">
        <v>674</v>
      </c>
      <c r="F580" s="222" t="s">
        <v>675</v>
      </c>
      <c r="G580" s="223" t="s">
        <v>132</v>
      </c>
      <c r="H580" s="224">
        <v>18.960000000000001</v>
      </c>
      <c r="I580" s="225"/>
      <c r="J580" s="226">
        <f>ROUND(I580*H580,2)</f>
        <v>0</v>
      </c>
      <c r="K580" s="227"/>
      <c r="L580" s="45"/>
      <c r="M580" s="228" t="s">
        <v>1</v>
      </c>
      <c r="N580" s="229" t="s">
        <v>41</v>
      </c>
      <c r="O580" s="92"/>
      <c r="P580" s="230">
        <f>O580*H580</f>
        <v>0</v>
      </c>
      <c r="Q580" s="230">
        <v>0</v>
      </c>
      <c r="R580" s="230">
        <f>Q580*H580</f>
        <v>0</v>
      </c>
      <c r="S580" s="230">
        <v>0</v>
      </c>
      <c r="T580" s="231">
        <f>S580*H580</f>
        <v>0</v>
      </c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R580" s="232" t="s">
        <v>254</v>
      </c>
      <c r="AT580" s="232" t="s">
        <v>129</v>
      </c>
      <c r="AU580" s="232" t="s">
        <v>86</v>
      </c>
      <c r="AY580" s="18" t="s">
        <v>126</v>
      </c>
      <c r="BE580" s="233">
        <f>IF(N580="základní",J580,0)</f>
        <v>0</v>
      </c>
      <c r="BF580" s="233">
        <f>IF(N580="snížená",J580,0)</f>
        <v>0</v>
      </c>
      <c r="BG580" s="233">
        <f>IF(N580="zákl. přenesená",J580,0)</f>
        <v>0</v>
      </c>
      <c r="BH580" s="233">
        <f>IF(N580="sníž. přenesená",J580,0)</f>
        <v>0</v>
      </c>
      <c r="BI580" s="233">
        <f>IF(N580="nulová",J580,0)</f>
        <v>0</v>
      </c>
      <c r="BJ580" s="18" t="s">
        <v>84</v>
      </c>
      <c r="BK580" s="233">
        <f>ROUND(I580*H580,2)</f>
        <v>0</v>
      </c>
      <c r="BL580" s="18" t="s">
        <v>254</v>
      </c>
      <c r="BM580" s="232" t="s">
        <v>676</v>
      </c>
    </row>
    <row r="581" s="2" customFormat="1" ht="22.2" customHeight="1">
      <c r="A581" s="39"/>
      <c r="B581" s="40"/>
      <c r="C581" s="220" t="s">
        <v>677</v>
      </c>
      <c r="D581" s="220" t="s">
        <v>129</v>
      </c>
      <c r="E581" s="221" t="s">
        <v>678</v>
      </c>
      <c r="F581" s="222" t="s">
        <v>679</v>
      </c>
      <c r="G581" s="223" t="s">
        <v>187</v>
      </c>
      <c r="H581" s="224">
        <v>54.100000000000001</v>
      </c>
      <c r="I581" s="225"/>
      <c r="J581" s="226">
        <f>ROUND(I581*H581,2)</f>
        <v>0</v>
      </c>
      <c r="K581" s="227"/>
      <c r="L581" s="45"/>
      <c r="M581" s="228" t="s">
        <v>1</v>
      </c>
      <c r="N581" s="229" t="s">
        <v>41</v>
      </c>
      <c r="O581" s="92"/>
      <c r="P581" s="230">
        <f>O581*H581</f>
        <v>0</v>
      </c>
      <c r="Q581" s="230">
        <v>0.00020000000000000001</v>
      </c>
      <c r="R581" s="230">
        <f>Q581*H581</f>
        <v>0.010820000000000002</v>
      </c>
      <c r="S581" s="230">
        <v>0</v>
      </c>
      <c r="T581" s="231">
        <f>S581*H581</f>
        <v>0</v>
      </c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R581" s="232" t="s">
        <v>254</v>
      </c>
      <c r="AT581" s="232" t="s">
        <v>129</v>
      </c>
      <c r="AU581" s="232" t="s">
        <v>86</v>
      </c>
      <c r="AY581" s="18" t="s">
        <v>126</v>
      </c>
      <c r="BE581" s="233">
        <f>IF(N581="základní",J581,0)</f>
        <v>0</v>
      </c>
      <c r="BF581" s="233">
        <f>IF(N581="snížená",J581,0)</f>
        <v>0</v>
      </c>
      <c r="BG581" s="233">
        <f>IF(N581="zákl. přenesená",J581,0)</f>
        <v>0</v>
      </c>
      <c r="BH581" s="233">
        <f>IF(N581="sníž. přenesená",J581,0)</f>
        <v>0</v>
      </c>
      <c r="BI581" s="233">
        <f>IF(N581="nulová",J581,0)</f>
        <v>0</v>
      </c>
      <c r="BJ581" s="18" t="s">
        <v>84</v>
      </c>
      <c r="BK581" s="233">
        <f>ROUND(I581*H581,2)</f>
        <v>0</v>
      </c>
      <c r="BL581" s="18" t="s">
        <v>254</v>
      </c>
      <c r="BM581" s="232" t="s">
        <v>680</v>
      </c>
    </row>
    <row r="582" s="13" customFormat="1">
      <c r="A582" s="13"/>
      <c r="B582" s="234"/>
      <c r="C582" s="235"/>
      <c r="D582" s="236" t="s">
        <v>135</v>
      </c>
      <c r="E582" s="237" t="s">
        <v>1</v>
      </c>
      <c r="F582" s="238" t="s">
        <v>138</v>
      </c>
      <c r="G582" s="235"/>
      <c r="H582" s="237" t="s">
        <v>1</v>
      </c>
      <c r="I582" s="239"/>
      <c r="J582" s="235"/>
      <c r="K582" s="235"/>
      <c r="L582" s="240"/>
      <c r="M582" s="241"/>
      <c r="N582" s="242"/>
      <c r="O582" s="242"/>
      <c r="P582" s="242"/>
      <c r="Q582" s="242"/>
      <c r="R582" s="242"/>
      <c r="S582" s="242"/>
      <c r="T582" s="24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4" t="s">
        <v>135</v>
      </c>
      <c r="AU582" s="244" t="s">
        <v>86</v>
      </c>
      <c r="AV582" s="13" t="s">
        <v>84</v>
      </c>
      <c r="AW582" s="13" t="s">
        <v>32</v>
      </c>
      <c r="AX582" s="13" t="s">
        <v>76</v>
      </c>
      <c r="AY582" s="244" t="s">
        <v>126</v>
      </c>
    </row>
    <row r="583" s="13" customFormat="1">
      <c r="A583" s="13"/>
      <c r="B583" s="234"/>
      <c r="C583" s="235"/>
      <c r="D583" s="236" t="s">
        <v>135</v>
      </c>
      <c r="E583" s="237" t="s">
        <v>1</v>
      </c>
      <c r="F583" s="238" t="s">
        <v>151</v>
      </c>
      <c r="G583" s="235"/>
      <c r="H583" s="237" t="s">
        <v>1</v>
      </c>
      <c r="I583" s="239"/>
      <c r="J583" s="235"/>
      <c r="K583" s="235"/>
      <c r="L583" s="240"/>
      <c r="M583" s="241"/>
      <c r="N583" s="242"/>
      <c r="O583" s="242"/>
      <c r="P583" s="242"/>
      <c r="Q583" s="242"/>
      <c r="R583" s="242"/>
      <c r="S583" s="242"/>
      <c r="T583" s="24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44" t="s">
        <v>135</v>
      </c>
      <c r="AU583" s="244" t="s">
        <v>86</v>
      </c>
      <c r="AV583" s="13" t="s">
        <v>84</v>
      </c>
      <c r="AW583" s="13" t="s">
        <v>32</v>
      </c>
      <c r="AX583" s="13" t="s">
        <v>76</v>
      </c>
      <c r="AY583" s="244" t="s">
        <v>126</v>
      </c>
    </row>
    <row r="584" s="14" customFormat="1">
      <c r="A584" s="14"/>
      <c r="B584" s="245"/>
      <c r="C584" s="246"/>
      <c r="D584" s="236" t="s">
        <v>135</v>
      </c>
      <c r="E584" s="247" t="s">
        <v>1</v>
      </c>
      <c r="F584" s="248" t="s">
        <v>681</v>
      </c>
      <c r="G584" s="246"/>
      <c r="H584" s="249">
        <v>4.7199999999999998</v>
      </c>
      <c r="I584" s="250"/>
      <c r="J584" s="246"/>
      <c r="K584" s="246"/>
      <c r="L584" s="251"/>
      <c r="M584" s="252"/>
      <c r="N584" s="253"/>
      <c r="O584" s="253"/>
      <c r="P584" s="253"/>
      <c r="Q584" s="253"/>
      <c r="R584" s="253"/>
      <c r="S584" s="253"/>
      <c r="T584" s="25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55" t="s">
        <v>135</v>
      </c>
      <c r="AU584" s="255" t="s">
        <v>86</v>
      </c>
      <c r="AV584" s="14" t="s">
        <v>86</v>
      </c>
      <c r="AW584" s="14" t="s">
        <v>32</v>
      </c>
      <c r="AX584" s="14" t="s">
        <v>76</v>
      </c>
      <c r="AY584" s="255" t="s">
        <v>126</v>
      </c>
    </row>
    <row r="585" s="14" customFormat="1">
      <c r="A585" s="14"/>
      <c r="B585" s="245"/>
      <c r="C585" s="246"/>
      <c r="D585" s="236" t="s">
        <v>135</v>
      </c>
      <c r="E585" s="247" t="s">
        <v>1</v>
      </c>
      <c r="F585" s="248" t="s">
        <v>681</v>
      </c>
      <c r="G585" s="246"/>
      <c r="H585" s="249">
        <v>4.7199999999999998</v>
      </c>
      <c r="I585" s="250"/>
      <c r="J585" s="246"/>
      <c r="K585" s="246"/>
      <c r="L585" s="251"/>
      <c r="M585" s="252"/>
      <c r="N585" s="253"/>
      <c r="O585" s="253"/>
      <c r="P585" s="253"/>
      <c r="Q585" s="253"/>
      <c r="R585" s="253"/>
      <c r="S585" s="253"/>
      <c r="T585" s="25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5" t="s">
        <v>135</v>
      </c>
      <c r="AU585" s="255" t="s">
        <v>86</v>
      </c>
      <c r="AV585" s="14" t="s">
        <v>86</v>
      </c>
      <c r="AW585" s="14" t="s">
        <v>32</v>
      </c>
      <c r="AX585" s="14" t="s">
        <v>76</v>
      </c>
      <c r="AY585" s="255" t="s">
        <v>126</v>
      </c>
    </row>
    <row r="586" s="14" customFormat="1">
      <c r="A586" s="14"/>
      <c r="B586" s="245"/>
      <c r="C586" s="246"/>
      <c r="D586" s="236" t="s">
        <v>135</v>
      </c>
      <c r="E586" s="247" t="s">
        <v>1</v>
      </c>
      <c r="F586" s="248" t="s">
        <v>682</v>
      </c>
      <c r="G586" s="246"/>
      <c r="H586" s="249">
        <v>2.3599999999999999</v>
      </c>
      <c r="I586" s="250"/>
      <c r="J586" s="246"/>
      <c r="K586" s="246"/>
      <c r="L586" s="251"/>
      <c r="M586" s="252"/>
      <c r="N586" s="253"/>
      <c r="O586" s="253"/>
      <c r="P586" s="253"/>
      <c r="Q586" s="253"/>
      <c r="R586" s="253"/>
      <c r="S586" s="253"/>
      <c r="T586" s="25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5" t="s">
        <v>135</v>
      </c>
      <c r="AU586" s="255" t="s">
        <v>86</v>
      </c>
      <c r="AV586" s="14" t="s">
        <v>86</v>
      </c>
      <c r="AW586" s="14" t="s">
        <v>32</v>
      </c>
      <c r="AX586" s="14" t="s">
        <v>76</v>
      </c>
      <c r="AY586" s="255" t="s">
        <v>126</v>
      </c>
    </row>
    <row r="587" s="14" customFormat="1">
      <c r="A587" s="14"/>
      <c r="B587" s="245"/>
      <c r="C587" s="246"/>
      <c r="D587" s="236" t="s">
        <v>135</v>
      </c>
      <c r="E587" s="247" t="s">
        <v>1</v>
      </c>
      <c r="F587" s="248" t="s">
        <v>683</v>
      </c>
      <c r="G587" s="246"/>
      <c r="H587" s="249">
        <v>7.2000000000000002</v>
      </c>
      <c r="I587" s="250"/>
      <c r="J587" s="246"/>
      <c r="K587" s="246"/>
      <c r="L587" s="251"/>
      <c r="M587" s="252"/>
      <c r="N587" s="253"/>
      <c r="O587" s="253"/>
      <c r="P587" s="253"/>
      <c r="Q587" s="253"/>
      <c r="R587" s="253"/>
      <c r="S587" s="253"/>
      <c r="T587" s="25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5" t="s">
        <v>135</v>
      </c>
      <c r="AU587" s="255" t="s">
        <v>86</v>
      </c>
      <c r="AV587" s="14" t="s">
        <v>86</v>
      </c>
      <c r="AW587" s="14" t="s">
        <v>32</v>
      </c>
      <c r="AX587" s="14" t="s">
        <v>76</v>
      </c>
      <c r="AY587" s="255" t="s">
        <v>126</v>
      </c>
    </row>
    <row r="588" s="13" customFormat="1">
      <c r="A588" s="13"/>
      <c r="B588" s="234"/>
      <c r="C588" s="235"/>
      <c r="D588" s="236" t="s">
        <v>135</v>
      </c>
      <c r="E588" s="237" t="s">
        <v>1</v>
      </c>
      <c r="F588" s="238" t="s">
        <v>171</v>
      </c>
      <c r="G588" s="235"/>
      <c r="H588" s="237" t="s">
        <v>1</v>
      </c>
      <c r="I588" s="239"/>
      <c r="J588" s="235"/>
      <c r="K588" s="235"/>
      <c r="L588" s="240"/>
      <c r="M588" s="241"/>
      <c r="N588" s="242"/>
      <c r="O588" s="242"/>
      <c r="P588" s="242"/>
      <c r="Q588" s="242"/>
      <c r="R588" s="242"/>
      <c r="S588" s="242"/>
      <c r="T588" s="24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4" t="s">
        <v>135</v>
      </c>
      <c r="AU588" s="244" t="s">
        <v>86</v>
      </c>
      <c r="AV588" s="13" t="s">
        <v>84</v>
      </c>
      <c r="AW588" s="13" t="s">
        <v>32</v>
      </c>
      <c r="AX588" s="13" t="s">
        <v>76</v>
      </c>
      <c r="AY588" s="244" t="s">
        <v>126</v>
      </c>
    </row>
    <row r="589" s="13" customFormat="1">
      <c r="A589" s="13"/>
      <c r="B589" s="234"/>
      <c r="C589" s="235"/>
      <c r="D589" s="236" t="s">
        <v>135</v>
      </c>
      <c r="E589" s="237" t="s">
        <v>1</v>
      </c>
      <c r="F589" s="238" t="s">
        <v>155</v>
      </c>
      <c r="G589" s="235"/>
      <c r="H589" s="237" t="s">
        <v>1</v>
      </c>
      <c r="I589" s="239"/>
      <c r="J589" s="235"/>
      <c r="K589" s="235"/>
      <c r="L589" s="240"/>
      <c r="M589" s="241"/>
      <c r="N589" s="242"/>
      <c r="O589" s="242"/>
      <c r="P589" s="242"/>
      <c r="Q589" s="242"/>
      <c r="R589" s="242"/>
      <c r="S589" s="242"/>
      <c r="T589" s="24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4" t="s">
        <v>135</v>
      </c>
      <c r="AU589" s="244" t="s">
        <v>86</v>
      </c>
      <c r="AV589" s="13" t="s">
        <v>84</v>
      </c>
      <c r="AW589" s="13" t="s">
        <v>32</v>
      </c>
      <c r="AX589" s="13" t="s">
        <v>76</v>
      </c>
      <c r="AY589" s="244" t="s">
        <v>126</v>
      </c>
    </row>
    <row r="590" s="14" customFormat="1">
      <c r="A590" s="14"/>
      <c r="B590" s="245"/>
      <c r="C590" s="246"/>
      <c r="D590" s="236" t="s">
        <v>135</v>
      </c>
      <c r="E590" s="247" t="s">
        <v>1</v>
      </c>
      <c r="F590" s="248" t="s">
        <v>684</v>
      </c>
      <c r="G590" s="246"/>
      <c r="H590" s="249">
        <v>35.100000000000001</v>
      </c>
      <c r="I590" s="250"/>
      <c r="J590" s="246"/>
      <c r="K590" s="246"/>
      <c r="L590" s="251"/>
      <c r="M590" s="252"/>
      <c r="N590" s="253"/>
      <c r="O590" s="253"/>
      <c r="P590" s="253"/>
      <c r="Q590" s="253"/>
      <c r="R590" s="253"/>
      <c r="S590" s="253"/>
      <c r="T590" s="25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5" t="s">
        <v>135</v>
      </c>
      <c r="AU590" s="255" t="s">
        <v>86</v>
      </c>
      <c r="AV590" s="14" t="s">
        <v>86</v>
      </c>
      <c r="AW590" s="14" t="s">
        <v>32</v>
      </c>
      <c r="AX590" s="14" t="s">
        <v>76</v>
      </c>
      <c r="AY590" s="255" t="s">
        <v>126</v>
      </c>
    </row>
    <row r="591" s="16" customFormat="1">
      <c r="A591" s="16"/>
      <c r="B591" s="267"/>
      <c r="C591" s="268"/>
      <c r="D591" s="236" t="s">
        <v>135</v>
      </c>
      <c r="E591" s="269" t="s">
        <v>1</v>
      </c>
      <c r="F591" s="270" t="s">
        <v>162</v>
      </c>
      <c r="G591" s="268"/>
      <c r="H591" s="271">
        <v>54.100000000000001</v>
      </c>
      <c r="I591" s="272"/>
      <c r="J591" s="268"/>
      <c r="K591" s="268"/>
      <c r="L591" s="273"/>
      <c r="M591" s="274"/>
      <c r="N591" s="275"/>
      <c r="O591" s="275"/>
      <c r="P591" s="275"/>
      <c r="Q591" s="275"/>
      <c r="R591" s="275"/>
      <c r="S591" s="275"/>
      <c r="T591" s="27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T591" s="277" t="s">
        <v>135</v>
      </c>
      <c r="AU591" s="277" t="s">
        <v>86</v>
      </c>
      <c r="AV591" s="16" t="s">
        <v>133</v>
      </c>
      <c r="AW591" s="16" t="s">
        <v>32</v>
      </c>
      <c r="AX591" s="16" t="s">
        <v>84</v>
      </c>
      <c r="AY591" s="277" t="s">
        <v>126</v>
      </c>
    </row>
    <row r="592" s="2" customFormat="1" ht="14.4" customHeight="1">
      <c r="A592" s="39"/>
      <c r="B592" s="40"/>
      <c r="C592" s="278" t="s">
        <v>685</v>
      </c>
      <c r="D592" s="278" t="s">
        <v>218</v>
      </c>
      <c r="E592" s="279" t="s">
        <v>686</v>
      </c>
      <c r="F592" s="280" t="s">
        <v>687</v>
      </c>
      <c r="G592" s="281" t="s">
        <v>187</v>
      </c>
      <c r="H592" s="282">
        <v>56.805</v>
      </c>
      <c r="I592" s="283"/>
      <c r="J592" s="284">
        <f>ROUND(I592*H592,2)</f>
        <v>0</v>
      </c>
      <c r="K592" s="285"/>
      <c r="L592" s="286"/>
      <c r="M592" s="287" t="s">
        <v>1</v>
      </c>
      <c r="N592" s="288" t="s">
        <v>41</v>
      </c>
      <c r="O592" s="92"/>
      <c r="P592" s="230">
        <f>O592*H592</f>
        <v>0</v>
      </c>
      <c r="Q592" s="230">
        <v>0.00029999999999999997</v>
      </c>
      <c r="R592" s="230">
        <f>Q592*H592</f>
        <v>0.017041499999999998</v>
      </c>
      <c r="S592" s="230">
        <v>0</v>
      </c>
      <c r="T592" s="231">
        <f>S592*H592</f>
        <v>0</v>
      </c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R592" s="232" t="s">
        <v>344</v>
      </c>
      <c r="AT592" s="232" t="s">
        <v>218</v>
      </c>
      <c r="AU592" s="232" t="s">
        <v>86</v>
      </c>
      <c r="AY592" s="18" t="s">
        <v>126</v>
      </c>
      <c r="BE592" s="233">
        <f>IF(N592="základní",J592,0)</f>
        <v>0</v>
      </c>
      <c r="BF592" s="233">
        <f>IF(N592="snížená",J592,0)</f>
        <v>0</v>
      </c>
      <c r="BG592" s="233">
        <f>IF(N592="zákl. přenesená",J592,0)</f>
        <v>0</v>
      </c>
      <c r="BH592" s="233">
        <f>IF(N592="sníž. přenesená",J592,0)</f>
        <v>0</v>
      </c>
      <c r="BI592" s="233">
        <f>IF(N592="nulová",J592,0)</f>
        <v>0</v>
      </c>
      <c r="BJ592" s="18" t="s">
        <v>84</v>
      </c>
      <c r="BK592" s="233">
        <f>ROUND(I592*H592,2)</f>
        <v>0</v>
      </c>
      <c r="BL592" s="18" t="s">
        <v>254</v>
      </c>
      <c r="BM592" s="232" t="s">
        <v>688</v>
      </c>
    </row>
    <row r="593" s="14" customFormat="1">
      <c r="A593" s="14"/>
      <c r="B593" s="245"/>
      <c r="C593" s="246"/>
      <c r="D593" s="236" t="s">
        <v>135</v>
      </c>
      <c r="E593" s="246"/>
      <c r="F593" s="248" t="s">
        <v>689</v>
      </c>
      <c r="G593" s="246"/>
      <c r="H593" s="249">
        <v>56.805</v>
      </c>
      <c r="I593" s="250"/>
      <c r="J593" s="246"/>
      <c r="K593" s="246"/>
      <c r="L593" s="251"/>
      <c r="M593" s="252"/>
      <c r="N593" s="253"/>
      <c r="O593" s="253"/>
      <c r="P593" s="253"/>
      <c r="Q593" s="253"/>
      <c r="R593" s="253"/>
      <c r="S593" s="253"/>
      <c r="T593" s="25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5" t="s">
        <v>135</v>
      </c>
      <c r="AU593" s="255" t="s">
        <v>86</v>
      </c>
      <c r="AV593" s="14" t="s">
        <v>86</v>
      </c>
      <c r="AW593" s="14" t="s">
        <v>4</v>
      </c>
      <c r="AX593" s="14" t="s">
        <v>84</v>
      </c>
      <c r="AY593" s="255" t="s">
        <v>126</v>
      </c>
    </row>
    <row r="594" s="2" customFormat="1" ht="22.2" customHeight="1">
      <c r="A594" s="39"/>
      <c r="B594" s="40"/>
      <c r="C594" s="220" t="s">
        <v>690</v>
      </c>
      <c r="D594" s="220" t="s">
        <v>129</v>
      </c>
      <c r="E594" s="221" t="s">
        <v>691</v>
      </c>
      <c r="F594" s="222" t="s">
        <v>692</v>
      </c>
      <c r="G594" s="223" t="s">
        <v>349</v>
      </c>
      <c r="H594" s="289"/>
      <c r="I594" s="225"/>
      <c r="J594" s="226">
        <f>ROUND(I594*H594,2)</f>
        <v>0</v>
      </c>
      <c r="K594" s="227"/>
      <c r="L594" s="45"/>
      <c r="M594" s="228" t="s">
        <v>1</v>
      </c>
      <c r="N594" s="229" t="s">
        <v>41</v>
      </c>
      <c r="O594" s="92"/>
      <c r="P594" s="230">
        <f>O594*H594</f>
        <v>0</v>
      </c>
      <c r="Q594" s="230">
        <v>0</v>
      </c>
      <c r="R594" s="230">
        <f>Q594*H594</f>
        <v>0</v>
      </c>
      <c r="S594" s="230">
        <v>0</v>
      </c>
      <c r="T594" s="231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32" t="s">
        <v>254</v>
      </c>
      <c r="AT594" s="232" t="s">
        <v>129</v>
      </c>
      <c r="AU594" s="232" t="s">
        <v>86</v>
      </c>
      <c r="AY594" s="18" t="s">
        <v>126</v>
      </c>
      <c r="BE594" s="233">
        <f>IF(N594="základní",J594,0)</f>
        <v>0</v>
      </c>
      <c r="BF594" s="233">
        <f>IF(N594="snížená",J594,0)</f>
        <v>0</v>
      </c>
      <c r="BG594" s="233">
        <f>IF(N594="zákl. přenesená",J594,0)</f>
        <v>0</v>
      </c>
      <c r="BH594" s="233">
        <f>IF(N594="sníž. přenesená",J594,0)</f>
        <v>0</v>
      </c>
      <c r="BI594" s="233">
        <f>IF(N594="nulová",J594,0)</f>
        <v>0</v>
      </c>
      <c r="BJ594" s="18" t="s">
        <v>84</v>
      </c>
      <c r="BK594" s="233">
        <f>ROUND(I594*H594,2)</f>
        <v>0</v>
      </c>
      <c r="BL594" s="18" t="s">
        <v>254</v>
      </c>
      <c r="BM594" s="232" t="s">
        <v>693</v>
      </c>
    </row>
    <row r="595" s="12" customFormat="1" ht="22.8" customHeight="1">
      <c r="A595" s="12"/>
      <c r="B595" s="204"/>
      <c r="C595" s="205"/>
      <c r="D595" s="206" t="s">
        <v>75</v>
      </c>
      <c r="E595" s="218" t="s">
        <v>694</v>
      </c>
      <c r="F595" s="218" t="s">
        <v>695</v>
      </c>
      <c r="G595" s="205"/>
      <c r="H595" s="205"/>
      <c r="I595" s="208"/>
      <c r="J595" s="219">
        <f>BK595</f>
        <v>0</v>
      </c>
      <c r="K595" s="205"/>
      <c r="L595" s="210"/>
      <c r="M595" s="211"/>
      <c r="N595" s="212"/>
      <c r="O595" s="212"/>
      <c r="P595" s="213">
        <f>SUM(P596:P606)</f>
        <v>0</v>
      </c>
      <c r="Q595" s="212"/>
      <c r="R595" s="213">
        <f>SUM(R596:R606)</f>
        <v>0.022269540000000001</v>
      </c>
      <c r="S595" s="212"/>
      <c r="T595" s="214">
        <f>SUM(T596:T606)</f>
        <v>0</v>
      </c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R595" s="215" t="s">
        <v>86</v>
      </c>
      <c r="AT595" s="216" t="s">
        <v>75</v>
      </c>
      <c r="AU595" s="216" t="s">
        <v>84</v>
      </c>
      <c r="AY595" s="215" t="s">
        <v>126</v>
      </c>
      <c r="BK595" s="217">
        <f>SUM(BK596:BK606)</f>
        <v>0</v>
      </c>
    </row>
    <row r="596" s="2" customFormat="1" ht="22.2" customHeight="1">
      <c r="A596" s="39"/>
      <c r="B596" s="40"/>
      <c r="C596" s="220" t="s">
        <v>696</v>
      </c>
      <c r="D596" s="220" t="s">
        <v>129</v>
      </c>
      <c r="E596" s="221" t="s">
        <v>697</v>
      </c>
      <c r="F596" s="222" t="s">
        <v>698</v>
      </c>
      <c r="G596" s="223" t="s">
        <v>132</v>
      </c>
      <c r="H596" s="224">
        <v>47.381999999999998</v>
      </c>
      <c r="I596" s="225"/>
      <c r="J596" s="226">
        <f>ROUND(I596*H596,2)</f>
        <v>0</v>
      </c>
      <c r="K596" s="227"/>
      <c r="L596" s="45"/>
      <c r="M596" s="228" t="s">
        <v>1</v>
      </c>
      <c r="N596" s="229" t="s">
        <v>41</v>
      </c>
      <c r="O596" s="92"/>
      <c r="P596" s="230">
        <f>O596*H596</f>
        <v>0</v>
      </c>
      <c r="Q596" s="230">
        <v>0.00011</v>
      </c>
      <c r="R596" s="230">
        <f>Q596*H596</f>
        <v>0.0052120200000000004</v>
      </c>
      <c r="S596" s="230">
        <v>0</v>
      </c>
      <c r="T596" s="231">
        <f>S596*H596</f>
        <v>0</v>
      </c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R596" s="232" t="s">
        <v>254</v>
      </c>
      <c r="AT596" s="232" t="s">
        <v>129</v>
      </c>
      <c r="AU596" s="232" t="s">
        <v>86</v>
      </c>
      <c r="AY596" s="18" t="s">
        <v>126</v>
      </c>
      <c r="BE596" s="233">
        <f>IF(N596="základní",J596,0)</f>
        <v>0</v>
      </c>
      <c r="BF596" s="233">
        <f>IF(N596="snížená",J596,0)</f>
        <v>0</v>
      </c>
      <c r="BG596" s="233">
        <f>IF(N596="zákl. přenesená",J596,0)</f>
        <v>0</v>
      </c>
      <c r="BH596" s="233">
        <f>IF(N596="sníž. přenesená",J596,0)</f>
        <v>0</v>
      </c>
      <c r="BI596" s="233">
        <f>IF(N596="nulová",J596,0)</f>
        <v>0</v>
      </c>
      <c r="BJ596" s="18" t="s">
        <v>84</v>
      </c>
      <c r="BK596" s="233">
        <f>ROUND(I596*H596,2)</f>
        <v>0</v>
      </c>
      <c r="BL596" s="18" t="s">
        <v>254</v>
      </c>
      <c r="BM596" s="232" t="s">
        <v>699</v>
      </c>
    </row>
    <row r="597" s="13" customFormat="1">
      <c r="A597" s="13"/>
      <c r="B597" s="234"/>
      <c r="C597" s="235"/>
      <c r="D597" s="236" t="s">
        <v>135</v>
      </c>
      <c r="E597" s="237" t="s">
        <v>1</v>
      </c>
      <c r="F597" s="238" t="s">
        <v>208</v>
      </c>
      <c r="G597" s="235"/>
      <c r="H597" s="237" t="s">
        <v>1</v>
      </c>
      <c r="I597" s="239"/>
      <c r="J597" s="235"/>
      <c r="K597" s="235"/>
      <c r="L597" s="240"/>
      <c r="M597" s="241"/>
      <c r="N597" s="242"/>
      <c r="O597" s="242"/>
      <c r="P597" s="242"/>
      <c r="Q597" s="242"/>
      <c r="R597" s="242"/>
      <c r="S597" s="242"/>
      <c r="T597" s="24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4" t="s">
        <v>135</v>
      </c>
      <c r="AU597" s="244" t="s">
        <v>86</v>
      </c>
      <c r="AV597" s="13" t="s">
        <v>84</v>
      </c>
      <c r="AW597" s="13" t="s">
        <v>32</v>
      </c>
      <c r="AX597" s="13" t="s">
        <v>76</v>
      </c>
      <c r="AY597" s="244" t="s">
        <v>126</v>
      </c>
    </row>
    <row r="598" s="13" customFormat="1">
      <c r="A598" s="13"/>
      <c r="B598" s="234"/>
      <c r="C598" s="235"/>
      <c r="D598" s="236" t="s">
        <v>135</v>
      </c>
      <c r="E598" s="237" t="s">
        <v>1</v>
      </c>
      <c r="F598" s="238" t="s">
        <v>137</v>
      </c>
      <c r="G598" s="235"/>
      <c r="H598" s="237" t="s">
        <v>1</v>
      </c>
      <c r="I598" s="239"/>
      <c r="J598" s="235"/>
      <c r="K598" s="235"/>
      <c r="L598" s="240"/>
      <c r="M598" s="241"/>
      <c r="N598" s="242"/>
      <c r="O598" s="242"/>
      <c r="P598" s="242"/>
      <c r="Q598" s="242"/>
      <c r="R598" s="242"/>
      <c r="S598" s="242"/>
      <c r="T598" s="24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4" t="s">
        <v>135</v>
      </c>
      <c r="AU598" s="244" t="s">
        <v>86</v>
      </c>
      <c r="AV598" s="13" t="s">
        <v>84</v>
      </c>
      <c r="AW598" s="13" t="s">
        <v>32</v>
      </c>
      <c r="AX598" s="13" t="s">
        <v>76</v>
      </c>
      <c r="AY598" s="244" t="s">
        <v>126</v>
      </c>
    </row>
    <row r="599" s="13" customFormat="1">
      <c r="A599" s="13"/>
      <c r="B599" s="234"/>
      <c r="C599" s="235"/>
      <c r="D599" s="236" t="s">
        <v>135</v>
      </c>
      <c r="E599" s="237" t="s">
        <v>1</v>
      </c>
      <c r="F599" s="238" t="s">
        <v>138</v>
      </c>
      <c r="G599" s="235"/>
      <c r="H599" s="237" t="s">
        <v>1</v>
      </c>
      <c r="I599" s="239"/>
      <c r="J599" s="235"/>
      <c r="K599" s="235"/>
      <c r="L599" s="240"/>
      <c r="M599" s="241"/>
      <c r="N599" s="242"/>
      <c r="O599" s="242"/>
      <c r="P599" s="242"/>
      <c r="Q599" s="242"/>
      <c r="R599" s="242"/>
      <c r="S599" s="242"/>
      <c r="T599" s="24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4" t="s">
        <v>135</v>
      </c>
      <c r="AU599" s="244" t="s">
        <v>86</v>
      </c>
      <c r="AV599" s="13" t="s">
        <v>84</v>
      </c>
      <c r="AW599" s="13" t="s">
        <v>32</v>
      </c>
      <c r="AX599" s="13" t="s">
        <v>76</v>
      </c>
      <c r="AY599" s="244" t="s">
        <v>126</v>
      </c>
    </row>
    <row r="600" s="13" customFormat="1">
      <c r="A600" s="13"/>
      <c r="B600" s="234"/>
      <c r="C600" s="235"/>
      <c r="D600" s="236" t="s">
        <v>135</v>
      </c>
      <c r="E600" s="237" t="s">
        <v>1</v>
      </c>
      <c r="F600" s="238" t="s">
        <v>139</v>
      </c>
      <c r="G600" s="235"/>
      <c r="H600" s="237" t="s">
        <v>1</v>
      </c>
      <c r="I600" s="239"/>
      <c r="J600" s="235"/>
      <c r="K600" s="235"/>
      <c r="L600" s="240"/>
      <c r="M600" s="241"/>
      <c r="N600" s="242"/>
      <c r="O600" s="242"/>
      <c r="P600" s="242"/>
      <c r="Q600" s="242"/>
      <c r="R600" s="242"/>
      <c r="S600" s="242"/>
      <c r="T600" s="24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4" t="s">
        <v>135</v>
      </c>
      <c r="AU600" s="244" t="s">
        <v>86</v>
      </c>
      <c r="AV600" s="13" t="s">
        <v>84</v>
      </c>
      <c r="AW600" s="13" t="s">
        <v>32</v>
      </c>
      <c r="AX600" s="13" t="s">
        <v>76</v>
      </c>
      <c r="AY600" s="244" t="s">
        <v>126</v>
      </c>
    </row>
    <row r="601" s="14" customFormat="1">
      <c r="A601" s="14"/>
      <c r="B601" s="245"/>
      <c r="C601" s="246"/>
      <c r="D601" s="236" t="s">
        <v>135</v>
      </c>
      <c r="E601" s="247" t="s">
        <v>1</v>
      </c>
      <c r="F601" s="248" t="s">
        <v>209</v>
      </c>
      <c r="G601" s="246"/>
      <c r="H601" s="249">
        <v>202.22</v>
      </c>
      <c r="I601" s="250"/>
      <c r="J601" s="246"/>
      <c r="K601" s="246"/>
      <c r="L601" s="251"/>
      <c r="M601" s="252"/>
      <c r="N601" s="253"/>
      <c r="O601" s="253"/>
      <c r="P601" s="253"/>
      <c r="Q601" s="253"/>
      <c r="R601" s="253"/>
      <c r="S601" s="253"/>
      <c r="T601" s="25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5" t="s">
        <v>135</v>
      </c>
      <c r="AU601" s="255" t="s">
        <v>86</v>
      </c>
      <c r="AV601" s="14" t="s">
        <v>86</v>
      </c>
      <c r="AW601" s="14" t="s">
        <v>32</v>
      </c>
      <c r="AX601" s="14" t="s">
        <v>76</v>
      </c>
      <c r="AY601" s="255" t="s">
        <v>126</v>
      </c>
    </row>
    <row r="602" s="14" customFormat="1">
      <c r="A602" s="14"/>
      <c r="B602" s="245"/>
      <c r="C602" s="246"/>
      <c r="D602" s="236" t="s">
        <v>135</v>
      </c>
      <c r="E602" s="247" t="s">
        <v>1</v>
      </c>
      <c r="F602" s="248" t="s">
        <v>210</v>
      </c>
      <c r="G602" s="246"/>
      <c r="H602" s="249">
        <v>189.84</v>
      </c>
      <c r="I602" s="250"/>
      <c r="J602" s="246"/>
      <c r="K602" s="246"/>
      <c r="L602" s="251"/>
      <c r="M602" s="252"/>
      <c r="N602" s="253"/>
      <c r="O602" s="253"/>
      <c r="P602" s="253"/>
      <c r="Q602" s="253"/>
      <c r="R602" s="253"/>
      <c r="S602" s="253"/>
      <c r="T602" s="25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5" t="s">
        <v>135</v>
      </c>
      <c r="AU602" s="255" t="s">
        <v>86</v>
      </c>
      <c r="AV602" s="14" t="s">
        <v>86</v>
      </c>
      <c r="AW602" s="14" t="s">
        <v>32</v>
      </c>
      <c r="AX602" s="14" t="s">
        <v>76</v>
      </c>
      <c r="AY602" s="255" t="s">
        <v>126</v>
      </c>
    </row>
    <row r="603" s="14" customFormat="1">
      <c r="A603" s="14"/>
      <c r="B603" s="245"/>
      <c r="C603" s="246"/>
      <c r="D603" s="236" t="s">
        <v>135</v>
      </c>
      <c r="E603" s="247" t="s">
        <v>1</v>
      </c>
      <c r="F603" s="248" t="s">
        <v>211</v>
      </c>
      <c r="G603" s="246"/>
      <c r="H603" s="249">
        <v>81.760000000000005</v>
      </c>
      <c r="I603" s="250"/>
      <c r="J603" s="246"/>
      <c r="K603" s="246"/>
      <c r="L603" s="251"/>
      <c r="M603" s="252"/>
      <c r="N603" s="253"/>
      <c r="O603" s="253"/>
      <c r="P603" s="253"/>
      <c r="Q603" s="253"/>
      <c r="R603" s="253"/>
      <c r="S603" s="253"/>
      <c r="T603" s="25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55" t="s">
        <v>135</v>
      </c>
      <c r="AU603" s="255" t="s">
        <v>86</v>
      </c>
      <c r="AV603" s="14" t="s">
        <v>86</v>
      </c>
      <c r="AW603" s="14" t="s">
        <v>32</v>
      </c>
      <c r="AX603" s="14" t="s">
        <v>76</v>
      </c>
      <c r="AY603" s="255" t="s">
        <v>126</v>
      </c>
    </row>
    <row r="604" s="15" customFormat="1">
      <c r="A604" s="15"/>
      <c r="B604" s="256"/>
      <c r="C604" s="257"/>
      <c r="D604" s="236" t="s">
        <v>135</v>
      </c>
      <c r="E604" s="258" t="s">
        <v>1</v>
      </c>
      <c r="F604" s="259" t="s">
        <v>143</v>
      </c>
      <c r="G604" s="257"/>
      <c r="H604" s="260">
        <v>473.81999999999999</v>
      </c>
      <c r="I604" s="261"/>
      <c r="J604" s="257"/>
      <c r="K604" s="257"/>
      <c r="L604" s="262"/>
      <c r="M604" s="263"/>
      <c r="N604" s="264"/>
      <c r="O604" s="264"/>
      <c r="P604" s="264"/>
      <c r="Q604" s="264"/>
      <c r="R604" s="264"/>
      <c r="S604" s="264"/>
      <c r="T604" s="26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T604" s="266" t="s">
        <v>135</v>
      </c>
      <c r="AU604" s="266" t="s">
        <v>86</v>
      </c>
      <c r="AV604" s="15" t="s">
        <v>127</v>
      </c>
      <c r="AW604" s="15" t="s">
        <v>32</v>
      </c>
      <c r="AX604" s="15" t="s">
        <v>76</v>
      </c>
      <c r="AY604" s="266" t="s">
        <v>126</v>
      </c>
    </row>
    <row r="605" s="14" customFormat="1">
      <c r="A605" s="14"/>
      <c r="B605" s="245"/>
      <c r="C605" s="246"/>
      <c r="D605" s="236" t="s">
        <v>135</v>
      </c>
      <c r="E605" s="247" t="s">
        <v>1</v>
      </c>
      <c r="F605" s="248" t="s">
        <v>212</v>
      </c>
      <c r="G605" s="246"/>
      <c r="H605" s="249">
        <v>47.381999999999998</v>
      </c>
      <c r="I605" s="250"/>
      <c r="J605" s="246"/>
      <c r="K605" s="246"/>
      <c r="L605" s="251"/>
      <c r="M605" s="252"/>
      <c r="N605" s="253"/>
      <c r="O605" s="253"/>
      <c r="P605" s="253"/>
      <c r="Q605" s="253"/>
      <c r="R605" s="253"/>
      <c r="S605" s="253"/>
      <c r="T605" s="25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55" t="s">
        <v>135</v>
      </c>
      <c r="AU605" s="255" t="s">
        <v>86</v>
      </c>
      <c r="AV605" s="14" t="s">
        <v>86</v>
      </c>
      <c r="AW605" s="14" t="s">
        <v>32</v>
      </c>
      <c r="AX605" s="14" t="s">
        <v>84</v>
      </c>
      <c r="AY605" s="255" t="s">
        <v>126</v>
      </c>
    </row>
    <row r="606" s="2" customFormat="1" ht="22.2" customHeight="1">
      <c r="A606" s="39"/>
      <c r="B606" s="40"/>
      <c r="C606" s="220" t="s">
        <v>700</v>
      </c>
      <c r="D606" s="220" t="s">
        <v>129</v>
      </c>
      <c r="E606" s="221" t="s">
        <v>701</v>
      </c>
      <c r="F606" s="222" t="s">
        <v>702</v>
      </c>
      <c r="G606" s="223" t="s">
        <v>132</v>
      </c>
      <c r="H606" s="224">
        <v>47.381999999999998</v>
      </c>
      <c r="I606" s="225"/>
      <c r="J606" s="226">
        <f>ROUND(I606*H606,2)</f>
        <v>0</v>
      </c>
      <c r="K606" s="227"/>
      <c r="L606" s="45"/>
      <c r="M606" s="228" t="s">
        <v>1</v>
      </c>
      <c r="N606" s="229" t="s">
        <v>41</v>
      </c>
      <c r="O606" s="92"/>
      <c r="P606" s="230">
        <f>O606*H606</f>
        <v>0</v>
      </c>
      <c r="Q606" s="230">
        <v>0.00036000000000000002</v>
      </c>
      <c r="R606" s="230">
        <f>Q606*H606</f>
        <v>0.01705752</v>
      </c>
      <c r="S606" s="230">
        <v>0</v>
      </c>
      <c r="T606" s="231">
        <f>S606*H606</f>
        <v>0</v>
      </c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R606" s="232" t="s">
        <v>254</v>
      </c>
      <c r="AT606" s="232" t="s">
        <v>129</v>
      </c>
      <c r="AU606" s="232" t="s">
        <v>86</v>
      </c>
      <c r="AY606" s="18" t="s">
        <v>126</v>
      </c>
      <c r="BE606" s="233">
        <f>IF(N606="základní",J606,0)</f>
        <v>0</v>
      </c>
      <c r="BF606" s="233">
        <f>IF(N606="snížená",J606,0)</f>
        <v>0</v>
      </c>
      <c r="BG606" s="233">
        <f>IF(N606="zákl. přenesená",J606,0)</f>
        <v>0</v>
      </c>
      <c r="BH606" s="233">
        <f>IF(N606="sníž. přenesená",J606,0)</f>
        <v>0</v>
      </c>
      <c r="BI606" s="233">
        <f>IF(N606="nulová",J606,0)</f>
        <v>0</v>
      </c>
      <c r="BJ606" s="18" t="s">
        <v>84</v>
      </c>
      <c r="BK606" s="233">
        <f>ROUND(I606*H606,2)</f>
        <v>0</v>
      </c>
      <c r="BL606" s="18" t="s">
        <v>254</v>
      </c>
      <c r="BM606" s="232" t="s">
        <v>703</v>
      </c>
    </row>
    <row r="607" s="12" customFormat="1" ht="22.8" customHeight="1">
      <c r="A607" s="12"/>
      <c r="B607" s="204"/>
      <c r="C607" s="205"/>
      <c r="D607" s="206" t="s">
        <v>75</v>
      </c>
      <c r="E607" s="218" t="s">
        <v>704</v>
      </c>
      <c r="F607" s="218" t="s">
        <v>705</v>
      </c>
      <c r="G607" s="205"/>
      <c r="H607" s="205"/>
      <c r="I607" s="208"/>
      <c r="J607" s="219">
        <f>BK607</f>
        <v>0</v>
      </c>
      <c r="K607" s="205"/>
      <c r="L607" s="210"/>
      <c r="M607" s="211"/>
      <c r="N607" s="212"/>
      <c r="O607" s="212"/>
      <c r="P607" s="213">
        <f>SUM(P608:P622)</f>
        <v>0</v>
      </c>
      <c r="Q607" s="212"/>
      <c r="R607" s="213">
        <f>SUM(R608:R622)</f>
        <v>0.078464499999999993</v>
      </c>
      <c r="S607" s="212"/>
      <c r="T607" s="214">
        <f>SUM(T608:T622)</f>
        <v>0</v>
      </c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R607" s="215" t="s">
        <v>86</v>
      </c>
      <c r="AT607" s="216" t="s">
        <v>75</v>
      </c>
      <c r="AU607" s="216" t="s">
        <v>84</v>
      </c>
      <c r="AY607" s="215" t="s">
        <v>126</v>
      </c>
      <c r="BK607" s="217">
        <f>SUM(BK608:BK622)</f>
        <v>0</v>
      </c>
    </row>
    <row r="608" s="2" customFormat="1" ht="22.2" customHeight="1">
      <c r="A608" s="39"/>
      <c r="B608" s="40"/>
      <c r="C608" s="220" t="s">
        <v>706</v>
      </c>
      <c r="D608" s="220" t="s">
        <v>129</v>
      </c>
      <c r="E608" s="221" t="s">
        <v>707</v>
      </c>
      <c r="F608" s="222" t="s">
        <v>708</v>
      </c>
      <c r="G608" s="223" t="s">
        <v>132</v>
      </c>
      <c r="H608" s="224">
        <v>156.929</v>
      </c>
      <c r="I608" s="225"/>
      <c r="J608" s="226">
        <f>ROUND(I608*H608,2)</f>
        <v>0</v>
      </c>
      <c r="K608" s="227"/>
      <c r="L608" s="45"/>
      <c r="M608" s="228" t="s">
        <v>1</v>
      </c>
      <c r="N608" s="229" t="s">
        <v>41</v>
      </c>
      <c r="O608" s="92"/>
      <c r="P608" s="230">
        <f>O608*H608</f>
        <v>0</v>
      </c>
      <c r="Q608" s="230">
        <v>0.00021000000000000001</v>
      </c>
      <c r="R608" s="230">
        <f>Q608*H608</f>
        <v>0.032955089999999999</v>
      </c>
      <c r="S608" s="230">
        <v>0</v>
      </c>
      <c r="T608" s="231">
        <f>S608*H608</f>
        <v>0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232" t="s">
        <v>254</v>
      </c>
      <c r="AT608" s="232" t="s">
        <v>129</v>
      </c>
      <c r="AU608" s="232" t="s">
        <v>86</v>
      </c>
      <c r="AY608" s="18" t="s">
        <v>126</v>
      </c>
      <c r="BE608" s="233">
        <f>IF(N608="základní",J608,0)</f>
        <v>0</v>
      </c>
      <c r="BF608" s="233">
        <f>IF(N608="snížená",J608,0)</f>
        <v>0</v>
      </c>
      <c r="BG608" s="233">
        <f>IF(N608="zákl. přenesená",J608,0)</f>
        <v>0</v>
      </c>
      <c r="BH608" s="233">
        <f>IF(N608="sníž. přenesená",J608,0)</f>
        <v>0</v>
      </c>
      <c r="BI608" s="233">
        <f>IF(N608="nulová",J608,0)</f>
        <v>0</v>
      </c>
      <c r="BJ608" s="18" t="s">
        <v>84</v>
      </c>
      <c r="BK608" s="233">
        <f>ROUND(I608*H608,2)</f>
        <v>0</v>
      </c>
      <c r="BL608" s="18" t="s">
        <v>254</v>
      </c>
      <c r="BM608" s="232" t="s">
        <v>709</v>
      </c>
    </row>
    <row r="609" s="13" customFormat="1">
      <c r="A609" s="13"/>
      <c r="B609" s="234"/>
      <c r="C609" s="235"/>
      <c r="D609" s="236" t="s">
        <v>135</v>
      </c>
      <c r="E609" s="237" t="s">
        <v>1</v>
      </c>
      <c r="F609" s="238" t="s">
        <v>150</v>
      </c>
      <c r="G609" s="235"/>
      <c r="H609" s="237" t="s">
        <v>1</v>
      </c>
      <c r="I609" s="239"/>
      <c r="J609" s="235"/>
      <c r="K609" s="235"/>
      <c r="L609" s="240"/>
      <c r="M609" s="241"/>
      <c r="N609" s="242"/>
      <c r="O609" s="242"/>
      <c r="P609" s="242"/>
      <c r="Q609" s="242"/>
      <c r="R609" s="242"/>
      <c r="S609" s="242"/>
      <c r="T609" s="24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4" t="s">
        <v>135</v>
      </c>
      <c r="AU609" s="244" t="s">
        <v>86</v>
      </c>
      <c r="AV609" s="13" t="s">
        <v>84</v>
      </c>
      <c r="AW609" s="13" t="s">
        <v>32</v>
      </c>
      <c r="AX609" s="13" t="s">
        <v>76</v>
      </c>
      <c r="AY609" s="244" t="s">
        <v>126</v>
      </c>
    </row>
    <row r="610" s="13" customFormat="1">
      <c r="A610" s="13"/>
      <c r="B610" s="234"/>
      <c r="C610" s="235"/>
      <c r="D610" s="236" t="s">
        <v>135</v>
      </c>
      <c r="E610" s="237" t="s">
        <v>1</v>
      </c>
      <c r="F610" s="238" t="s">
        <v>151</v>
      </c>
      <c r="G610" s="235"/>
      <c r="H610" s="237" t="s">
        <v>1</v>
      </c>
      <c r="I610" s="239"/>
      <c r="J610" s="235"/>
      <c r="K610" s="235"/>
      <c r="L610" s="240"/>
      <c r="M610" s="241"/>
      <c r="N610" s="242"/>
      <c r="O610" s="242"/>
      <c r="P610" s="242"/>
      <c r="Q610" s="242"/>
      <c r="R610" s="242"/>
      <c r="S610" s="242"/>
      <c r="T610" s="24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4" t="s">
        <v>135</v>
      </c>
      <c r="AU610" s="244" t="s">
        <v>86</v>
      </c>
      <c r="AV610" s="13" t="s">
        <v>84</v>
      </c>
      <c r="AW610" s="13" t="s">
        <v>32</v>
      </c>
      <c r="AX610" s="13" t="s">
        <v>76</v>
      </c>
      <c r="AY610" s="244" t="s">
        <v>126</v>
      </c>
    </row>
    <row r="611" s="14" customFormat="1">
      <c r="A611" s="14"/>
      <c r="B611" s="245"/>
      <c r="C611" s="246"/>
      <c r="D611" s="236" t="s">
        <v>135</v>
      </c>
      <c r="E611" s="247" t="s">
        <v>1</v>
      </c>
      <c r="F611" s="248" t="s">
        <v>152</v>
      </c>
      <c r="G611" s="246"/>
      <c r="H611" s="249">
        <v>41.136000000000003</v>
      </c>
      <c r="I611" s="250"/>
      <c r="J611" s="246"/>
      <c r="K611" s="246"/>
      <c r="L611" s="251"/>
      <c r="M611" s="252"/>
      <c r="N611" s="253"/>
      <c r="O611" s="253"/>
      <c r="P611" s="253"/>
      <c r="Q611" s="253"/>
      <c r="R611" s="253"/>
      <c r="S611" s="253"/>
      <c r="T611" s="25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5" t="s">
        <v>135</v>
      </c>
      <c r="AU611" s="255" t="s">
        <v>86</v>
      </c>
      <c r="AV611" s="14" t="s">
        <v>86</v>
      </c>
      <c r="AW611" s="14" t="s">
        <v>32</v>
      </c>
      <c r="AX611" s="14" t="s">
        <v>76</v>
      </c>
      <c r="AY611" s="255" t="s">
        <v>126</v>
      </c>
    </row>
    <row r="612" s="14" customFormat="1">
      <c r="A612" s="14"/>
      <c r="B612" s="245"/>
      <c r="C612" s="246"/>
      <c r="D612" s="236" t="s">
        <v>135</v>
      </c>
      <c r="E612" s="247" t="s">
        <v>1</v>
      </c>
      <c r="F612" s="248" t="s">
        <v>153</v>
      </c>
      <c r="G612" s="246"/>
      <c r="H612" s="249">
        <v>41.951000000000001</v>
      </c>
      <c r="I612" s="250"/>
      <c r="J612" s="246"/>
      <c r="K612" s="246"/>
      <c r="L612" s="251"/>
      <c r="M612" s="252"/>
      <c r="N612" s="253"/>
      <c r="O612" s="253"/>
      <c r="P612" s="253"/>
      <c r="Q612" s="253"/>
      <c r="R612" s="253"/>
      <c r="S612" s="253"/>
      <c r="T612" s="25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5" t="s">
        <v>135</v>
      </c>
      <c r="AU612" s="255" t="s">
        <v>86</v>
      </c>
      <c r="AV612" s="14" t="s">
        <v>86</v>
      </c>
      <c r="AW612" s="14" t="s">
        <v>32</v>
      </c>
      <c r="AX612" s="14" t="s">
        <v>76</v>
      </c>
      <c r="AY612" s="255" t="s">
        <v>126</v>
      </c>
    </row>
    <row r="613" s="14" customFormat="1">
      <c r="A613" s="14"/>
      <c r="B613" s="245"/>
      <c r="C613" s="246"/>
      <c r="D613" s="236" t="s">
        <v>135</v>
      </c>
      <c r="E613" s="247" t="s">
        <v>1</v>
      </c>
      <c r="F613" s="248" t="s">
        <v>154</v>
      </c>
      <c r="G613" s="246"/>
      <c r="H613" s="249">
        <v>6.4550000000000001</v>
      </c>
      <c r="I613" s="250"/>
      <c r="J613" s="246"/>
      <c r="K613" s="246"/>
      <c r="L613" s="251"/>
      <c r="M613" s="252"/>
      <c r="N613" s="253"/>
      <c r="O613" s="253"/>
      <c r="P613" s="253"/>
      <c r="Q613" s="253"/>
      <c r="R613" s="253"/>
      <c r="S613" s="253"/>
      <c r="T613" s="25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5" t="s">
        <v>135</v>
      </c>
      <c r="AU613" s="255" t="s">
        <v>86</v>
      </c>
      <c r="AV613" s="14" t="s">
        <v>86</v>
      </c>
      <c r="AW613" s="14" t="s">
        <v>32</v>
      </c>
      <c r="AX613" s="14" t="s">
        <v>76</v>
      </c>
      <c r="AY613" s="255" t="s">
        <v>126</v>
      </c>
    </row>
    <row r="614" s="13" customFormat="1">
      <c r="A614" s="13"/>
      <c r="B614" s="234"/>
      <c r="C614" s="235"/>
      <c r="D614" s="236" t="s">
        <v>135</v>
      </c>
      <c r="E614" s="237" t="s">
        <v>1</v>
      </c>
      <c r="F614" s="238" t="s">
        <v>155</v>
      </c>
      <c r="G614" s="235"/>
      <c r="H614" s="237" t="s">
        <v>1</v>
      </c>
      <c r="I614" s="239"/>
      <c r="J614" s="235"/>
      <c r="K614" s="235"/>
      <c r="L614" s="240"/>
      <c r="M614" s="241"/>
      <c r="N614" s="242"/>
      <c r="O614" s="242"/>
      <c r="P614" s="242"/>
      <c r="Q614" s="242"/>
      <c r="R614" s="242"/>
      <c r="S614" s="242"/>
      <c r="T614" s="24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44" t="s">
        <v>135</v>
      </c>
      <c r="AU614" s="244" t="s">
        <v>86</v>
      </c>
      <c r="AV614" s="13" t="s">
        <v>84</v>
      </c>
      <c r="AW614" s="13" t="s">
        <v>32</v>
      </c>
      <c r="AX614" s="13" t="s">
        <v>76</v>
      </c>
      <c r="AY614" s="244" t="s">
        <v>126</v>
      </c>
    </row>
    <row r="615" s="14" customFormat="1">
      <c r="A615" s="14"/>
      <c r="B615" s="245"/>
      <c r="C615" s="246"/>
      <c r="D615" s="236" t="s">
        <v>135</v>
      </c>
      <c r="E615" s="247" t="s">
        <v>1</v>
      </c>
      <c r="F615" s="248" t="s">
        <v>156</v>
      </c>
      <c r="G615" s="246"/>
      <c r="H615" s="249">
        <v>35.011000000000003</v>
      </c>
      <c r="I615" s="250"/>
      <c r="J615" s="246"/>
      <c r="K615" s="246"/>
      <c r="L615" s="251"/>
      <c r="M615" s="252"/>
      <c r="N615" s="253"/>
      <c r="O615" s="253"/>
      <c r="P615" s="253"/>
      <c r="Q615" s="253"/>
      <c r="R615" s="253"/>
      <c r="S615" s="253"/>
      <c r="T615" s="25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5" t="s">
        <v>135</v>
      </c>
      <c r="AU615" s="255" t="s">
        <v>86</v>
      </c>
      <c r="AV615" s="14" t="s">
        <v>86</v>
      </c>
      <c r="AW615" s="14" t="s">
        <v>32</v>
      </c>
      <c r="AX615" s="14" t="s">
        <v>76</v>
      </c>
      <c r="AY615" s="255" t="s">
        <v>126</v>
      </c>
    </row>
    <row r="616" s="14" customFormat="1">
      <c r="A616" s="14"/>
      <c r="B616" s="245"/>
      <c r="C616" s="246"/>
      <c r="D616" s="236" t="s">
        <v>135</v>
      </c>
      <c r="E616" s="247" t="s">
        <v>1</v>
      </c>
      <c r="F616" s="248" t="s">
        <v>157</v>
      </c>
      <c r="G616" s="246"/>
      <c r="H616" s="249">
        <v>30.279</v>
      </c>
      <c r="I616" s="250"/>
      <c r="J616" s="246"/>
      <c r="K616" s="246"/>
      <c r="L616" s="251"/>
      <c r="M616" s="252"/>
      <c r="N616" s="253"/>
      <c r="O616" s="253"/>
      <c r="P616" s="253"/>
      <c r="Q616" s="253"/>
      <c r="R616" s="253"/>
      <c r="S616" s="253"/>
      <c r="T616" s="25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5" t="s">
        <v>135</v>
      </c>
      <c r="AU616" s="255" t="s">
        <v>86</v>
      </c>
      <c r="AV616" s="14" t="s">
        <v>86</v>
      </c>
      <c r="AW616" s="14" t="s">
        <v>32</v>
      </c>
      <c r="AX616" s="14" t="s">
        <v>76</v>
      </c>
      <c r="AY616" s="255" t="s">
        <v>126</v>
      </c>
    </row>
    <row r="617" s="14" customFormat="1">
      <c r="A617" s="14"/>
      <c r="B617" s="245"/>
      <c r="C617" s="246"/>
      <c r="D617" s="236" t="s">
        <v>135</v>
      </c>
      <c r="E617" s="247" t="s">
        <v>1</v>
      </c>
      <c r="F617" s="248" t="s">
        <v>158</v>
      </c>
      <c r="G617" s="246"/>
      <c r="H617" s="249">
        <v>9.2899999999999991</v>
      </c>
      <c r="I617" s="250"/>
      <c r="J617" s="246"/>
      <c r="K617" s="246"/>
      <c r="L617" s="251"/>
      <c r="M617" s="252"/>
      <c r="N617" s="253"/>
      <c r="O617" s="253"/>
      <c r="P617" s="253"/>
      <c r="Q617" s="253"/>
      <c r="R617" s="253"/>
      <c r="S617" s="253"/>
      <c r="T617" s="25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5" t="s">
        <v>135</v>
      </c>
      <c r="AU617" s="255" t="s">
        <v>86</v>
      </c>
      <c r="AV617" s="14" t="s">
        <v>86</v>
      </c>
      <c r="AW617" s="14" t="s">
        <v>32</v>
      </c>
      <c r="AX617" s="14" t="s">
        <v>76</v>
      </c>
      <c r="AY617" s="255" t="s">
        <v>126</v>
      </c>
    </row>
    <row r="618" s="14" customFormat="1">
      <c r="A618" s="14"/>
      <c r="B618" s="245"/>
      <c r="C618" s="246"/>
      <c r="D618" s="236" t="s">
        <v>135</v>
      </c>
      <c r="E618" s="247" t="s">
        <v>1</v>
      </c>
      <c r="F618" s="248" t="s">
        <v>159</v>
      </c>
      <c r="G618" s="246"/>
      <c r="H618" s="249">
        <v>11.767</v>
      </c>
      <c r="I618" s="250"/>
      <c r="J618" s="246"/>
      <c r="K618" s="246"/>
      <c r="L618" s="251"/>
      <c r="M618" s="252"/>
      <c r="N618" s="253"/>
      <c r="O618" s="253"/>
      <c r="P618" s="253"/>
      <c r="Q618" s="253"/>
      <c r="R618" s="253"/>
      <c r="S618" s="253"/>
      <c r="T618" s="25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55" t="s">
        <v>135</v>
      </c>
      <c r="AU618" s="255" t="s">
        <v>86</v>
      </c>
      <c r="AV618" s="14" t="s">
        <v>86</v>
      </c>
      <c r="AW618" s="14" t="s">
        <v>32</v>
      </c>
      <c r="AX618" s="14" t="s">
        <v>76</v>
      </c>
      <c r="AY618" s="255" t="s">
        <v>126</v>
      </c>
    </row>
    <row r="619" s="13" customFormat="1">
      <c r="A619" s="13"/>
      <c r="B619" s="234"/>
      <c r="C619" s="235"/>
      <c r="D619" s="236" t="s">
        <v>135</v>
      </c>
      <c r="E619" s="237" t="s">
        <v>1</v>
      </c>
      <c r="F619" s="238" t="s">
        <v>160</v>
      </c>
      <c r="G619" s="235"/>
      <c r="H619" s="237" t="s">
        <v>1</v>
      </c>
      <c r="I619" s="239"/>
      <c r="J619" s="235"/>
      <c r="K619" s="235"/>
      <c r="L619" s="240"/>
      <c r="M619" s="241"/>
      <c r="N619" s="242"/>
      <c r="O619" s="242"/>
      <c r="P619" s="242"/>
      <c r="Q619" s="242"/>
      <c r="R619" s="242"/>
      <c r="S619" s="242"/>
      <c r="T619" s="24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4" t="s">
        <v>135</v>
      </c>
      <c r="AU619" s="244" t="s">
        <v>86</v>
      </c>
      <c r="AV619" s="13" t="s">
        <v>84</v>
      </c>
      <c r="AW619" s="13" t="s">
        <v>32</v>
      </c>
      <c r="AX619" s="13" t="s">
        <v>76</v>
      </c>
      <c r="AY619" s="244" t="s">
        <v>126</v>
      </c>
    </row>
    <row r="620" s="14" customFormat="1">
      <c r="A620" s="14"/>
      <c r="B620" s="245"/>
      <c r="C620" s="246"/>
      <c r="D620" s="236" t="s">
        <v>135</v>
      </c>
      <c r="E620" s="247" t="s">
        <v>1</v>
      </c>
      <c r="F620" s="248" t="s">
        <v>161</v>
      </c>
      <c r="G620" s="246"/>
      <c r="H620" s="249">
        <v>-18.960000000000001</v>
      </c>
      <c r="I620" s="250"/>
      <c r="J620" s="246"/>
      <c r="K620" s="246"/>
      <c r="L620" s="251"/>
      <c r="M620" s="252"/>
      <c r="N620" s="253"/>
      <c r="O620" s="253"/>
      <c r="P620" s="253"/>
      <c r="Q620" s="253"/>
      <c r="R620" s="253"/>
      <c r="S620" s="253"/>
      <c r="T620" s="25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5" t="s">
        <v>135</v>
      </c>
      <c r="AU620" s="255" t="s">
        <v>86</v>
      </c>
      <c r="AV620" s="14" t="s">
        <v>86</v>
      </c>
      <c r="AW620" s="14" t="s">
        <v>32</v>
      </c>
      <c r="AX620" s="14" t="s">
        <v>76</v>
      </c>
      <c r="AY620" s="255" t="s">
        <v>126</v>
      </c>
    </row>
    <row r="621" s="16" customFormat="1">
      <c r="A621" s="16"/>
      <c r="B621" s="267"/>
      <c r="C621" s="268"/>
      <c r="D621" s="236" t="s">
        <v>135</v>
      </c>
      <c r="E621" s="269" t="s">
        <v>1</v>
      </c>
      <c r="F621" s="270" t="s">
        <v>162</v>
      </c>
      <c r="G621" s="268"/>
      <c r="H621" s="271">
        <v>156.92899999999997</v>
      </c>
      <c r="I621" s="272"/>
      <c r="J621" s="268"/>
      <c r="K621" s="268"/>
      <c r="L621" s="273"/>
      <c r="M621" s="274"/>
      <c r="N621" s="275"/>
      <c r="O621" s="275"/>
      <c r="P621" s="275"/>
      <c r="Q621" s="275"/>
      <c r="R621" s="275"/>
      <c r="S621" s="275"/>
      <c r="T621" s="27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T621" s="277" t="s">
        <v>135</v>
      </c>
      <c r="AU621" s="277" t="s">
        <v>86</v>
      </c>
      <c r="AV621" s="16" t="s">
        <v>133</v>
      </c>
      <c r="AW621" s="16" t="s">
        <v>32</v>
      </c>
      <c r="AX621" s="16" t="s">
        <v>84</v>
      </c>
      <c r="AY621" s="277" t="s">
        <v>126</v>
      </c>
    </row>
    <row r="622" s="2" customFormat="1" ht="22.2" customHeight="1">
      <c r="A622" s="39"/>
      <c r="B622" s="40"/>
      <c r="C622" s="220" t="s">
        <v>710</v>
      </c>
      <c r="D622" s="220" t="s">
        <v>129</v>
      </c>
      <c r="E622" s="221" t="s">
        <v>711</v>
      </c>
      <c r="F622" s="222" t="s">
        <v>712</v>
      </c>
      <c r="G622" s="223" t="s">
        <v>132</v>
      </c>
      <c r="H622" s="224">
        <v>156.929</v>
      </c>
      <c r="I622" s="225"/>
      <c r="J622" s="226">
        <f>ROUND(I622*H622,2)</f>
        <v>0</v>
      </c>
      <c r="K622" s="227"/>
      <c r="L622" s="45"/>
      <c r="M622" s="290" t="s">
        <v>1</v>
      </c>
      <c r="N622" s="291" t="s">
        <v>41</v>
      </c>
      <c r="O622" s="292"/>
      <c r="P622" s="293">
        <f>O622*H622</f>
        <v>0</v>
      </c>
      <c r="Q622" s="293">
        <v>0.00029</v>
      </c>
      <c r="R622" s="293">
        <f>Q622*H622</f>
        <v>0.04550941</v>
      </c>
      <c r="S622" s="293">
        <v>0</v>
      </c>
      <c r="T622" s="294">
        <f>S622*H622</f>
        <v>0</v>
      </c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R622" s="232" t="s">
        <v>254</v>
      </c>
      <c r="AT622" s="232" t="s">
        <v>129</v>
      </c>
      <c r="AU622" s="232" t="s">
        <v>86</v>
      </c>
      <c r="AY622" s="18" t="s">
        <v>126</v>
      </c>
      <c r="BE622" s="233">
        <f>IF(N622="základní",J622,0)</f>
        <v>0</v>
      </c>
      <c r="BF622" s="233">
        <f>IF(N622="snížená",J622,0)</f>
        <v>0</v>
      </c>
      <c r="BG622" s="233">
        <f>IF(N622="zákl. přenesená",J622,0)</f>
        <v>0</v>
      </c>
      <c r="BH622" s="233">
        <f>IF(N622="sníž. přenesená",J622,0)</f>
        <v>0</v>
      </c>
      <c r="BI622" s="233">
        <f>IF(N622="nulová",J622,0)</f>
        <v>0</v>
      </c>
      <c r="BJ622" s="18" t="s">
        <v>84</v>
      </c>
      <c r="BK622" s="233">
        <f>ROUND(I622*H622,2)</f>
        <v>0</v>
      </c>
      <c r="BL622" s="18" t="s">
        <v>254</v>
      </c>
      <c r="BM622" s="232" t="s">
        <v>713</v>
      </c>
    </row>
    <row r="623" s="2" customFormat="1" ht="6.96" customHeight="1">
      <c r="A623" s="39"/>
      <c r="B623" s="67"/>
      <c r="C623" s="68"/>
      <c r="D623" s="68"/>
      <c r="E623" s="68"/>
      <c r="F623" s="68"/>
      <c r="G623" s="68"/>
      <c r="H623" s="68"/>
      <c r="I623" s="68"/>
      <c r="J623" s="68"/>
      <c r="K623" s="68"/>
      <c r="L623" s="45"/>
      <c r="M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</row>
  </sheetData>
  <sheetProtection sheet="1" autoFilter="0" formatColumns="0" formatRows="0" objects="1" scenarios="1" spinCount="100000" saltValue="MpWeCiuTFChH7Stv5sCwajKfBzhuG179lR2JYgl/dYct0vDfMcjrPb1D0Ljp89ArOOenXHN4Gzk023yCzOrSaA==" hashValue="NHG4KvIxoyYw6kcrqghHk96SYJzGfz8LVKHk/FlwjZSSFQ6x/csArf3T0e2tS8Ks2QzrqTQvnFXWiOssAuk+iw==" algorithmName="SHA-512" password="CC35"/>
  <autoFilter ref="C128:K622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90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4.4" customHeight="1">
      <c r="B7" s="21"/>
      <c r="E7" s="142" t="str">
        <f>'Rekapitulace stavby'!K6</f>
        <v>Výměna oken ZŠ Valtice, nám. Svobody č.p. 38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5.6" customHeight="1">
      <c r="A9" s="39"/>
      <c r="B9" s="45"/>
      <c r="C9" s="39"/>
      <c r="D9" s="39"/>
      <c r="E9" s="143" t="s">
        <v>714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23. 10. 2025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4.4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ROUND((SUM(BE123:BE143)),  2)</f>
        <v>0</v>
      </c>
      <c r="G33" s="39"/>
      <c r="H33" s="39"/>
      <c r="I33" s="156">
        <v>0.20999999999999999</v>
      </c>
      <c r="J33" s="155">
        <f>ROUND(((SUM(BE123:BE143))*I33),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ROUND((SUM(BF123:BF143)),  2)</f>
        <v>0</v>
      </c>
      <c r="G34" s="39"/>
      <c r="H34" s="39"/>
      <c r="I34" s="156">
        <v>0.12</v>
      </c>
      <c r="J34" s="155">
        <f>ROUND(((SUM(BF123:BF143))*I34),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ROUND((SUM(BG123:BG143)),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ROUND((SUM(BH123:BH143)),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ROUND((SUM(BI123:BI143)),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4.4" customHeight="1">
      <c r="A85" s="39"/>
      <c r="B85" s="40"/>
      <c r="C85" s="41"/>
      <c r="D85" s="41"/>
      <c r="E85" s="175" t="str">
        <f>E7</f>
        <v>Výměna oken ZŠ Valtice, nám. Svobody č.p. 38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6" customHeight="1">
      <c r="A87" s="39"/>
      <c r="B87" s="40"/>
      <c r="C87" s="41"/>
      <c r="D87" s="41"/>
      <c r="E87" s="77" t="str">
        <f>E9</f>
        <v>VON - VRN+ON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k.ú. Valtice</v>
      </c>
      <c r="G89" s="41"/>
      <c r="H89" s="41"/>
      <c r="I89" s="33" t="s">
        <v>22</v>
      </c>
      <c r="J89" s="80" t="str">
        <f>IF(J12="","",J12)</f>
        <v>23. 10. 2025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40.8" customHeight="1">
      <c r="A91" s="39"/>
      <c r="B91" s="40"/>
      <c r="C91" s="33" t="s">
        <v>24</v>
      </c>
      <c r="D91" s="41"/>
      <c r="E91" s="41"/>
      <c r="F91" s="28" t="str">
        <f>E15</f>
        <v>Město Valtice, nám. Svobody 21, 69142 Valtice</v>
      </c>
      <c r="G91" s="41"/>
      <c r="H91" s="41"/>
      <c r="I91" s="33" t="s">
        <v>30</v>
      </c>
      <c r="J91" s="37" t="str">
        <f>E21</f>
        <v>IPOKa, s.r.o.,Blanky Waleské 558, 281 02 Cerhenice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6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94</v>
      </c>
      <c r="D94" s="177"/>
      <c r="E94" s="177"/>
      <c r="F94" s="177"/>
      <c r="G94" s="177"/>
      <c r="H94" s="177"/>
      <c r="I94" s="177"/>
      <c r="J94" s="178" t="s">
        <v>95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96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97</v>
      </c>
    </row>
    <row r="97" s="9" customFormat="1" ht="24.96" customHeight="1">
      <c r="A97" s="9"/>
      <c r="B97" s="180"/>
      <c r="C97" s="181"/>
      <c r="D97" s="182" t="s">
        <v>715</v>
      </c>
      <c r="E97" s="183"/>
      <c r="F97" s="183"/>
      <c r="G97" s="183"/>
      <c r="H97" s="183"/>
      <c r="I97" s="183"/>
      <c r="J97" s="184">
        <f>J124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716</v>
      </c>
      <c r="E98" s="189"/>
      <c r="F98" s="189"/>
      <c r="G98" s="189"/>
      <c r="H98" s="189"/>
      <c r="I98" s="189"/>
      <c r="J98" s="190">
        <f>J125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717</v>
      </c>
      <c r="E99" s="189"/>
      <c r="F99" s="189"/>
      <c r="G99" s="189"/>
      <c r="H99" s="189"/>
      <c r="I99" s="189"/>
      <c r="J99" s="190">
        <f>J132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718</v>
      </c>
      <c r="E100" s="189"/>
      <c r="F100" s="189"/>
      <c r="G100" s="189"/>
      <c r="H100" s="189"/>
      <c r="I100" s="189"/>
      <c r="J100" s="190">
        <f>J134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719</v>
      </c>
      <c r="E101" s="189"/>
      <c r="F101" s="189"/>
      <c r="G101" s="189"/>
      <c r="H101" s="189"/>
      <c r="I101" s="189"/>
      <c r="J101" s="190">
        <f>J138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720</v>
      </c>
      <c r="E102" s="189"/>
      <c r="F102" s="189"/>
      <c r="G102" s="189"/>
      <c r="H102" s="189"/>
      <c r="I102" s="189"/>
      <c r="J102" s="190">
        <f>J140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721</v>
      </c>
      <c r="E103" s="189"/>
      <c r="F103" s="189"/>
      <c r="G103" s="189"/>
      <c r="H103" s="189"/>
      <c r="I103" s="189"/>
      <c r="J103" s="190">
        <f>J142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111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4.4" customHeight="1">
      <c r="A113" s="39"/>
      <c r="B113" s="40"/>
      <c r="C113" s="41"/>
      <c r="D113" s="41"/>
      <c r="E113" s="175" t="str">
        <f>E7</f>
        <v>Výměna oken ZŠ Valtice, nám. Svobody č.p. 38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91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6" customHeight="1">
      <c r="A115" s="39"/>
      <c r="B115" s="40"/>
      <c r="C115" s="41"/>
      <c r="D115" s="41"/>
      <c r="E115" s="77" t="str">
        <f>E9</f>
        <v>VON - VRN+ON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>k.ú. Valtice</v>
      </c>
      <c r="G117" s="41"/>
      <c r="H117" s="41"/>
      <c r="I117" s="33" t="s">
        <v>22</v>
      </c>
      <c r="J117" s="80" t="str">
        <f>IF(J12="","",J12)</f>
        <v>23. 10. 2025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40.8" customHeight="1">
      <c r="A119" s="39"/>
      <c r="B119" s="40"/>
      <c r="C119" s="33" t="s">
        <v>24</v>
      </c>
      <c r="D119" s="41"/>
      <c r="E119" s="41"/>
      <c r="F119" s="28" t="str">
        <f>E15</f>
        <v>Město Valtice, nám. Svobody 21, 69142 Valtice</v>
      </c>
      <c r="G119" s="41"/>
      <c r="H119" s="41"/>
      <c r="I119" s="33" t="s">
        <v>30</v>
      </c>
      <c r="J119" s="37" t="str">
        <f>E21</f>
        <v>IPOKa, s.r.o.,Blanky Waleské 558, 281 02 Cerhenice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6" customHeight="1">
      <c r="A120" s="39"/>
      <c r="B120" s="40"/>
      <c r="C120" s="33" t="s">
        <v>28</v>
      </c>
      <c r="D120" s="41"/>
      <c r="E120" s="41"/>
      <c r="F120" s="28" t="str">
        <f>IF(E18="","",E18)</f>
        <v>Vyplň údaj</v>
      </c>
      <c r="G120" s="41"/>
      <c r="H120" s="41"/>
      <c r="I120" s="33" t="s">
        <v>33</v>
      </c>
      <c r="J120" s="37" t="str">
        <f>E24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2"/>
      <c r="B122" s="193"/>
      <c r="C122" s="194" t="s">
        <v>112</v>
      </c>
      <c r="D122" s="195" t="s">
        <v>61</v>
      </c>
      <c r="E122" s="195" t="s">
        <v>57</v>
      </c>
      <c r="F122" s="195" t="s">
        <v>58</v>
      </c>
      <c r="G122" s="195" t="s">
        <v>113</v>
      </c>
      <c r="H122" s="195" t="s">
        <v>114</v>
      </c>
      <c r="I122" s="195" t="s">
        <v>115</v>
      </c>
      <c r="J122" s="196" t="s">
        <v>95</v>
      </c>
      <c r="K122" s="197" t="s">
        <v>116</v>
      </c>
      <c r="L122" s="198"/>
      <c r="M122" s="101" t="s">
        <v>1</v>
      </c>
      <c r="N122" s="102" t="s">
        <v>40</v>
      </c>
      <c r="O122" s="102" t="s">
        <v>117</v>
      </c>
      <c r="P122" s="102" t="s">
        <v>118</v>
      </c>
      <c r="Q122" s="102" t="s">
        <v>119</v>
      </c>
      <c r="R122" s="102" t="s">
        <v>120</v>
      </c>
      <c r="S122" s="102" t="s">
        <v>121</v>
      </c>
      <c r="T122" s="103" t="s">
        <v>122</v>
      </c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</row>
    <row r="123" s="2" customFormat="1" ht="22.8" customHeight="1">
      <c r="A123" s="39"/>
      <c r="B123" s="40"/>
      <c r="C123" s="108" t="s">
        <v>123</v>
      </c>
      <c r="D123" s="41"/>
      <c r="E123" s="41"/>
      <c r="F123" s="41"/>
      <c r="G123" s="41"/>
      <c r="H123" s="41"/>
      <c r="I123" s="41"/>
      <c r="J123" s="199">
        <f>BK123</f>
        <v>0</v>
      </c>
      <c r="K123" s="41"/>
      <c r="L123" s="45"/>
      <c r="M123" s="104"/>
      <c r="N123" s="200"/>
      <c r="O123" s="105"/>
      <c r="P123" s="201">
        <f>P124</f>
        <v>0</v>
      </c>
      <c r="Q123" s="105"/>
      <c r="R123" s="201">
        <f>R124</f>
        <v>0</v>
      </c>
      <c r="S123" s="105"/>
      <c r="T123" s="202">
        <f>T124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75</v>
      </c>
      <c r="AU123" s="18" t="s">
        <v>97</v>
      </c>
      <c r="BK123" s="203">
        <f>BK124</f>
        <v>0</v>
      </c>
    </row>
    <row r="124" s="12" customFormat="1" ht="25.92" customHeight="1">
      <c r="A124" s="12"/>
      <c r="B124" s="204"/>
      <c r="C124" s="205"/>
      <c r="D124" s="206" t="s">
        <v>75</v>
      </c>
      <c r="E124" s="207" t="s">
        <v>722</v>
      </c>
      <c r="F124" s="207" t="s">
        <v>723</v>
      </c>
      <c r="G124" s="205"/>
      <c r="H124" s="205"/>
      <c r="I124" s="208"/>
      <c r="J124" s="209">
        <f>BK124</f>
        <v>0</v>
      </c>
      <c r="K124" s="205"/>
      <c r="L124" s="210"/>
      <c r="M124" s="211"/>
      <c r="N124" s="212"/>
      <c r="O124" s="212"/>
      <c r="P124" s="213">
        <f>P125+P132+P134+P138+P140+P142</f>
        <v>0</v>
      </c>
      <c r="Q124" s="212"/>
      <c r="R124" s="213">
        <f>R125+R132+R134+R138+R140+R142</f>
        <v>0</v>
      </c>
      <c r="S124" s="212"/>
      <c r="T124" s="214">
        <f>T125+T132+T134+T138+T140+T142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178</v>
      </c>
      <c r="AT124" s="216" t="s">
        <v>75</v>
      </c>
      <c r="AU124" s="216" t="s">
        <v>76</v>
      </c>
      <c r="AY124" s="215" t="s">
        <v>126</v>
      </c>
      <c r="BK124" s="217">
        <f>BK125+BK132+BK134+BK138+BK140+BK142</f>
        <v>0</v>
      </c>
    </row>
    <row r="125" s="12" customFormat="1" ht="22.8" customHeight="1">
      <c r="A125" s="12"/>
      <c r="B125" s="204"/>
      <c r="C125" s="205"/>
      <c r="D125" s="206" t="s">
        <v>75</v>
      </c>
      <c r="E125" s="218" t="s">
        <v>724</v>
      </c>
      <c r="F125" s="218" t="s">
        <v>725</v>
      </c>
      <c r="G125" s="205"/>
      <c r="H125" s="205"/>
      <c r="I125" s="208"/>
      <c r="J125" s="219">
        <f>BK125</f>
        <v>0</v>
      </c>
      <c r="K125" s="205"/>
      <c r="L125" s="210"/>
      <c r="M125" s="211"/>
      <c r="N125" s="212"/>
      <c r="O125" s="212"/>
      <c r="P125" s="213">
        <f>SUM(P126:P131)</f>
        <v>0</v>
      </c>
      <c r="Q125" s="212"/>
      <c r="R125" s="213">
        <f>SUM(R126:R131)</f>
        <v>0</v>
      </c>
      <c r="S125" s="212"/>
      <c r="T125" s="214">
        <f>SUM(T126:T131)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178</v>
      </c>
      <c r="AT125" s="216" t="s">
        <v>75</v>
      </c>
      <c r="AU125" s="216" t="s">
        <v>84</v>
      </c>
      <c r="AY125" s="215" t="s">
        <v>126</v>
      </c>
      <c r="BK125" s="217">
        <f>SUM(BK126:BK131)</f>
        <v>0</v>
      </c>
    </row>
    <row r="126" s="2" customFormat="1" ht="22.2" customHeight="1">
      <c r="A126" s="39"/>
      <c r="B126" s="40"/>
      <c r="C126" s="220" t="s">
        <v>84</v>
      </c>
      <c r="D126" s="220" t="s">
        <v>129</v>
      </c>
      <c r="E126" s="221" t="s">
        <v>726</v>
      </c>
      <c r="F126" s="222" t="s">
        <v>727</v>
      </c>
      <c r="G126" s="223" t="s">
        <v>728</v>
      </c>
      <c r="H126" s="224">
        <v>1</v>
      </c>
      <c r="I126" s="225"/>
      <c r="J126" s="226">
        <f>ROUND(I126*H126,2)</f>
        <v>0</v>
      </c>
      <c r="K126" s="227"/>
      <c r="L126" s="45"/>
      <c r="M126" s="228" t="s">
        <v>1</v>
      </c>
      <c r="N126" s="229" t="s">
        <v>41</v>
      </c>
      <c r="O126" s="92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2" t="s">
        <v>729</v>
      </c>
      <c r="AT126" s="232" t="s">
        <v>129</v>
      </c>
      <c r="AU126" s="232" t="s">
        <v>86</v>
      </c>
      <c r="AY126" s="18" t="s">
        <v>126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8" t="s">
        <v>84</v>
      </c>
      <c r="BK126" s="233">
        <f>ROUND(I126*H126,2)</f>
        <v>0</v>
      </c>
      <c r="BL126" s="18" t="s">
        <v>729</v>
      </c>
      <c r="BM126" s="232" t="s">
        <v>730</v>
      </c>
    </row>
    <row r="127" s="13" customFormat="1">
      <c r="A127" s="13"/>
      <c r="B127" s="234"/>
      <c r="C127" s="235"/>
      <c r="D127" s="236" t="s">
        <v>135</v>
      </c>
      <c r="E127" s="237" t="s">
        <v>1</v>
      </c>
      <c r="F127" s="238" t="s">
        <v>731</v>
      </c>
      <c r="G127" s="235"/>
      <c r="H127" s="237" t="s">
        <v>1</v>
      </c>
      <c r="I127" s="239"/>
      <c r="J127" s="235"/>
      <c r="K127" s="235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135</v>
      </c>
      <c r="AU127" s="244" t="s">
        <v>86</v>
      </c>
      <c r="AV127" s="13" t="s">
        <v>84</v>
      </c>
      <c r="AW127" s="13" t="s">
        <v>32</v>
      </c>
      <c r="AX127" s="13" t="s">
        <v>76</v>
      </c>
      <c r="AY127" s="244" t="s">
        <v>126</v>
      </c>
    </row>
    <row r="128" s="14" customFormat="1">
      <c r="A128" s="14"/>
      <c r="B128" s="245"/>
      <c r="C128" s="246"/>
      <c r="D128" s="236" t="s">
        <v>135</v>
      </c>
      <c r="E128" s="247" t="s">
        <v>1</v>
      </c>
      <c r="F128" s="248" t="s">
        <v>732</v>
      </c>
      <c r="G128" s="246"/>
      <c r="H128" s="249">
        <v>1</v>
      </c>
      <c r="I128" s="250"/>
      <c r="J128" s="246"/>
      <c r="K128" s="246"/>
      <c r="L128" s="251"/>
      <c r="M128" s="252"/>
      <c r="N128" s="253"/>
      <c r="O128" s="253"/>
      <c r="P128" s="253"/>
      <c r="Q128" s="253"/>
      <c r="R128" s="253"/>
      <c r="S128" s="253"/>
      <c r="T128" s="25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5" t="s">
        <v>135</v>
      </c>
      <c r="AU128" s="255" t="s">
        <v>86</v>
      </c>
      <c r="AV128" s="14" t="s">
        <v>86</v>
      </c>
      <c r="AW128" s="14" t="s">
        <v>32</v>
      </c>
      <c r="AX128" s="14" t="s">
        <v>76</v>
      </c>
      <c r="AY128" s="255" t="s">
        <v>126</v>
      </c>
    </row>
    <row r="129" s="16" customFormat="1">
      <c r="A129" s="16"/>
      <c r="B129" s="267"/>
      <c r="C129" s="268"/>
      <c r="D129" s="236" t="s">
        <v>135</v>
      </c>
      <c r="E129" s="269" t="s">
        <v>1</v>
      </c>
      <c r="F129" s="270" t="s">
        <v>162</v>
      </c>
      <c r="G129" s="268"/>
      <c r="H129" s="271">
        <v>1</v>
      </c>
      <c r="I129" s="272"/>
      <c r="J129" s="268"/>
      <c r="K129" s="268"/>
      <c r="L129" s="273"/>
      <c r="M129" s="274"/>
      <c r="N129" s="275"/>
      <c r="O129" s="275"/>
      <c r="P129" s="275"/>
      <c r="Q129" s="275"/>
      <c r="R129" s="275"/>
      <c r="S129" s="275"/>
      <c r="T129" s="27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T129" s="277" t="s">
        <v>135</v>
      </c>
      <c r="AU129" s="277" t="s">
        <v>86</v>
      </c>
      <c r="AV129" s="16" t="s">
        <v>133</v>
      </c>
      <c r="AW129" s="16" t="s">
        <v>32</v>
      </c>
      <c r="AX129" s="16" t="s">
        <v>84</v>
      </c>
      <c r="AY129" s="277" t="s">
        <v>126</v>
      </c>
    </row>
    <row r="130" s="2" customFormat="1" ht="14.4" customHeight="1">
      <c r="A130" s="39"/>
      <c r="B130" s="40"/>
      <c r="C130" s="220" t="s">
        <v>86</v>
      </c>
      <c r="D130" s="220" t="s">
        <v>129</v>
      </c>
      <c r="E130" s="221" t="s">
        <v>733</v>
      </c>
      <c r="F130" s="222" t="s">
        <v>734</v>
      </c>
      <c r="G130" s="223" t="s">
        <v>728</v>
      </c>
      <c r="H130" s="224">
        <v>1</v>
      </c>
      <c r="I130" s="225"/>
      <c r="J130" s="226">
        <f>ROUND(I130*H130,2)</f>
        <v>0</v>
      </c>
      <c r="K130" s="227"/>
      <c r="L130" s="45"/>
      <c r="M130" s="228" t="s">
        <v>1</v>
      </c>
      <c r="N130" s="229" t="s">
        <v>41</v>
      </c>
      <c r="O130" s="92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2" t="s">
        <v>729</v>
      </c>
      <c r="AT130" s="232" t="s">
        <v>129</v>
      </c>
      <c r="AU130" s="232" t="s">
        <v>86</v>
      </c>
      <c r="AY130" s="18" t="s">
        <v>126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8" t="s">
        <v>84</v>
      </c>
      <c r="BK130" s="233">
        <f>ROUND(I130*H130,2)</f>
        <v>0</v>
      </c>
      <c r="BL130" s="18" t="s">
        <v>729</v>
      </c>
      <c r="BM130" s="232" t="s">
        <v>735</v>
      </c>
    </row>
    <row r="131" s="2" customFormat="1" ht="14.4" customHeight="1">
      <c r="A131" s="39"/>
      <c r="B131" s="40"/>
      <c r="C131" s="220" t="s">
        <v>127</v>
      </c>
      <c r="D131" s="220" t="s">
        <v>129</v>
      </c>
      <c r="E131" s="221" t="s">
        <v>736</v>
      </c>
      <c r="F131" s="222" t="s">
        <v>737</v>
      </c>
      <c r="G131" s="223" t="s">
        <v>728</v>
      </c>
      <c r="H131" s="224">
        <v>1</v>
      </c>
      <c r="I131" s="225"/>
      <c r="J131" s="226">
        <f>ROUND(I131*H131,2)</f>
        <v>0</v>
      </c>
      <c r="K131" s="227"/>
      <c r="L131" s="45"/>
      <c r="M131" s="228" t="s">
        <v>1</v>
      </c>
      <c r="N131" s="229" t="s">
        <v>41</v>
      </c>
      <c r="O131" s="92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2" t="s">
        <v>729</v>
      </c>
      <c r="AT131" s="232" t="s">
        <v>129</v>
      </c>
      <c r="AU131" s="232" t="s">
        <v>86</v>
      </c>
      <c r="AY131" s="18" t="s">
        <v>126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8" t="s">
        <v>84</v>
      </c>
      <c r="BK131" s="233">
        <f>ROUND(I131*H131,2)</f>
        <v>0</v>
      </c>
      <c r="BL131" s="18" t="s">
        <v>729</v>
      </c>
      <c r="BM131" s="232" t="s">
        <v>738</v>
      </c>
    </row>
    <row r="132" s="12" customFormat="1" ht="22.8" customHeight="1">
      <c r="A132" s="12"/>
      <c r="B132" s="204"/>
      <c r="C132" s="205"/>
      <c r="D132" s="206" t="s">
        <v>75</v>
      </c>
      <c r="E132" s="218" t="s">
        <v>739</v>
      </c>
      <c r="F132" s="218" t="s">
        <v>740</v>
      </c>
      <c r="G132" s="205"/>
      <c r="H132" s="205"/>
      <c r="I132" s="208"/>
      <c r="J132" s="219">
        <f>BK132</f>
        <v>0</v>
      </c>
      <c r="K132" s="205"/>
      <c r="L132" s="210"/>
      <c r="M132" s="211"/>
      <c r="N132" s="212"/>
      <c r="O132" s="212"/>
      <c r="P132" s="213">
        <f>P133</f>
        <v>0</v>
      </c>
      <c r="Q132" s="212"/>
      <c r="R132" s="213">
        <f>R133</f>
        <v>0</v>
      </c>
      <c r="S132" s="212"/>
      <c r="T132" s="214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5" t="s">
        <v>178</v>
      </c>
      <c r="AT132" s="216" t="s">
        <v>75</v>
      </c>
      <c r="AU132" s="216" t="s">
        <v>84</v>
      </c>
      <c r="AY132" s="215" t="s">
        <v>126</v>
      </c>
      <c r="BK132" s="217">
        <f>BK133</f>
        <v>0</v>
      </c>
    </row>
    <row r="133" s="2" customFormat="1" ht="14.4" customHeight="1">
      <c r="A133" s="39"/>
      <c r="B133" s="40"/>
      <c r="C133" s="220" t="s">
        <v>133</v>
      </c>
      <c r="D133" s="220" t="s">
        <v>129</v>
      </c>
      <c r="E133" s="221" t="s">
        <v>741</v>
      </c>
      <c r="F133" s="222" t="s">
        <v>740</v>
      </c>
      <c r="G133" s="223" t="s">
        <v>728</v>
      </c>
      <c r="H133" s="224">
        <v>1</v>
      </c>
      <c r="I133" s="225"/>
      <c r="J133" s="226">
        <f>ROUND(I133*H133,2)</f>
        <v>0</v>
      </c>
      <c r="K133" s="227"/>
      <c r="L133" s="45"/>
      <c r="M133" s="228" t="s">
        <v>1</v>
      </c>
      <c r="N133" s="229" t="s">
        <v>41</v>
      </c>
      <c r="O133" s="92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2" t="s">
        <v>729</v>
      </c>
      <c r="AT133" s="232" t="s">
        <v>129</v>
      </c>
      <c r="AU133" s="232" t="s">
        <v>86</v>
      </c>
      <c r="AY133" s="18" t="s">
        <v>126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8" t="s">
        <v>84</v>
      </c>
      <c r="BK133" s="233">
        <f>ROUND(I133*H133,2)</f>
        <v>0</v>
      </c>
      <c r="BL133" s="18" t="s">
        <v>729</v>
      </c>
      <c r="BM133" s="232" t="s">
        <v>742</v>
      </c>
    </row>
    <row r="134" s="12" customFormat="1" ht="22.8" customHeight="1">
      <c r="A134" s="12"/>
      <c r="B134" s="204"/>
      <c r="C134" s="205"/>
      <c r="D134" s="206" t="s">
        <v>75</v>
      </c>
      <c r="E134" s="218" t="s">
        <v>743</v>
      </c>
      <c r="F134" s="218" t="s">
        <v>744</v>
      </c>
      <c r="G134" s="205"/>
      <c r="H134" s="205"/>
      <c r="I134" s="208"/>
      <c r="J134" s="219">
        <f>BK134</f>
        <v>0</v>
      </c>
      <c r="K134" s="205"/>
      <c r="L134" s="210"/>
      <c r="M134" s="211"/>
      <c r="N134" s="212"/>
      <c r="O134" s="212"/>
      <c r="P134" s="213">
        <f>SUM(P135:P137)</f>
        <v>0</v>
      </c>
      <c r="Q134" s="212"/>
      <c r="R134" s="213">
        <f>SUM(R135:R137)</f>
        <v>0</v>
      </c>
      <c r="S134" s="212"/>
      <c r="T134" s="214">
        <f>SUM(T135:T137)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5" t="s">
        <v>178</v>
      </c>
      <c r="AT134" s="216" t="s">
        <v>75</v>
      </c>
      <c r="AU134" s="216" t="s">
        <v>84</v>
      </c>
      <c r="AY134" s="215" t="s">
        <v>126</v>
      </c>
      <c r="BK134" s="217">
        <f>SUM(BK135:BK137)</f>
        <v>0</v>
      </c>
    </row>
    <row r="135" s="2" customFormat="1" ht="14.4" customHeight="1">
      <c r="A135" s="39"/>
      <c r="B135" s="40"/>
      <c r="C135" s="220" t="s">
        <v>178</v>
      </c>
      <c r="D135" s="220" t="s">
        <v>129</v>
      </c>
      <c r="E135" s="221" t="s">
        <v>745</v>
      </c>
      <c r="F135" s="222" t="s">
        <v>746</v>
      </c>
      <c r="G135" s="223" t="s">
        <v>728</v>
      </c>
      <c r="H135" s="224">
        <v>1</v>
      </c>
      <c r="I135" s="225"/>
      <c r="J135" s="226">
        <f>ROUND(I135*H135,2)</f>
        <v>0</v>
      </c>
      <c r="K135" s="227"/>
      <c r="L135" s="45"/>
      <c r="M135" s="228" t="s">
        <v>1</v>
      </c>
      <c r="N135" s="229" t="s">
        <v>41</v>
      </c>
      <c r="O135" s="92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2" t="s">
        <v>729</v>
      </c>
      <c r="AT135" s="232" t="s">
        <v>129</v>
      </c>
      <c r="AU135" s="232" t="s">
        <v>86</v>
      </c>
      <c r="AY135" s="18" t="s">
        <v>126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8" t="s">
        <v>84</v>
      </c>
      <c r="BK135" s="233">
        <f>ROUND(I135*H135,2)</f>
        <v>0</v>
      </c>
      <c r="BL135" s="18" t="s">
        <v>729</v>
      </c>
      <c r="BM135" s="232" t="s">
        <v>747</v>
      </c>
    </row>
    <row r="136" s="2" customFormat="1" ht="14.4" customHeight="1">
      <c r="A136" s="39"/>
      <c r="B136" s="40"/>
      <c r="C136" s="220" t="s">
        <v>145</v>
      </c>
      <c r="D136" s="220" t="s">
        <v>129</v>
      </c>
      <c r="E136" s="221" t="s">
        <v>748</v>
      </c>
      <c r="F136" s="222" t="s">
        <v>749</v>
      </c>
      <c r="G136" s="223" t="s">
        <v>728</v>
      </c>
      <c r="H136" s="224">
        <v>1</v>
      </c>
      <c r="I136" s="225"/>
      <c r="J136" s="226">
        <f>ROUND(I136*H136,2)</f>
        <v>0</v>
      </c>
      <c r="K136" s="227"/>
      <c r="L136" s="45"/>
      <c r="M136" s="228" t="s">
        <v>1</v>
      </c>
      <c r="N136" s="229" t="s">
        <v>41</v>
      </c>
      <c r="O136" s="92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2" t="s">
        <v>729</v>
      </c>
      <c r="AT136" s="232" t="s">
        <v>129</v>
      </c>
      <c r="AU136" s="232" t="s">
        <v>86</v>
      </c>
      <c r="AY136" s="18" t="s">
        <v>126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8" t="s">
        <v>84</v>
      </c>
      <c r="BK136" s="233">
        <f>ROUND(I136*H136,2)</f>
        <v>0</v>
      </c>
      <c r="BL136" s="18" t="s">
        <v>729</v>
      </c>
      <c r="BM136" s="232" t="s">
        <v>750</v>
      </c>
    </row>
    <row r="137" s="2" customFormat="1" ht="14.4" customHeight="1">
      <c r="A137" s="39"/>
      <c r="B137" s="40"/>
      <c r="C137" s="220" t="s">
        <v>204</v>
      </c>
      <c r="D137" s="220" t="s">
        <v>129</v>
      </c>
      <c r="E137" s="221" t="s">
        <v>751</v>
      </c>
      <c r="F137" s="222" t="s">
        <v>752</v>
      </c>
      <c r="G137" s="223" t="s">
        <v>728</v>
      </c>
      <c r="H137" s="224">
        <v>1</v>
      </c>
      <c r="I137" s="225"/>
      <c r="J137" s="226">
        <f>ROUND(I137*H137,2)</f>
        <v>0</v>
      </c>
      <c r="K137" s="227"/>
      <c r="L137" s="45"/>
      <c r="M137" s="228" t="s">
        <v>1</v>
      </c>
      <c r="N137" s="229" t="s">
        <v>41</v>
      </c>
      <c r="O137" s="92"/>
      <c r="P137" s="230">
        <f>O137*H137</f>
        <v>0</v>
      </c>
      <c r="Q137" s="230">
        <v>0</v>
      </c>
      <c r="R137" s="230">
        <f>Q137*H137</f>
        <v>0</v>
      </c>
      <c r="S137" s="230">
        <v>0</v>
      </c>
      <c r="T137" s="23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2" t="s">
        <v>729</v>
      </c>
      <c r="AT137" s="232" t="s">
        <v>129</v>
      </c>
      <c r="AU137" s="232" t="s">
        <v>86</v>
      </c>
      <c r="AY137" s="18" t="s">
        <v>126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8" t="s">
        <v>84</v>
      </c>
      <c r="BK137" s="233">
        <f>ROUND(I137*H137,2)</f>
        <v>0</v>
      </c>
      <c r="BL137" s="18" t="s">
        <v>729</v>
      </c>
      <c r="BM137" s="232" t="s">
        <v>753</v>
      </c>
    </row>
    <row r="138" s="12" customFormat="1" ht="22.8" customHeight="1">
      <c r="A138" s="12"/>
      <c r="B138" s="204"/>
      <c r="C138" s="205"/>
      <c r="D138" s="206" t="s">
        <v>75</v>
      </c>
      <c r="E138" s="218" t="s">
        <v>754</v>
      </c>
      <c r="F138" s="218" t="s">
        <v>755</v>
      </c>
      <c r="G138" s="205"/>
      <c r="H138" s="205"/>
      <c r="I138" s="208"/>
      <c r="J138" s="219">
        <f>BK138</f>
        <v>0</v>
      </c>
      <c r="K138" s="205"/>
      <c r="L138" s="210"/>
      <c r="M138" s="211"/>
      <c r="N138" s="212"/>
      <c r="O138" s="212"/>
      <c r="P138" s="213">
        <f>P139</f>
        <v>0</v>
      </c>
      <c r="Q138" s="212"/>
      <c r="R138" s="213">
        <f>R139</f>
        <v>0</v>
      </c>
      <c r="S138" s="212"/>
      <c r="T138" s="214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5" t="s">
        <v>178</v>
      </c>
      <c r="AT138" s="216" t="s">
        <v>75</v>
      </c>
      <c r="AU138" s="216" t="s">
        <v>84</v>
      </c>
      <c r="AY138" s="215" t="s">
        <v>126</v>
      </c>
      <c r="BK138" s="217">
        <f>BK139</f>
        <v>0</v>
      </c>
    </row>
    <row r="139" s="2" customFormat="1" ht="14.4" customHeight="1">
      <c r="A139" s="39"/>
      <c r="B139" s="40"/>
      <c r="C139" s="220" t="s">
        <v>213</v>
      </c>
      <c r="D139" s="220" t="s">
        <v>129</v>
      </c>
      <c r="E139" s="221" t="s">
        <v>756</v>
      </c>
      <c r="F139" s="222" t="s">
        <v>755</v>
      </c>
      <c r="G139" s="223" t="s">
        <v>728</v>
      </c>
      <c r="H139" s="224">
        <v>1</v>
      </c>
      <c r="I139" s="225"/>
      <c r="J139" s="226">
        <f>ROUND(I139*H139,2)</f>
        <v>0</v>
      </c>
      <c r="K139" s="227"/>
      <c r="L139" s="45"/>
      <c r="M139" s="228" t="s">
        <v>1</v>
      </c>
      <c r="N139" s="229" t="s">
        <v>41</v>
      </c>
      <c r="O139" s="92"/>
      <c r="P139" s="230">
        <f>O139*H139</f>
        <v>0</v>
      </c>
      <c r="Q139" s="230">
        <v>0</v>
      </c>
      <c r="R139" s="230">
        <f>Q139*H139</f>
        <v>0</v>
      </c>
      <c r="S139" s="230">
        <v>0</v>
      </c>
      <c r="T139" s="23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2" t="s">
        <v>729</v>
      </c>
      <c r="AT139" s="232" t="s">
        <v>129</v>
      </c>
      <c r="AU139" s="232" t="s">
        <v>86</v>
      </c>
      <c r="AY139" s="18" t="s">
        <v>126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8" t="s">
        <v>84</v>
      </c>
      <c r="BK139" s="233">
        <f>ROUND(I139*H139,2)</f>
        <v>0</v>
      </c>
      <c r="BL139" s="18" t="s">
        <v>729</v>
      </c>
      <c r="BM139" s="232" t="s">
        <v>757</v>
      </c>
    </row>
    <row r="140" s="12" customFormat="1" ht="22.8" customHeight="1">
      <c r="A140" s="12"/>
      <c r="B140" s="204"/>
      <c r="C140" s="205"/>
      <c r="D140" s="206" t="s">
        <v>75</v>
      </c>
      <c r="E140" s="218" t="s">
        <v>758</v>
      </c>
      <c r="F140" s="218" t="s">
        <v>759</v>
      </c>
      <c r="G140" s="205"/>
      <c r="H140" s="205"/>
      <c r="I140" s="208"/>
      <c r="J140" s="219">
        <f>BK140</f>
        <v>0</v>
      </c>
      <c r="K140" s="205"/>
      <c r="L140" s="210"/>
      <c r="M140" s="211"/>
      <c r="N140" s="212"/>
      <c r="O140" s="212"/>
      <c r="P140" s="213">
        <f>P141</f>
        <v>0</v>
      </c>
      <c r="Q140" s="212"/>
      <c r="R140" s="213">
        <f>R141</f>
        <v>0</v>
      </c>
      <c r="S140" s="212"/>
      <c r="T140" s="214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5" t="s">
        <v>178</v>
      </c>
      <c r="AT140" s="216" t="s">
        <v>75</v>
      </c>
      <c r="AU140" s="216" t="s">
        <v>84</v>
      </c>
      <c r="AY140" s="215" t="s">
        <v>126</v>
      </c>
      <c r="BK140" s="217">
        <f>BK141</f>
        <v>0</v>
      </c>
    </row>
    <row r="141" s="2" customFormat="1" ht="14.4" customHeight="1">
      <c r="A141" s="39"/>
      <c r="B141" s="40"/>
      <c r="C141" s="220" t="s">
        <v>217</v>
      </c>
      <c r="D141" s="220" t="s">
        <v>129</v>
      </c>
      <c r="E141" s="221" t="s">
        <v>760</v>
      </c>
      <c r="F141" s="222" t="s">
        <v>759</v>
      </c>
      <c r="G141" s="223" t="s">
        <v>728</v>
      </c>
      <c r="H141" s="224">
        <v>1</v>
      </c>
      <c r="I141" s="225"/>
      <c r="J141" s="226">
        <f>ROUND(I141*H141,2)</f>
        <v>0</v>
      </c>
      <c r="K141" s="227"/>
      <c r="L141" s="45"/>
      <c r="M141" s="228" t="s">
        <v>1</v>
      </c>
      <c r="N141" s="229" t="s">
        <v>41</v>
      </c>
      <c r="O141" s="92"/>
      <c r="P141" s="230">
        <f>O141*H141</f>
        <v>0</v>
      </c>
      <c r="Q141" s="230">
        <v>0</v>
      </c>
      <c r="R141" s="230">
        <f>Q141*H141</f>
        <v>0</v>
      </c>
      <c r="S141" s="230">
        <v>0</v>
      </c>
      <c r="T141" s="23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2" t="s">
        <v>729</v>
      </c>
      <c r="AT141" s="232" t="s">
        <v>129</v>
      </c>
      <c r="AU141" s="232" t="s">
        <v>86</v>
      </c>
      <c r="AY141" s="18" t="s">
        <v>126</v>
      </c>
      <c r="BE141" s="233">
        <f>IF(N141="základní",J141,0)</f>
        <v>0</v>
      </c>
      <c r="BF141" s="233">
        <f>IF(N141="snížená",J141,0)</f>
        <v>0</v>
      </c>
      <c r="BG141" s="233">
        <f>IF(N141="zákl. přenesená",J141,0)</f>
        <v>0</v>
      </c>
      <c r="BH141" s="233">
        <f>IF(N141="sníž. přenesená",J141,0)</f>
        <v>0</v>
      </c>
      <c r="BI141" s="233">
        <f>IF(N141="nulová",J141,0)</f>
        <v>0</v>
      </c>
      <c r="BJ141" s="18" t="s">
        <v>84</v>
      </c>
      <c r="BK141" s="233">
        <f>ROUND(I141*H141,2)</f>
        <v>0</v>
      </c>
      <c r="BL141" s="18" t="s">
        <v>729</v>
      </c>
      <c r="BM141" s="232" t="s">
        <v>761</v>
      </c>
    </row>
    <row r="142" s="12" customFormat="1" ht="22.8" customHeight="1">
      <c r="A142" s="12"/>
      <c r="B142" s="204"/>
      <c r="C142" s="205"/>
      <c r="D142" s="206" t="s">
        <v>75</v>
      </c>
      <c r="E142" s="218" t="s">
        <v>762</v>
      </c>
      <c r="F142" s="218" t="s">
        <v>763</v>
      </c>
      <c r="G142" s="205"/>
      <c r="H142" s="205"/>
      <c r="I142" s="208"/>
      <c r="J142" s="219">
        <f>BK142</f>
        <v>0</v>
      </c>
      <c r="K142" s="205"/>
      <c r="L142" s="210"/>
      <c r="M142" s="211"/>
      <c r="N142" s="212"/>
      <c r="O142" s="212"/>
      <c r="P142" s="213">
        <f>P143</f>
        <v>0</v>
      </c>
      <c r="Q142" s="212"/>
      <c r="R142" s="213">
        <f>R143</f>
        <v>0</v>
      </c>
      <c r="S142" s="212"/>
      <c r="T142" s="214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5" t="s">
        <v>178</v>
      </c>
      <c r="AT142" s="216" t="s">
        <v>75</v>
      </c>
      <c r="AU142" s="216" t="s">
        <v>84</v>
      </c>
      <c r="AY142" s="215" t="s">
        <v>126</v>
      </c>
      <c r="BK142" s="217">
        <f>BK143</f>
        <v>0</v>
      </c>
    </row>
    <row r="143" s="2" customFormat="1" ht="14.4" customHeight="1">
      <c r="A143" s="39"/>
      <c r="B143" s="40"/>
      <c r="C143" s="220" t="s">
        <v>223</v>
      </c>
      <c r="D143" s="220" t="s">
        <v>129</v>
      </c>
      <c r="E143" s="221" t="s">
        <v>764</v>
      </c>
      <c r="F143" s="222" t="s">
        <v>765</v>
      </c>
      <c r="G143" s="223" t="s">
        <v>728</v>
      </c>
      <c r="H143" s="224">
        <v>1</v>
      </c>
      <c r="I143" s="225"/>
      <c r="J143" s="226">
        <f>ROUND(I143*H143,2)</f>
        <v>0</v>
      </c>
      <c r="K143" s="227"/>
      <c r="L143" s="45"/>
      <c r="M143" s="290" t="s">
        <v>1</v>
      </c>
      <c r="N143" s="291" t="s">
        <v>41</v>
      </c>
      <c r="O143" s="292"/>
      <c r="P143" s="293">
        <f>O143*H143</f>
        <v>0</v>
      </c>
      <c r="Q143" s="293">
        <v>0</v>
      </c>
      <c r="R143" s="293">
        <f>Q143*H143</f>
        <v>0</v>
      </c>
      <c r="S143" s="293">
        <v>0</v>
      </c>
      <c r="T143" s="294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2" t="s">
        <v>729</v>
      </c>
      <c r="AT143" s="232" t="s">
        <v>129</v>
      </c>
      <c r="AU143" s="232" t="s">
        <v>86</v>
      </c>
      <c r="AY143" s="18" t="s">
        <v>126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8" t="s">
        <v>84</v>
      </c>
      <c r="BK143" s="233">
        <f>ROUND(I143*H143,2)</f>
        <v>0</v>
      </c>
      <c r="BL143" s="18" t="s">
        <v>729</v>
      </c>
      <c r="BM143" s="232" t="s">
        <v>766</v>
      </c>
    </row>
    <row r="144" s="2" customFormat="1" ht="6.96" customHeight="1">
      <c r="A144" s="39"/>
      <c r="B144" s="67"/>
      <c r="C144" s="68"/>
      <c r="D144" s="68"/>
      <c r="E144" s="68"/>
      <c r="F144" s="68"/>
      <c r="G144" s="68"/>
      <c r="H144" s="68"/>
      <c r="I144" s="68"/>
      <c r="J144" s="68"/>
      <c r="K144" s="68"/>
      <c r="L144" s="45"/>
      <c r="M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</row>
  </sheetData>
  <sheetProtection sheet="1" autoFilter="0" formatColumns="0" formatRows="0" objects="1" scenarios="1" spinCount="100000" saltValue="rBbnXwTAH4dfPOLsvEsrDZZWGdwz/YXS5KZ7xPN8VX7UQg97OzxvR+V9EmqUwdVEtSWQzK5O9L9Xk/UtYVPQTg==" hashValue="Kj2Ext6AwIzVxwFVC6rzoW5HSYX8zGo86JeCSl7bs2mLFHMQzO9sNdTjue5biOwwfsz/TFI6qVxCaW2rARQhCQ==" algorithmName="SHA-512" password="CC35"/>
  <autoFilter ref="C122:K14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DESKTOP-178D9QK\solim</dc:creator>
  <cp:lastModifiedBy>DESKTOP-178D9QK\solim</cp:lastModifiedBy>
  <dcterms:created xsi:type="dcterms:W3CDTF">2025-10-24T14:04:58Z</dcterms:created>
  <dcterms:modified xsi:type="dcterms:W3CDTF">2025-10-24T14:05:03Z</dcterms:modified>
</cp:coreProperties>
</file>