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G:\Můj disk\ČKAIT\2024 PD smetanova Lhota\rozpočty\"/>
    </mc:Choice>
  </mc:AlternateContent>
  <bookViews>
    <workbookView xWindow="0" yWindow="0" windowWidth="0" windowHeight="0"/>
  </bookViews>
  <sheets>
    <sheet name="Rekapitulace stavby" sheetId="1" r:id="rId1"/>
    <sheet name="SMETANOVALHOTA_1 - SO 101" sheetId="2" r:id="rId2"/>
    <sheet name="SMETANOVALHOTA_2 - SO 102" sheetId="3" r:id="rId3"/>
    <sheet name="SMETANOVALHOTA_3 - SO 103" sheetId="4" r:id="rId4"/>
    <sheet name="Z Doplňující údaje - Opra...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'SMETANOVALHOTA_1 - SO 101'!$C$120:$K$182</definedName>
    <definedName name="_xlnm.Print_Area" localSheetId="1">'SMETANOVALHOTA_1 - SO 101'!$C$4:$J$76,'SMETANOVALHOTA_1 - SO 101'!$C$82:$J$102,'SMETANOVALHOTA_1 - SO 101'!$C$108:$K$182</definedName>
    <definedName name="_xlnm.Print_Titles" localSheetId="1">'SMETANOVALHOTA_1 - SO 101'!$120:$120</definedName>
    <definedName name="_xlnm._FilterDatabase" localSheetId="2" hidden="1">'SMETANOVALHOTA_2 - SO 102'!$C$120:$K$198</definedName>
    <definedName name="_xlnm.Print_Area" localSheetId="2">'SMETANOVALHOTA_2 - SO 102'!$C$4:$J$76,'SMETANOVALHOTA_2 - SO 102'!$C$82:$J$102,'SMETANOVALHOTA_2 - SO 102'!$C$108:$K$198</definedName>
    <definedName name="_xlnm.Print_Titles" localSheetId="2">'SMETANOVALHOTA_2 - SO 102'!$120:$120</definedName>
    <definedName name="_xlnm._FilterDatabase" localSheetId="3" hidden="1">'SMETANOVALHOTA_3 - SO 103'!$C$120:$K$192</definedName>
    <definedName name="_xlnm.Print_Area" localSheetId="3">'SMETANOVALHOTA_3 - SO 103'!$C$4:$J$76,'SMETANOVALHOTA_3 - SO 103'!$C$82:$J$102,'SMETANOVALHOTA_3 - SO 103'!$C$108:$K$192</definedName>
    <definedName name="_xlnm.Print_Titles" localSheetId="3">'SMETANOVALHOTA_3 - SO 103'!$120:$120</definedName>
    <definedName name="_xlnm._FilterDatabase" localSheetId="4" hidden="1">'Z Doplňující údaje - Opra...'!$C$116:$K$130</definedName>
    <definedName name="_xlnm.Print_Area" localSheetId="4">'Z Doplňující údaje - Opra...'!$C$4:$J$76,'Z Doplňující údaje - Opra...'!$C$82:$J$98,'Z Doplňující údaje - Opra...'!$C$104:$K$130</definedName>
    <definedName name="_xlnm.Print_Titles" localSheetId="4">'Z Doplňující údaje - Opra...'!$116:$116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25"/>
  <c r="BH125"/>
  <c r="BG125"/>
  <c r="BF125"/>
  <c r="T125"/>
  <c r="T124"/>
  <c r="R125"/>
  <c r="R124"/>
  <c r="P125"/>
  <c r="P124"/>
  <c r="BI118"/>
  <c r="BH118"/>
  <c r="BG118"/>
  <c r="BF118"/>
  <c r="T118"/>
  <c r="T117"/>
  <c r="R118"/>
  <c r="R117"/>
  <c r="P118"/>
  <c r="P117"/>
  <c i="1" r="AU98"/>
  <c i="5" r="J114"/>
  <c r="J113"/>
  <c r="F113"/>
  <c r="F111"/>
  <c r="E109"/>
  <c r="J92"/>
  <c r="J91"/>
  <c r="F91"/>
  <c r="F89"/>
  <c r="E87"/>
  <c r="J18"/>
  <c r="E18"/>
  <c r="F92"/>
  <c r="J17"/>
  <c r="J12"/>
  <c r="J111"/>
  <c r="E7"/>
  <c r="E85"/>
  <c i="4" r="J184"/>
  <c r="J37"/>
  <c r="J36"/>
  <c i="1" r="AY97"/>
  <c i="4" r="J35"/>
  <c i="1" r="AX97"/>
  <c i="4" r="BI186"/>
  <c r="BH186"/>
  <c r="BG186"/>
  <c r="BF186"/>
  <c r="T186"/>
  <c r="T185"/>
  <c r="R186"/>
  <c r="R185"/>
  <c r="P186"/>
  <c r="P185"/>
  <c r="J100"/>
  <c r="BI176"/>
  <c r="BH176"/>
  <c r="BG176"/>
  <c r="BF176"/>
  <c r="T176"/>
  <c r="R176"/>
  <c r="P176"/>
  <c r="BI165"/>
  <c r="BH165"/>
  <c r="BG165"/>
  <c r="BF165"/>
  <c r="T165"/>
  <c r="R165"/>
  <c r="P165"/>
  <c r="BI157"/>
  <c r="BH157"/>
  <c r="BG157"/>
  <c r="BF157"/>
  <c r="T157"/>
  <c r="R157"/>
  <c r="P157"/>
  <c r="BI149"/>
  <c r="BH149"/>
  <c r="BG149"/>
  <c r="BF149"/>
  <c r="T149"/>
  <c r="R149"/>
  <c r="P149"/>
  <c r="BI141"/>
  <c r="BH141"/>
  <c r="BG141"/>
  <c r="BF141"/>
  <c r="T141"/>
  <c r="R141"/>
  <c r="P141"/>
  <c r="BI133"/>
  <c r="BH133"/>
  <c r="BG133"/>
  <c r="BF133"/>
  <c r="T133"/>
  <c r="R133"/>
  <c r="P133"/>
  <c r="BI124"/>
  <c r="BH124"/>
  <c r="BG124"/>
  <c r="BF124"/>
  <c r="T124"/>
  <c r="T123"/>
  <c r="R124"/>
  <c r="R123"/>
  <c r="P124"/>
  <c r="P123"/>
  <c r="J118"/>
  <c r="J117"/>
  <c r="F117"/>
  <c r="F115"/>
  <c r="E113"/>
  <c r="J92"/>
  <c r="J91"/>
  <c r="F91"/>
  <c r="F89"/>
  <c r="E87"/>
  <c r="J18"/>
  <c r="E18"/>
  <c r="F118"/>
  <c r="J17"/>
  <c r="J12"/>
  <c r="J115"/>
  <c r="E7"/>
  <c r="E111"/>
  <c i="3" r="J190"/>
  <c r="J37"/>
  <c r="J36"/>
  <c i="1" r="AY96"/>
  <c i="3" r="J35"/>
  <c i="1" r="AX96"/>
  <c i="3" r="BI192"/>
  <c r="BH192"/>
  <c r="BG192"/>
  <c r="BF192"/>
  <c r="T192"/>
  <c r="T191"/>
  <c r="R192"/>
  <c r="R191"/>
  <c r="P192"/>
  <c r="P191"/>
  <c r="J100"/>
  <c r="BI182"/>
  <c r="BH182"/>
  <c r="BG182"/>
  <c r="BF182"/>
  <c r="T182"/>
  <c r="R182"/>
  <c r="P182"/>
  <c r="BI171"/>
  <c r="BH171"/>
  <c r="BG171"/>
  <c r="BF171"/>
  <c r="T171"/>
  <c r="R171"/>
  <c r="P171"/>
  <c r="BI163"/>
  <c r="BH163"/>
  <c r="BG163"/>
  <c r="BF163"/>
  <c r="T163"/>
  <c r="R163"/>
  <c r="P163"/>
  <c r="BI155"/>
  <c r="BH155"/>
  <c r="BG155"/>
  <c r="BF155"/>
  <c r="T155"/>
  <c r="R155"/>
  <c r="P155"/>
  <c r="BI147"/>
  <c r="BH147"/>
  <c r="BG147"/>
  <c r="BF147"/>
  <c r="T147"/>
  <c r="R147"/>
  <c r="P147"/>
  <c r="BI139"/>
  <c r="BH139"/>
  <c r="BG139"/>
  <c r="BF139"/>
  <c r="T139"/>
  <c r="R139"/>
  <c r="P139"/>
  <c r="BI132"/>
  <c r="BH132"/>
  <c r="BG132"/>
  <c r="BF132"/>
  <c r="T132"/>
  <c r="T123"/>
  <c r="R132"/>
  <c r="R123"/>
  <c r="P132"/>
  <c r="P123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92"/>
  <c r="J17"/>
  <c r="J12"/>
  <c r="J115"/>
  <c r="E7"/>
  <c r="E111"/>
  <c i="2" r="J174"/>
  <c r="J37"/>
  <c r="J36"/>
  <c i="1" r="AY95"/>
  <c i="2" r="J35"/>
  <c i="1" r="AX95"/>
  <c i="2" r="BI176"/>
  <c r="BH176"/>
  <c r="BG176"/>
  <c r="BF176"/>
  <c r="T176"/>
  <c r="T175"/>
  <c r="R176"/>
  <c r="R175"/>
  <c r="P176"/>
  <c r="P175"/>
  <c r="J100"/>
  <c r="BI166"/>
  <c r="BH166"/>
  <c r="BG166"/>
  <c r="BF166"/>
  <c r="T166"/>
  <c r="R166"/>
  <c r="P166"/>
  <c r="BI155"/>
  <c r="BH155"/>
  <c r="BG155"/>
  <c r="BF155"/>
  <c r="T155"/>
  <c r="R155"/>
  <c r="P155"/>
  <c r="BI147"/>
  <c r="BH147"/>
  <c r="BG147"/>
  <c r="BF147"/>
  <c r="T147"/>
  <c r="R147"/>
  <c r="P147"/>
  <c r="BI139"/>
  <c r="BH139"/>
  <c r="BG139"/>
  <c r="BF139"/>
  <c r="T139"/>
  <c r="R139"/>
  <c r="P139"/>
  <c r="BI132"/>
  <c r="BH132"/>
  <c r="BG132"/>
  <c r="BF132"/>
  <c r="T132"/>
  <c r="R132"/>
  <c r="P132"/>
  <c r="BI124"/>
  <c r="BH124"/>
  <c r="BG124"/>
  <c r="BF124"/>
  <c r="T124"/>
  <c r="T123"/>
  <c r="R124"/>
  <c r="R123"/>
  <c r="P124"/>
  <c r="P123"/>
  <c r="J118"/>
  <c r="J117"/>
  <c r="F117"/>
  <c r="F115"/>
  <c r="E113"/>
  <c r="J92"/>
  <c r="J91"/>
  <c r="F91"/>
  <c r="F89"/>
  <c r="E87"/>
  <c r="J18"/>
  <c r="E18"/>
  <c r="F118"/>
  <c r="J17"/>
  <c r="J12"/>
  <c r="J115"/>
  <c r="E7"/>
  <c r="E85"/>
  <c i="1" r="L90"/>
  <c r="AM90"/>
  <c r="AM89"/>
  <c r="L89"/>
  <c r="AM87"/>
  <c r="L87"/>
  <c r="L85"/>
  <c r="L84"/>
  <c i="2" r="J139"/>
  <c i="1" r="AS94"/>
  <c i="2" r="J155"/>
  <c i="3" r="J171"/>
  <c r="J124"/>
  <c r="BK171"/>
  <c r="BK155"/>
  <c r="BK163"/>
  <c r="J155"/>
  <c r="BK124"/>
  <c i="4" r="BK176"/>
  <c r="BK149"/>
  <c r="J176"/>
  <c r="J124"/>
  <c r="BK141"/>
  <c i="5" r="J118"/>
  <c r="J125"/>
  <c r="F35"/>
  <c i="1" r="BB98"/>
  <c i="2" r="BK132"/>
  <c r="BK166"/>
  <c r="J147"/>
  <c r="BK176"/>
  <c r="J166"/>
  <c r="BK124"/>
  <c i="3" r="BK147"/>
  <c r="BK182"/>
  <c r="J163"/>
  <c r="J132"/>
  <c r="J182"/>
  <c r="BK132"/>
  <c i="4" r="BK157"/>
  <c r="J157"/>
  <c r="BK186"/>
  <c r="J141"/>
  <c r="BK133"/>
  <c r="BK124"/>
  <c i="5" r="BK118"/>
  <c r="F36"/>
  <c i="1" r="BC98"/>
  <c i="2" r="J132"/>
  <c r="BK155"/>
  <c r="BK139"/>
  <c r="J176"/>
  <c r="BK147"/>
  <c r="J124"/>
  <c i="3" r="BK139"/>
  <c r="BK192"/>
  <c r="J147"/>
  <c r="J192"/>
  <c r="J139"/>
  <c i="4" r="BK165"/>
  <c r="J186"/>
  <c r="J133"/>
  <c r="J165"/>
  <c r="J149"/>
  <c i="5" r="BK125"/>
  <c r="F34"/>
  <c i="1" r="BA98"/>
  <c i="5" r="F37"/>
  <c i="1" r="BD98"/>
  <c i="2" l="1" r="T131"/>
  <c r="T122"/>
  <c r="T121"/>
  <c i="3" r="P138"/>
  <c r="P122"/>
  <c r="P121"/>
  <c i="1" r="AU96"/>
  <c i="4" r="BK132"/>
  <c r="J132"/>
  <c r="J99"/>
  <c r="R132"/>
  <c r="R122"/>
  <c r="R121"/>
  <c i="2" r="P131"/>
  <c r="P122"/>
  <c r="P121"/>
  <c i="1" r="AU95"/>
  <c i="3" r="T138"/>
  <c r="T122"/>
  <c r="T121"/>
  <c i="2" r="BK131"/>
  <c r="J131"/>
  <c r="J99"/>
  <c r="R131"/>
  <c r="R122"/>
  <c r="R121"/>
  <c i="3" r="BK138"/>
  <c r="J138"/>
  <c r="J99"/>
  <c r="R138"/>
  <c r="R122"/>
  <c r="R121"/>
  <c i="4" r="P132"/>
  <c r="P122"/>
  <c r="P121"/>
  <c i="1" r="AU97"/>
  <c i="4" r="T132"/>
  <c r="T122"/>
  <c r="T121"/>
  <c i="2" r="BK123"/>
  <c r="J123"/>
  <c r="J98"/>
  <c i="3" r="BK123"/>
  <c r="J123"/>
  <c r="J98"/>
  <c r="BK191"/>
  <c r="J191"/>
  <c r="J101"/>
  <c i="4" r="BK123"/>
  <c r="J123"/>
  <c r="J98"/>
  <c r="BK185"/>
  <c r="J185"/>
  <c r="J101"/>
  <c i="2" r="BK175"/>
  <c r="J175"/>
  <c r="J101"/>
  <c i="5" r="BK124"/>
  <c r="J124"/>
  <c r="J97"/>
  <c r="E107"/>
  <c r="F114"/>
  <c r="J89"/>
  <c r="BE125"/>
  <c r="BE118"/>
  <c i="4" r="J89"/>
  <c r="BE124"/>
  <c r="E85"/>
  <c r="BE133"/>
  <c r="BE141"/>
  <c r="BE149"/>
  <c r="BE157"/>
  <c r="F92"/>
  <c r="BE165"/>
  <c r="BE186"/>
  <c r="BE176"/>
  <c i="3" r="J89"/>
  <c r="F118"/>
  <c r="BE147"/>
  <c r="BE163"/>
  <c r="BE192"/>
  <c r="E85"/>
  <c r="BE124"/>
  <c r="BE132"/>
  <c r="BE139"/>
  <c r="BE171"/>
  <c r="BE155"/>
  <c r="BE182"/>
  <c i="2" r="J89"/>
  <c r="F92"/>
  <c r="E111"/>
  <c r="BE124"/>
  <c r="BE147"/>
  <c r="BE155"/>
  <c r="BE166"/>
  <c r="BE176"/>
  <c r="BE132"/>
  <c r="BE139"/>
  <c r="F34"/>
  <c i="1" r="BA95"/>
  <c i="3" r="J34"/>
  <c i="1" r="AW96"/>
  <c i="4" r="F34"/>
  <c i="1" r="BA97"/>
  <c i="5" r="J34"/>
  <c i="1" r="AW98"/>
  <c i="2" r="F37"/>
  <c i="1" r="BD95"/>
  <c i="3" r="F34"/>
  <c i="1" r="BA96"/>
  <c i="3" r="F36"/>
  <c i="1" r="BC96"/>
  <c i="4" r="F37"/>
  <c i="1" r="BD97"/>
  <c i="2" r="F35"/>
  <c i="1" r="BB95"/>
  <c i="3" r="F35"/>
  <c i="1" r="BB96"/>
  <c i="4" r="J34"/>
  <c i="1" r="AW97"/>
  <c i="4" r="F36"/>
  <c i="1" r="BC97"/>
  <c i="2" r="F36"/>
  <c i="1" r="BC95"/>
  <c i="2" r="J34"/>
  <c i="1" r="AW95"/>
  <c i="3" r="F37"/>
  <c i="1" r="BD96"/>
  <c i="4" r="F35"/>
  <c i="1" r="BB97"/>
  <c i="5" r="F33"/>
  <c i="1" r="AZ98"/>
  <c i="5" l="1" r="BK117"/>
  <c r="J117"/>
  <c r="J96"/>
  <c i="3" r="BK122"/>
  <c r="J122"/>
  <c r="J97"/>
  <c i="4" r="BK122"/>
  <c r="J122"/>
  <c r="J97"/>
  <c i="2" r="BK122"/>
  <c r="BK121"/>
  <c r="J121"/>
  <c r="J96"/>
  <c r="J33"/>
  <c i="1" r="AV95"/>
  <c r="AT95"/>
  <c i="5" r="J33"/>
  <c i="1" r="AV98"/>
  <c r="AT98"/>
  <c r="BA94"/>
  <c r="W30"/>
  <c r="AU94"/>
  <c i="3" r="F33"/>
  <c i="1" r="AZ96"/>
  <c i="4" r="F33"/>
  <c i="1" r="AZ97"/>
  <c i="2" r="F33"/>
  <c i="1" r="AZ95"/>
  <c i="4" r="J33"/>
  <c i="1" r="AV97"/>
  <c r="AT97"/>
  <c i="3" r="J33"/>
  <c i="1" r="AV96"/>
  <c r="AT96"/>
  <c r="BB94"/>
  <c r="AX94"/>
  <c r="BD94"/>
  <c r="W33"/>
  <c r="BC94"/>
  <c r="AY94"/>
  <c i="2" l="1" r="J122"/>
  <c r="J97"/>
  <c i="3" r="BK121"/>
  <c r="J121"/>
  <c r="J96"/>
  <c i="4" r="BK121"/>
  <c r="J121"/>
  <c r="J96"/>
  <c i="5" r="J30"/>
  <c i="1" r="AG98"/>
  <c i="2" r="J30"/>
  <c i="1" r="AG95"/>
  <c r="W32"/>
  <c r="W31"/>
  <c r="AW94"/>
  <c r="AK30"/>
  <c r="AZ94"/>
  <c r="AV94"/>
  <c r="AK29"/>
  <c i="5" l="1" r="J39"/>
  <c i="2" r="J39"/>
  <c i="1" r="AN95"/>
  <c r="AN98"/>
  <c i="4" r="J30"/>
  <c i="1" r="AG97"/>
  <c i="3" r="J30"/>
  <c i="1" r="AG96"/>
  <c r="W29"/>
  <c r="AT94"/>
  <c i="3" l="1" r="J39"/>
  <c i="4" r="J39"/>
  <c i="1" r="AN97"/>
  <c r="AN96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<sst xmlns="http://schemas.openxmlformats.org/spreadsheetml/2006/main">
  <si>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</si>
  <si>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</si>
  <si>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</si>
  <si>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</si>
  <si>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</si>
  <si>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{99f7eb37-eb9c-4a0e-b962-7ea94d826b71}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</si>
  <si>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</si>
  <si>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</si>
  <si>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</si>
  <si>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</si>
  <si>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</si>
  <si>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</si>
  <si>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Kód:</t>
  </si>
  <si>
    <t>SMETANOVALHOTA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</si>
  <si>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</si>
  <si>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</si>
  <si>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MK III. tř. Smetanova Lhota, MK III. tř. 4c3 a 10c</t>
  </si>
  <si>
    <t>KSO:</t>
  </si>
  <si>
    <t>CC-CZ:</t>
  </si>
  <si>
    <t>Místo:</t>
  </si>
  <si>
    <t>Obec Smetanova Lhota</t>
  </si>
  <si>
    <t>Datum:</t>
  </si>
  <si>
    <t>9. 6. 2024</t>
  </si>
  <si>
    <t>Zadavatel:</t>
  </si>
  <si>
    <t>IČ:</t>
  </si>
  <si>
    <t>00250121</t>
  </si>
  <si>
    <t>Smetanova Lhota</t>
  </si>
  <si>
    <t>DIČ:</t>
  </si>
  <si>
    <t>Uchazeč:</t>
  </si>
  <si>
    <t>Vyplň údaj</t>
  </si>
  <si>
    <t>Projektant:</t>
  </si>
  <si>
    <t>63860350</t>
  </si>
  <si>
    <t>Ing. Rudolf Pešta</t>
  </si>
  <si>
    <t>CZ6007110208</t>
  </si>
  <si>
    <t>True</t>
  </si>
  <si>
    <t>Zpracovatel:</t>
  </si>
  <si>
    <t>Ing. Rudolf Pešta, tel.: 721 968 873</t>
  </si>
  <si>
    <t>Poznámka:</t>
  </si>
  <si>
    <t>doba realizace 25 kalendářních dnů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</si>
  <si>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</si>
  <si>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</si>
  <si>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</si>
  <si>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</si>
  <si>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</si>
  <si>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</si>
  <si>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</si>
  <si>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</si>
  <si>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</si>
  <si>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</si>
  <si>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</si>
  <si>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</si>
  <si>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</si>
  <si>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</si>
  <si>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</si>
  <si>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</si>
  <si>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</si>
  <si>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</si>
  <si>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</si>
  <si>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</si>
  <si>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</si>
  <si>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</si>
  <si>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</si>
  <si>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</si>
  <si>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</si>
  <si>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</si>
  <si>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</si>
  <si>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</si>
  <si>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</si>
  <si>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</si>
  <si>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</si>
  <si>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</si>
  <si>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</si>
  <si>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</si>
  <si>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</si>
  <si>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</si>
  <si>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</si>
  <si>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</si>
  <si>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</si>
  <si>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</si>
  <si>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</si>
  <si>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</si>
  <si>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</si>
  <si>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</si>
  <si>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</si>
  <si>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SMETANOVALHOTA_1</t>
  </si>
  <si>
    <t>SO 101</t>
  </si>
  <si>
    <t>STA</t>
  </si>
  <si>
    <t>1</t>
  </si>
  <si>
    <t>{be01628f-cc10-490c-91a9-ae84c4218252}</t>
  </si>
  <si>
    <t>2</t>
  </si>
  <si>
    <t>SMETANOVALHOTA_2</t>
  </si>
  <si>
    <t>SO 102</t>
  </si>
  <si>
    <t>{d67f9162-a127-454a-b8b6-e4f3906f5c31}</t>
  </si>
  <si>
    <t>SMETANOVALHOTA_3</t>
  </si>
  <si>
    <t>SO 103</t>
  </si>
  <si>
    <t>{07c13f7b-b15f-44e6-b407-25badd162d7a}</t>
  </si>
  <si>
    <t>Z Doplňující údaje</t>
  </si>
  <si>
    <t>Oprava MK III. tř. 4c3 a 10c</t>
  </si>
  <si>
    <t>{7ac160ba-90af-40bb-b6e5-45e5c915b7dc}</t>
  </si>
  <si>
    <t>KRYCÍ LIST SOUPISU PRACÍ</t>
  </si>
  <si>
    <t>Objekt:</t>
  </si>
  <si>
    <t>SMETANOVALHOTA_1 - SO 101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</si>
  <si>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</si>
  <si>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</si>
  <si>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</si>
  <si>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</si>
  <si>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</si>
  <si>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</si>
  <si>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</si>
  <si>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</si>
  <si>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</si>
  <si>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</si>
  <si>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</si>
  <si>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</si>
  <si>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</si>
  <si>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</si>
  <si>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</si>
  <si>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</si>
  <si>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</si>
  <si>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</si>
  <si>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</si>
  <si>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</si>
  <si>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</si>
  <si>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</si>
  <si>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</si>
  <si>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</si>
  <si>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</si>
  <si>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</si>
  <si>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</si>
  <si>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</si>
  <si>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12922</t>
  </si>
  <si>
    <t>ČIŠTĚNÍ KRAJNIC OD NÁNOSU TL. DO 100MM</t>
  </si>
  <si>
    <t>M2</t>
  </si>
  <si>
    <t>OTSKP 2024</t>
  </si>
  <si>
    <t>4</t>
  </si>
  <si>
    <t>-314767960</t>
  </si>
  <si>
    <t>PP</t>
  </si>
  <si>
    <t>PSC</t>
  </si>
  <si>
    <t>Poznámka k souboru cen:_x000d_
Položka zahrnuje: - vodorovnou a svislou dopravu, přemístění, přeložení, manipulace s materiálem a uložení na skládku. Položka nezahrnuje: - poplatek za skládku, který se vykazuje v položce 0141** (s výjimkou malého množství materiálu, kde je možné poplatek zahrnout do jednotkové ceny položky – tento fakt musí být uveden v doplňujícím textu k položce)</t>
  </si>
  <si>
    <t>VV</t>
  </si>
  <si>
    <t>" délka 38m, 50cm oboustranně"</t>
  </si>
  <si>
    <t>"odvoz do vzdálenosti 8km určí Obec Smetanova Lhota"</t>
  </si>
  <si>
    <t>38*0,5*2</t>
  </si>
  <si>
    <t>Součet</t>
  </si>
  <si>
    <t>5</t>
  </si>
  <si>
    <t>Komunikace pozemní</t>
  </si>
  <si>
    <t>9</t>
  </si>
  <si>
    <t>56932</t>
  </si>
  <si>
    <t>ZPEVNĚNÍ KRAJNIC ZE ŠTĚRKODRTI TL. DO 100MM</t>
  </si>
  <si>
    <t>1874682298</t>
  </si>
  <si>
    <t>Poznámka k souboru cen:_x000d_
Položka zahrnuje: - dodání kameniva předepsané kvality a zrnitosti - očištění podkladu - uložení kameniva dle předepsaného technologického předpisu, zhutnění vrstvy v předepsané tloušťce - zřízení vrstvy bez rozlišení šířky, pokládání vrstvy po etapách, Položka nezahrnuje: - x</t>
  </si>
  <si>
    <t>"ŠD 0-22 ČSN 73 6126, variantně 0-16"</t>
  </si>
  <si>
    <t>3</t>
  </si>
  <si>
    <t>572213</t>
  </si>
  <si>
    <t>SPOJOVACÍ POSTŘIK Z EMULZE DO 0,5KG/M2</t>
  </si>
  <si>
    <t>1166217611</t>
  </si>
  <si>
    <t>Poznámka k souboru cen:_x000d_
Položka zahrnuje: - dodání všech předepsaných materiálů pro postřiky v předepsaném množství - provedení dle předepsaného technologického předpisu - zřízení vrstvy bez rozlišení šířky, pokládání vrstvy po etapách - úpravu napojení, ukončení Položka nezahrnuje: - x</t>
  </si>
  <si>
    <t>"spojovací postřik PS C 0,4kg/m2 ČSN 73 6129"</t>
  </si>
  <si>
    <t>"délka 59m"</t>
  </si>
  <si>
    <t>"šířka 3,9m"</t>
  </si>
  <si>
    <t>59*3,9</t>
  </si>
  <si>
    <t>845000119</t>
  </si>
  <si>
    <t>574A04</t>
  </si>
  <si>
    <t>ASFALTOVÝ BETON PRO OBRUSNÉ VRSTVY ACO 11+</t>
  </si>
  <si>
    <t>M3</t>
  </si>
  <si>
    <t>-951328300</t>
  </si>
  <si>
    <t>Poznámka k souboru cen:_x000d_
Položka zahrnuje: - dodání směsi v požadované kvalitě - očištění podkladu - uložení směsi dle předepsaného technologického předpisu, zhutnění vrstvy v předepsané tloušťce - zřízení vrstvy bez rozlišení šířky, pokládání vrstvy po etapách, včetně pracovních spar a spojů - úpravu napojení, ukončení podél obrubníků, dilatačních zařízení, odvodňovacích proužků, odvodňovačů, vpustí, šachet a pod. Položka nezahrnuje: - postřiky, nátěry - těsnění podél obrubníků, dilatačních zařízení, odvodňovacích proužků, odvodňovačů, vpustí, šachet a pod.</t>
  </si>
  <si>
    <t>"Vyrovnání ACO 11+ ČSN 73 6121, TKP kap.7"</t>
  </si>
  <si>
    <t>"tloušťka vyrovnání 30mm"</t>
  </si>
  <si>
    <t>59*3,9*0,03</t>
  </si>
  <si>
    <t>"připojení 32,3m2, tl. 0,04m"</t>
  </si>
  <si>
    <t>32,4*0,04</t>
  </si>
  <si>
    <t>6</t>
  </si>
  <si>
    <t>574A34</t>
  </si>
  <si>
    <t>ASFALTOVÝ BETON PRO OBRUSNÉ VRSTVY ACO 11+ TL. 40MM</t>
  </si>
  <si>
    <t>-685639329</t>
  </si>
  <si>
    <t>"ACO 11+ ČSN 73 6121, TKP kap.7"</t>
  </si>
  <si>
    <t>8</t>
  </si>
  <si>
    <t>Trubní vedení</t>
  </si>
  <si>
    <t>Ostatní konstrukce a práce, bourání</t>
  </si>
  <si>
    <t>93808</t>
  </si>
  <si>
    <t>OČIŠTĚNÍ VOZOVEK ZAMETENÍM</t>
  </si>
  <si>
    <t>2028951041</t>
  </si>
  <si>
    <t>Poznámka k souboru cen:_x000d_
Položka zahrnuje: - očištění předepsaným způsobem - odklizení vzniklého odpadu Položka nezahrnuje: - x</t>
  </si>
  <si>
    <t>SMETANOVALHOTA_2 - SO 102</t>
  </si>
  <si>
    <t>" délka 824m, 50cm oboustranně"</t>
  </si>
  <si>
    <t>"odvoz do vzdálenosti 8km určí Smetanova Lhota"</t>
  </si>
  <si>
    <t>"odečteno 70m připojení"</t>
  </si>
  <si>
    <t>824*2*0,5-70</t>
  </si>
  <si>
    <t>10</t>
  </si>
  <si>
    <t>12931</t>
  </si>
  <si>
    <t>ČIŠTĚNÍ PŘÍKOPŮ OD NÁNOSU DO 0,25M3/M</t>
  </si>
  <si>
    <t>M</t>
  </si>
  <si>
    <t>-1117513652</t>
  </si>
  <si>
    <t>"čištění strojně, odvoz materiálu do 8km na místo - určí Obec Smetanova Lhota"</t>
  </si>
  <si>
    <t>"celková délka 924m"</t>
  </si>
  <si>
    <t>924</t>
  </si>
  <si>
    <t>7</t>
  </si>
  <si>
    <t>567306</t>
  </si>
  <si>
    <t>VRSTVY PRO OBNOVU A OPRAVY Z RECYKLOVANÉHO MATERIÁLU</t>
  </si>
  <si>
    <t>-932128019</t>
  </si>
  <si>
    <t>Poznámka k souboru cen:_x000d_
Položka zahrnuje: - dodání recyklátu v požadované kvalitě - očištění podkladu - uložení recyklátu dle předepsaného technologického předpisu, zhutnění vrstvy v předepsané tloušťce - zřízení vrstvy bez rozlišení šířky, pokládání vrstvy po etapách, včetně pracovních spar a spojů - úpravu napojení, ukončení Položka nezahrnuje: - postřiky, nátěry</t>
  </si>
  <si>
    <t>"RC C 0-32, T1, ČSN 73 6126, se zhutněním"</t>
  </si>
  <si>
    <t>"úprava připojení UK"</t>
  </si>
  <si>
    <t>"plocha 88m2, tl. 0,1m"</t>
  </si>
  <si>
    <t>88*0,1</t>
  </si>
  <si>
    <t>824*2*0,5-70*0,5</t>
  </si>
  <si>
    <t>"spojovací pstřik PS C 0,4kg/m2 ČSN 73 6129"</t>
  </si>
  <si>
    <t>"délka 824m"</t>
  </si>
  <si>
    <t>"šířka 3,6m"</t>
  </si>
  <si>
    <t>824*3,6</t>
  </si>
  <si>
    <t>"tloušťka vyrovnání 40mm"</t>
  </si>
  <si>
    <t>824*3,6*0,04</t>
  </si>
  <si>
    <t>"připojení 52m2, tl. 0,04m"</t>
  </si>
  <si>
    <t>52*0,04</t>
  </si>
  <si>
    <t>SMETANOVALHOTA_3 - SO 103</t>
  </si>
  <si>
    <t>" délka 1035m, 50cm oboustranně"</t>
  </si>
  <si>
    <t>"odečteno 26m připojení"</t>
  </si>
  <si>
    <t>1035*2*0,5-26</t>
  </si>
  <si>
    <t>"plocha 52m2, tl. 0,1m"</t>
  </si>
  <si>
    <t>52*0,1</t>
  </si>
  <si>
    <t>1035*2*0,5-26*0,5</t>
  </si>
  <si>
    <t>"délka 1035m"</t>
  </si>
  <si>
    <t>"šířka 3,3m"</t>
  </si>
  <si>
    <t>1035*3,3</t>
  </si>
  <si>
    <t>1035*3,3*0,04</t>
  </si>
  <si>
    <t>"připojení 15m2, tl. 0,04m"</t>
  </si>
  <si>
    <t>15*0,04</t>
  </si>
  <si>
    <t>Z Doplňující údaje - Oprava MK III. tř. 4c3 a 10c</t>
  </si>
  <si>
    <t>OST - Ostatní</t>
  </si>
  <si>
    <t>02710</t>
  </si>
  <si>
    <t>POMOC PRÁCE ZŘÍZ NEBO ZAJIŠŤ OBJÍŽĎKY A PŘÍSTUP CESTY</t>
  </si>
  <si>
    <t>KPL</t>
  </si>
  <si>
    <t>512</t>
  </si>
  <si>
    <t>-845365997</t>
  </si>
  <si>
    <t>Poznámka k souboru cen:_x000d_
Položka zahrnuje: - veškeré náklady spojené se zřízením nebo zajištěním objížďky a přístupové cesty Položka nezahrnuje: - x</t>
  </si>
  <si>
    <t>"DIO"</t>
  </si>
  <si>
    <t>OST</t>
  </si>
  <si>
    <t>Ostatní</t>
  </si>
  <si>
    <t>02730</t>
  </si>
  <si>
    <t>POMOC PRÁCE ZŘÍZ NEBO ZAJIŠŤ OCHRANU INŽENÝRSKÝCH SÍTÍ</t>
  </si>
  <si>
    <t>1816515511</t>
  </si>
  <si>
    <t>Poznámka k souboru cen:_x000d_
Položka zahrnuje: - veškeré náklady spojené s ochranou inženýrských sítí Položka nezahrnuje: - x</t>
  </si>
  <si>
    <t>"vytýčení a ochrana sítí"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</si>
</sst>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4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4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6</v>
      </c>
    </row>
    <row r="5" s="1" customFormat="1" ht="12" customHeight="1">
      <c r="B5" s="21"/>
      <c r="C5" s="22"/>
      <c r="D5" s="26" t="s">
        <v>12</v>
      </c>
      <c r="E5" s="22"/>
      <c r="F5" s="22"/>
      <c r="G5" s="22"/>
      <c r="H5" s="22"/>
      <c r="I5" s="22"/>
      <c r="J5" s="22"/>
      <c r="K5" s="27" t="s">
        <v>13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14</v>
      </c>
      <c r="BS5" s="17" t="s">
        <v>6</v>
      </c>
    </row>
    <row r="6" s="1" customFormat="1" ht="36.96" customHeight="1">
      <c r="B6" s="21"/>
      <c r="C6" s="22"/>
      <c r="D6" s="29" t="s">
        <v>15</v>
      </c>
      <c r="E6" s="22"/>
      <c r="F6" s="22"/>
      <c r="G6" s="22"/>
      <c r="H6" s="22"/>
      <c r="I6" s="22"/>
      <c r="J6" s="22"/>
      <c r="K6" s="30" t="s">
        <v>16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17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18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19</v>
      </c>
      <c r="E8" s="22"/>
      <c r="F8" s="22"/>
      <c r="G8" s="22"/>
      <c r="H8" s="22"/>
      <c r="I8" s="22"/>
      <c r="J8" s="22"/>
      <c r="K8" s="27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21</v>
      </c>
      <c r="AL8" s="22"/>
      <c r="AM8" s="22"/>
      <c r="AN8" s="33" t="s">
        <v>22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24</v>
      </c>
      <c r="AL10" s="22"/>
      <c r="AM10" s="22"/>
      <c r="AN10" s="27" t="s">
        <v>25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24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24</v>
      </c>
      <c r="AL16" s="22"/>
      <c r="AM16" s="22"/>
      <c r="AN16" s="27" t="s">
        <v>31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33</v>
      </c>
      <c r="AO17" s="22"/>
      <c r="AP17" s="22"/>
      <c r="AQ17" s="22"/>
      <c r="AR17" s="20"/>
      <c r="BE17" s="31"/>
      <c r="BS17" s="17" t="s">
        <v>34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24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38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39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40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41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42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43</v>
      </c>
      <c r="E29" s="47"/>
      <c r="F29" s="32" t="s">
        <v>44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45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46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47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48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49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50</v>
      </c>
      <c r="U35" s="54"/>
      <c r="V35" s="54"/>
      <c r="W35" s="54"/>
      <c r="X35" s="56" t="s">
        <v>51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53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54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55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54</v>
      </c>
      <c r="AI60" s="42"/>
      <c r="AJ60" s="42"/>
      <c r="AK60" s="42"/>
      <c r="AL60" s="42"/>
      <c r="AM60" s="64" t="s">
        <v>55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56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57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54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55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54</v>
      </c>
      <c r="AI75" s="42"/>
      <c r="AJ75" s="42"/>
      <c r="AK75" s="42"/>
      <c r="AL75" s="42"/>
      <c r="AM75" s="64" t="s">
        <v>55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58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12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SMETANOVALHOTA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15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MK III. tř. Smetanova Lhota, MK III. tř. 4c3 a 10c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19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Obec Smetanova Lhota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21</v>
      </c>
      <c r="AJ87" s="40"/>
      <c r="AK87" s="40"/>
      <c r="AL87" s="40"/>
      <c r="AM87" s="79" t="str">
        <f>IF(AN8= "","",AN8)</f>
        <v>9. 6. 2024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23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Smetanova Lhota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Ing. Rudolf Pešta</v>
      </c>
      <c r="AN89" s="71"/>
      <c r="AO89" s="71"/>
      <c r="AP89" s="71"/>
      <c r="AQ89" s="40"/>
      <c r="AR89" s="44"/>
      <c r="AS89" s="81" t="s">
        <v>59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25.6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35</v>
      </c>
      <c r="AJ90" s="40"/>
      <c r="AK90" s="40"/>
      <c r="AL90" s="40"/>
      <c r="AM90" s="80" t="str">
        <f>IF(E20="","",E20)</f>
        <v>Ing. Rudolf Pešta, tel.: 721 968 873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60</v>
      </c>
      <c r="D92" s="94"/>
      <c r="E92" s="94"/>
      <c r="F92" s="94"/>
      <c r="G92" s="94"/>
      <c r="H92" s="95"/>
      <c r="I92" s="96" t="s">
        <v>61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62</v>
      </c>
      <c r="AH92" s="94"/>
      <c r="AI92" s="94"/>
      <c r="AJ92" s="94"/>
      <c r="AK92" s="94"/>
      <c r="AL92" s="94"/>
      <c r="AM92" s="94"/>
      <c r="AN92" s="96" t="s">
        <v>63</v>
      </c>
      <c r="AO92" s="94"/>
      <c r="AP92" s="98"/>
      <c r="AQ92" s="99" t="s">
        <v>64</v>
      </c>
      <c r="AR92" s="44"/>
      <c r="AS92" s="100" t="s">
        <v>65</v>
      </c>
      <c r="AT92" s="101" t="s">
        <v>66</v>
      </c>
      <c r="AU92" s="101" t="s">
        <v>67</v>
      </c>
      <c r="AV92" s="101" t="s">
        <v>68</v>
      </c>
      <c r="AW92" s="101" t="s">
        <v>69</v>
      </c>
      <c r="AX92" s="101" t="s">
        <v>70</v>
      </c>
      <c r="AY92" s="101" t="s">
        <v>71</v>
      </c>
      <c r="AZ92" s="101" t="s">
        <v>72</v>
      </c>
      <c r="BA92" s="101" t="s">
        <v>73</v>
      </c>
      <c r="BB92" s="101" t="s">
        <v>74</v>
      </c>
      <c r="BC92" s="101" t="s">
        <v>75</v>
      </c>
      <c r="BD92" s="102" t="s">
        <v>76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77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ROUND(SUM(AG95:AG98),2)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ROUND(SUM(AS95:AS98),2)</f>
        <v>0</v>
      </c>
      <c r="AT94" s="114">
        <f>ROUND(SUM(AV94:AW94),2)</f>
        <v>0</v>
      </c>
      <c r="AU94" s="115">
        <f>ROUND(SUM(AU95:AU98),5)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ROUND(SUM(AZ95:AZ98),2)</f>
        <v>0</v>
      </c>
      <c r="BA94" s="114">
        <f>ROUND(SUM(BA95:BA98),2)</f>
        <v>0</v>
      </c>
      <c r="BB94" s="114">
        <f>ROUND(SUM(BB95:BB98),2)</f>
        <v>0</v>
      </c>
      <c r="BC94" s="114">
        <f>ROUND(SUM(BC95:BC98),2)</f>
        <v>0</v>
      </c>
      <c r="BD94" s="116">
        <f>ROUND(SUM(BD95:BD98),2)</f>
        <v>0</v>
      </c>
      <c r="BE94" s="6"/>
      <c r="BS94" s="117" t="s">
        <v>78</v>
      </c>
      <c r="BT94" s="117" t="s">
        <v>79</v>
      </c>
      <c r="BU94" s="118" t="s">
        <v>80</v>
      </c>
      <c r="BV94" s="117" t="s">
        <v>81</v>
      </c>
      <c r="BW94" s="117" t="s">
        <v>5</v>
      </c>
      <c r="BX94" s="117" t="s">
        <v>82</v>
      </c>
      <c r="CL94" s="117" t="s">
        <v>1</v>
      </c>
    </row>
    <row r="95" s="7" customFormat="1" ht="37.5" customHeight="1">
      <c r="A95" s="119" t="s">
        <v>83</v>
      </c>
      <c r="B95" s="120"/>
      <c r="C95" s="121"/>
      <c r="D95" s="122" t="s">
        <v>84</v>
      </c>
      <c r="E95" s="122"/>
      <c r="F95" s="122"/>
      <c r="G95" s="122"/>
      <c r="H95" s="122"/>
      <c r="I95" s="123"/>
      <c r="J95" s="122" t="s">
        <v>85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'SMETANOVALHOTA_1 - SO 101'!J30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86</v>
      </c>
      <c r="AR95" s="126"/>
      <c r="AS95" s="127">
        <v>0</v>
      </c>
      <c r="AT95" s="128">
        <f>ROUND(SUM(AV95:AW95),2)</f>
        <v>0</v>
      </c>
      <c r="AU95" s="129">
        <f>'SMETANOVALHOTA_1 - SO 101'!P121</f>
        <v>0</v>
      </c>
      <c r="AV95" s="128">
        <f>'SMETANOVALHOTA_1 - SO 101'!J33</f>
        <v>0</v>
      </c>
      <c r="AW95" s="128">
        <f>'SMETANOVALHOTA_1 - SO 101'!J34</f>
        <v>0</v>
      </c>
      <c r="AX95" s="128">
        <f>'SMETANOVALHOTA_1 - SO 101'!J35</f>
        <v>0</v>
      </c>
      <c r="AY95" s="128">
        <f>'SMETANOVALHOTA_1 - SO 101'!J36</f>
        <v>0</v>
      </c>
      <c r="AZ95" s="128">
        <f>'SMETANOVALHOTA_1 - SO 101'!F33</f>
        <v>0</v>
      </c>
      <c r="BA95" s="128">
        <f>'SMETANOVALHOTA_1 - SO 101'!F34</f>
        <v>0</v>
      </c>
      <c r="BB95" s="128">
        <f>'SMETANOVALHOTA_1 - SO 101'!F35</f>
        <v>0</v>
      </c>
      <c r="BC95" s="128">
        <f>'SMETANOVALHOTA_1 - SO 101'!F36</f>
        <v>0</v>
      </c>
      <c r="BD95" s="130">
        <f>'SMETANOVALHOTA_1 - SO 101'!F37</f>
        <v>0</v>
      </c>
      <c r="BE95" s="7"/>
      <c r="BT95" s="131" t="s">
        <v>87</v>
      </c>
      <c r="BV95" s="131" t="s">
        <v>81</v>
      </c>
      <c r="BW95" s="131" t="s">
        <v>88</v>
      </c>
      <c r="BX95" s="131" t="s">
        <v>5</v>
      </c>
      <c r="CL95" s="131" t="s">
        <v>1</v>
      </c>
      <c r="CM95" s="131" t="s">
        <v>89</v>
      </c>
    </row>
    <row r="96" s="7" customFormat="1" ht="37.5" customHeight="1">
      <c r="A96" s="119" t="s">
        <v>83</v>
      </c>
      <c r="B96" s="120"/>
      <c r="C96" s="121"/>
      <c r="D96" s="122" t="s">
        <v>90</v>
      </c>
      <c r="E96" s="122"/>
      <c r="F96" s="122"/>
      <c r="G96" s="122"/>
      <c r="H96" s="122"/>
      <c r="I96" s="123"/>
      <c r="J96" s="122" t="s">
        <v>91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'SMETANOVALHOTA_2 - SO 102'!J30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86</v>
      </c>
      <c r="AR96" s="126"/>
      <c r="AS96" s="127">
        <v>0</v>
      </c>
      <c r="AT96" s="128">
        <f>ROUND(SUM(AV96:AW96),2)</f>
        <v>0</v>
      </c>
      <c r="AU96" s="129">
        <f>'SMETANOVALHOTA_2 - SO 102'!P121</f>
        <v>0</v>
      </c>
      <c r="AV96" s="128">
        <f>'SMETANOVALHOTA_2 - SO 102'!J33</f>
        <v>0</v>
      </c>
      <c r="AW96" s="128">
        <f>'SMETANOVALHOTA_2 - SO 102'!J34</f>
        <v>0</v>
      </c>
      <c r="AX96" s="128">
        <f>'SMETANOVALHOTA_2 - SO 102'!J35</f>
        <v>0</v>
      </c>
      <c r="AY96" s="128">
        <f>'SMETANOVALHOTA_2 - SO 102'!J36</f>
        <v>0</v>
      </c>
      <c r="AZ96" s="128">
        <f>'SMETANOVALHOTA_2 - SO 102'!F33</f>
        <v>0</v>
      </c>
      <c r="BA96" s="128">
        <f>'SMETANOVALHOTA_2 - SO 102'!F34</f>
        <v>0</v>
      </c>
      <c r="BB96" s="128">
        <f>'SMETANOVALHOTA_2 - SO 102'!F35</f>
        <v>0</v>
      </c>
      <c r="BC96" s="128">
        <f>'SMETANOVALHOTA_2 - SO 102'!F36</f>
        <v>0</v>
      </c>
      <c r="BD96" s="130">
        <f>'SMETANOVALHOTA_2 - SO 102'!F37</f>
        <v>0</v>
      </c>
      <c r="BE96" s="7"/>
      <c r="BT96" s="131" t="s">
        <v>87</v>
      </c>
      <c r="BV96" s="131" t="s">
        <v>81</v>
      </c>
      <c r="BW96" s="131" t="s">
        <v>92</v>
      </c>
      <c r="BX96" s="131" t="s">
        <v>5</v>
      </c>
      <c r="CL96" s="131" t="s">
        <v>1</v>
      </c>
      <c r="CM96" s="131" t="s">
        <v>89</v>
      </c>
    </row>
    <row r="97" s="7" customFormat="1" ht="37.5" customHeight="1">
      <c r="A97" s="119" t="s">
        <v>83</v>
      </c>
      <c r="B97" s="120"/>
      <c r="C97" s="121"/>
      <c r="D97" s="122" t="s">
        <v>93</v>
      </c>
      <c r="E97" s="122"/>
      <c r="F97" s="122"/>
      <c r="G97" s="122"/>
      <c r="H97" s="122"/>
      <c r="I97" s="123"/>
      <c r="J97" s="122" t="s">
        <v>94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'SMETANOVALHOTA_3 - SO 103'!J30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86</v>
      </c>
      <c r="AR97" s="126"/>
      <c r="AS97" s="127">
        <v>0</v>
      </c>
      <c r="AT97" s="128">
        <f>ROUND(SUM(AV97:AW97),2)</f>
        <v>0</v>
      </c>
      <c r="AU97" s="129">
        <f>'SMETANOVALHOTA_3 - SO 103'!P121</f>
        <v>0</v>
      </c>
      <c r="AV97" s="128">
        <f>'SMETANOVALHOTA_3 - SO 103'!J33</f>
        <v>0</v>
      </c>
      <c r="AW97" s="128">
        <f>'SMETANOVALHOTA_3 - SO 103'!J34</f>
        <v>0</v>
      </c>
      <c r="AX97" s="128">
        <f>'SMETANOVALHOTA_3 - SO 103'!J35</f>
        <v>0</v>
      </c>
      <c r="AY97" s="128">
        <f>'SMETANOVALHOTA_3 - SO 103'!J36</f>
        <v>0</v>
      </c>
      <c r="AZ97" s="128">
        <f>'SMETANOVALHOTA_3 - SO 103'!F33</f>
        <v>0</v>
      </c>
      <c r="BA97" s="128">
        <f>'SMETANOVALHOTA_3 - SO 103'!F34</f>
        <v>0</v>
      </c>
      <c r="BB97" s="128">
        <f>'SMETANOVALHOTA_3 - SO 103'!F35</f>
        <v>0</v>
      </c>
      <c r="BC97" s="128">
        <f>'SMETANOVALHOTA_3 - SO 103'!F36</f>
        <v>0</v>
      </c>
      <c r="BD97" s="130">
        <f>'SMETANOVALHOTA_3 - SO 103'!F37</f>
        <v>0</v>
      </c>
      <c r="BE97" s="7"/>
      <c r="BT97" s="131" t="s">
        <v>87</v>
      </c>
      <c r="BV97" s="131" t="s">
        <v>81</v>
      </c>
      <c r="BW97" s="131" t="s">
        <v>95</v>
      </c>
      <c r="BX97" s="131" t="s">
        <v>5</v>
      </c>
      <c r="CL97" s="131" t="s">
        <v>1</v>
      </c>
      <c r="CM97" s="131" t="s">
        <v>89</v>
      </c>
    </row>
    <row r="98" s="7" customFormat="1" ht="37.5" customHeight="1">
      <c r="A98" s="119" t="s">
        <v>83</v>
      </c>
      <c r="B98" s="120"/>
      <c r="C98" s="121"/>
      <c r="D98" s="122" t="s">
        <v>96</v>
      </c>
      <c r="E98" s="122"/>
      <c r="F98" s="122"/>
      <c r="G98" s="122"/>
      <c r="H98" s="122"/>
      <c r="I98" s="123"/>
      <c r="J98" s="122" t="s">
        <v>97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'Z Doplňující údaje - Opra...'!J30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86</v>
      </c>
      <c r="AR98" s="126"/>
      <c r="AS98" s="132">
        <v>0</v>
      </c>
      <c r="AT98" s="133">
        <f>ROUND(SUM(AV98:AW98),2)</f>
        <v>0</v>
      </c>
      <c r="AU98" s="134">
        <f>'Z Doplňující údaje - Opra...'!P117</f>
        <v>0</v>
      </c>
      <c r="AV98" s="133">
        <f>'Z Doplňující údaje - Opra...'!J33</f>
        <v>0</v>
      </c>
      <c r="AW98" s="133">
        <f>'Z Doplňující údaje - Opra...'!J34</f>
        <v>0</v>
      </c>
      <c r="AX98" s="133">
        <f>'Z Doplňující údaje - Opra...'!J35</f>
        <v>0</v>
      </c>
      <c r="AY98" s="133">
        <f>'Z Doplňující údaje - Opra...'!J36</f>
        <v>0</v>
      </c>
      <c r="AZ98" s="133">
        <f>'Z Doplňující údaje - Opra...'!F33</f>
        <v>0</v>
      </c>
      <c r="BA98" s="133">
        <f>'Z Doplňující údaje - Opra...'!F34</f>
        <v>0</v>
      </c>
      <c r="BB98" s="133">
        <f>'Z Doplňující údaje - Opra...'!F35</f>
        <v>0</v>
      </c>
      <c r="BC98" s="133">
        <f>'Z Doplňující údaje - Opra...'!F36</f>
        <v>0</v>
      </c>
      <c r="BD98" s="135">
        <f>'Z Doplňující údaje - Opra...'!F37</f>
        <v>0</v>
      </c>
      <c r="BE98" s="7"/>
      <c r="BT98" s="131" t="s">
        <v>87</v>
      </c>
      <c r="BV98" s="131" t="s">
        <v>81</v>
      </c>
      <c r="BW98" s="131" t="s">
        <v>98</v>
      </c>
      <c r="BX98" s="131" t="s">
        <v>5</v>
      </c>
      <c r="CL98" s="131" t="s">
        <v>1</v>
      </c>
      <c r="CM98" s="131" t="s">
        <v>89</v>
      </c>
    </row>
    <row r="99" s="2" customFormat="1" ht="30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</sheetData>
  <sheetProtection sheet="1" formatColumns="0" formatRows="0" objects="1" scenarios="1" spinCount="100000" saltValue="pNksirTLMPNu+35KhTdFSY9dMDneaXBoHOqnVqU9l/OMxnDORvpH755CHolEeHVRBdX3PlKTa1UfC/BsRqvUJg==" hashValue="A9rg5nov2PXU+rk8ZQ+MrDCSUndecJOBpBWNcsadk6RKJyAdBBx6H+QVfFiaxtxgYId+u530To+GxUM4mvWi1Q==" algorithmName="SHA-512" password="CC35"/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METANOVALHOTA_1 - SO 101'!C2" display="/"/>
    <hyperlink ref="A96" location="'SMETANOVALHOTA_2 - SO 102'!C2" display="/"/>
    <hyperlink ref="A97" location="'SMETANOVALHOTA_3 - SO 103'!C2" display="/"/>
    <hyperlink ref="A98" location="'Z Doplňující údaje - Opr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15</v>
      </c>
      <c r="L6" s="20"/>
    </row>
    <row r="7" s="1" customFormat="1" ht="16.5" customHeight="1">
      <c r="B7" s="20"/>
      <c r="E7" s="141" t="str">
        <f>'Rekapitulace stavby'!K6</f>
        <v>Oprava MK III. tř. Smetanova Lhota, MK III. tř. 4c3 a 10c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17</v>
      </c>
      <c r="E11" s="38"/>
      <c r="F11" s="143" t="s">
        <v>1</v>
      </c>
      <c r="G11" s="38"/>
      <c r="H11" s="38"/>
      <c r="I11" s="140" t="s">
        <v>18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19</v>
      </c>
      <c r="E12" s="38"/>
      <c r="F12" s="143" t="s">
        <v>20</v>
      </c>
      <c r="G12" s="38"/>
      <c r="H12" s="38"/>
      <c r="I12" s="140" t="s">
        <v>21</v>
      </c>
      <c r="J12" s="144" t="str">
        <f>'Rekapitulace stavby'!AN8</f>
        <v>9. 6. 2024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23</v>
      </c>
      <c r="E14" s="38"/>
      <c r="F14" s="38"/>
      <c r="G14" s="38"/>
      <c r="H14" s="38"/>
      <c r="I14" s="140" t="s">
        <v>24</v>
      </c>
      <c r="J14" s="143" t="s">
        <v>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24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24</v>
      </c>
      <c r="J20" s="143" t="s">
        <v>31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32</v>
      </c>
      <c r="F21" s="38"/>
      <c r="G21" s="38"/>
      <c r="H21" s="38"/>
      <c r="I21" s="140" t="s">
        <v>27</v>
      </c>
      <c r="J21" s="143" t="s">
        <v>33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35</v>
      </c>
      <c r="E23" s="38"/>
      <c r="F23" s="38"/>
      <c r="G23" s="38"/>
      <c r="H23" s="38"/>
      <c r="I23" s="140" t="s">
        <v>24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36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37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38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ROUND((SUM(BE121:BE182)),  2)</f>
        <v>0</v>
      </c>
      <c r="G33" s="38"/>
      <c r="H33" s="38"/>
      <c r="I33" s="155">
        <v>0.20999999999999999</v>
      </c>
      <c r="J33" s="154">
        <f>ROUND(((SUM(BE121:BE182))*I33),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ROUND((SUM(BF121:BF182)),  2)</f>
        <v>0</v>
      </c>
      <c r="G34" s="38"/>
      <c r="H34" s="38"/>
      <c r="I34" s="155">
        <v>0.14999999999999999</v>
      </c>
      <c r="J34" s="154">
        <f>ROUND(((SUM(BF121:BF182))*I34),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ROUND((SUM(BG121:BG182)),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ROUND((SUM(BH121:BH182)),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ROUND((SUM(BI121:BI182)),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Oprava MK III. tř. Smetanova Lhota, MK III. tř. 4c3 a 10c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SMETANOVALHOTA_1 - SO 101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Obec Smetanova Lhota</v>
      </c>
      <c r="G89" s="40"/>
      <c r="H89" s="40"/>
      <c r="I89" s="32" t="s">
        <v>21</v>
      </c>
      <c r="J89" s="79" t="str">
        <f>IF(J12="","",J12)</f>
        <v>9. 6. 2024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Smetanova Lhota</v>
      </c>
      <c r="G91" s="40"/>
      <c r="H91" s="40"/>
      <c r="I91" s="32" t="s">
        <v>30</v>
      </c>
      <c r="J91" s="36" t="str">
        <f>E21</f>
        <v>Ing. Rudolf Pešta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35</v>
      </c>
      <c r="J92" s="36" t="str">
        <f>E24</f>
        <v>Ing. Rudolf Pešta, tel.: 721 968 873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107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108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109</v>
      </c>
      <c r="E99" s="188"/>
      <c r="F99" s="188"/>
      <c r="G99" s="188"/>
      <c r="H99" s="188"/>
      <c r="I99" s="188"/>
      <c r="J99" s="189">
        <f>J131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110</v>
      </c>
      <c r="E100" s="188"/>
      <c r="F100" s="188"/>
      <c r="G100" s="188"/>
      <c r="H100" s="188"/>
      <c r="I100" s="188"/>
      <c r="J100" s="189">
        <f>J174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111</v>
      </c>
      <c r="E101" s="188"/>
      <c r="F101" s="188"/>
      <c r="G101" s="188"/>
      <c r="H101" s="188"/>
      <c r="I101" s="188"/>
      <c r="J101" s="189">
        <f>J175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112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15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Oprava MK III. tř. Smetanova Lhota, MK III. tř. 4c3 a 10c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100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SMETANOVALHOTA_1 - SO 101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19</v>
      </c>
      <c r="D115" s="40"/>
      <c r="E115" s="40"/>
      <c r="F115" s="27" t="str">
        <f>F12</f>
        <v>Obec Smetanova Lhota</v>
      </c>
      <c r="G115" s="40"/>
      <c r="H115" s="40"/>
      <c r="I115" s="32" t="s">
        <v>21</v>
      </c>
      <c r="J115" s="79" t="str">
        <f>IF(J12="","",J12)</f>
        <v>9. 6. 2024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23</v>
      </c>
      <c r="D117" s="40"/>
      <c r="E117" s="40"/>
      <c r="F117" s="27" t="str">
        <f>E15</f>
        <v>Smetanova Lhota</v>
      </c>
      <c r="G117" s="40"/>
      <c r="H117" s="40"/>
      <c r="I117" s="32" t="s">
        <v>30</v>
      </c>
      <c r="J117" s="36" t="str">
        <f>E21</f>
        <v>Ing. Rudolf Pešta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28</v>
      </c>
      <c r="D118" s="40"/>
      <c r="E118" s="40"/>
      <c r="F118" s="27" t="str">
        <f>IF(E18="","",E18)</f>
        <v>Vyplň údaj</v>
      </c>
      <c r="G118" s="40"/>
      <c r="H118" s="40"/>
      <c r="I118" s="32" t="s">
        <v>35</v>
      </c>
      <c r="J118" s="36" t="str">
        <f>E24</f>
        <v>Ing. Rudolf Pešta, tel.: 721 968 873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113</v>
      </c>
      <c r="D120" s="194" t="s">
        <v>64</v>
      </c>
      <c r="E120" s="194" t="s">
        <v>60</v>
      </c>
      <c r="F120" s="194" t="s">
        <v>61</v>
      </c>
      <c r="G120" s="194" t="s">
        <v>114</v>
      </c>
      <c r="H120" s="194" t="s">
        <v>115</v>
      </c>
      <c r="I120" s="194" t="s">
        <v>116</v>
      </c>
      <c r="J120" s="194" t="s">
        <v>104</v>
      </c>
      <c r="K120" s="195" t="s">
        <v>117</v>
      </c>
      <c r="L120" s="196"/>
      <c r="M120" s="100" t="s">
        <v>1</v>
      </c>
      <c r="N120" s="101" t="s">
        <v>43</v>
      </c>
      <c r="O120" s="101" t="s">
        <v>118</v>
      </c>
      <c r="P120" s="101" t="s">
        <v>119</v>
      </c>
      <c r="Q120" s="101" t="s">
        <v>120</v>
      </c>
      <c r="R120" s="101" t="s">
        <v>121</v>
      </c>
      <c r="S120" s="101" t="s">
        <v>122</v>
      </c>
      <c r="T120" s="102" t="s">
        <v>123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124</v>
      </c>
      <c r="D121" s="40"/>
      <c r="E121" s="40"/>
      <c r="F121" s="40"/>
      <c r="G121" s="40"/>
      <c r="H121" s="40"/>
      <c r="I121" s="40"/>
      <c r="J121" s="197">
        <f>BK121</f>
        <v>0</v>
      </c>
      <c r="K121" s="40"/>
      <c r="L121" s="44"/>
      <c r="M121" s="103"/>
      <c r="N121" s="198"/>
      <c r="O121" s="104"/>
      <c r="P121" s="199">
        <f>P122</f>
        <v>0</v>
      </c>
      <c r="Q121" s="104"/>
      <c r="R121" s="199">
        <f>R122</f>
        <v>0</v>
      </c>
      <c r="S121" s="104"/>
      <c r="T121" s="200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78</v>
      </c>
      <c r="AU121" s="17" t="s">
        <v>106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78</v>
      </c>
      <c r="E122" s="205" t="s">
        <v>125</v>
      </c>
      <c r="F122" s="205" t="s">
        <v>126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P123+P131+P174+P175</f>
        <v>0</v>
      </c>
      <c r="Q122" s="210"/>
      <c r="R122" s="211">
        <f>R123+R131+R174+R175</f>
        <v>0</v>
      </c>
      <c r="S122" s="210"/>
      <c r="T122" s="212">
        <f>T123+T131+T174+T175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87</v>
      </c>
      <c r="AT122" s="214" t="s">
        <v>78</v>
      </c>
      <c r="AU122" s="214" t="s">
        <v>79</v>
      </c>
      <c r="AY122" s="213" t="s">
        <v>127</v>
      </c>
      <c r="BK122" s="215">
        <f>BK123+BK131+BK174+BK175</f>
        <v>0</v>
      </c>
    </row>
    <row r="123" s="12" customFormat="1" ht="22.8" customHeight="1">
      <c r="A123" s="12"/>
      <c r="B123" s="202"/>
      <c r="C123" s="203"/>
      <c r="D123" s="204" t="s">
        <v>78</v>
      </c>
      <c r="E123" s="216" t="s">
        <v>87</v>
      </c>
      <c r="F123" s="216" t="s">
        <v>128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SUM(P124:P130)</f>
        <v>0</v>
      </c>
      <c r="Q123" s="210"/>
      <c r="R123" s="211">
        <f>SUM(R124:R130)</f>
        <v>0</v>
      </c>
      <c r="S123" s="210"/>
      <c r="T123" s="212">
        <f>SUM(T124:T130)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87</v>
      </c>
      <c r="AT123" s="214" t="s">
        <v>78</v>
      </c>
      <c r="AU123" s="214" t="s">
        <v>87</v>
      </c>
      <c r="AY123" s="213" t="s">
        <v>127</v>
      </c>
      <c r="BK123" s="215">
        <f>SUM(BK124:BK130)</f>
        <v>0</v>
      </c>
    </row>
    <row r="124" s="2" customFormat="1" ht="16.5" customHeight="1">
      <c r="A124" s="38"/>
      <c r="B124" s="39"/>
      <c r="C124" s="218" t="s">
        <v>87</v>
      </c>
      <c r="D124" s="218" t="s">
        <v>129</v>
      </c>
      <c r="E124" s="219" t="s">
        <v>130</v>
      </c>
      <c r="F124" s="220" t="s">
        <v>131</v>
      </c>
      <c r="G124" s="221" t="s">
        <v>132</v>
      </c>
      <c r="H124" s="222">
        <v>38</v>
      </c>
      <c r="I124" s="223"/>
      <c r="J124" s="222">
        <f>ROUND(I124*H124,2)</f>
        <v>0</v>
      </c>
      <c r="K124" s="220" t="s">
        <v>133</v>
      </c>
      <c r="L124" s="44"/>
      <c r="M124" s="224" t="s">
        <v>1</v>
      </c>
      <c r="N124" s="225" t="s">
        <v>44</v>
      </c>
      <c r="O124" s="91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8" t="s">
        <v>134</v>
      </c>
      <c r="AT124" s="228" t="s">
        <v>129</v>
      </c>
      <c r="AU124" s="228" t="s">
        <v>89</v>
      </c>
      <c r="AY124" s="17" t="s">
        <v>127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7" t="s">
        <v>87</v>
      </c>
      <c r="BK124" s="229">
        <f>ROUND(I124*H124,2)</f>
        <v>0</v>
      </c>
      <c r="BL124" s="17" t="s">
        <v>134</v>
      </c>
      <c r="BM124" s="228" t="s">
        <v>135</v>
      </c>
    </row>
    <row r="125" s="2" customFormat="1">
      <c r="A125" s="38"/>
      <c r="B125" s="39"/>
      <c r="C125" s="40"/>
      <c r="D125" s="230" t="s">
        <v>136</v>
      </c>
      <c r="E125" s="40"/>
      <c r="F125" s="231" t="s">
        <v>131</v>
      </c>
      <c r="G125" s="40"/>
      <c r="H125" s="40"/>
      <c r="I125" s="232"/>
      <c r="J125" s="40"/>
      <c r="K125" s="40"/>
      <c r="L125" s="44"/>
      <c r="M125" s="233"/>
      <c r="N125" s="234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136</v>
      </c>
      <c r="AU125" s="17" t="s">
        <v>89</v>
      </c>
    </row>
    <row r="126" s="2" customFormat="1">
      <c r="A126" s="38"/>
      <c r="B126" s="39"/>
      <c r="C126" s="40"/>
      <c r="D126" s="230" t="s">
        <v>137</v>
      </c>
      <c r="E126" s="40"/>
      <c r="F126" s="235" t="s">
        <v>138</v>
      </c>
      <c r="G126" s="40"/>
      <c r="H126" s="40"/>
      <c r="I126" s="232"/>
      <c r="J126" s="40"/>
      <c r="K126" s="40"/>
      <c r="L126" s="44"/>
      <c r="M126" s="233"/>
      <c r="N126" s="234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137</v>
      </c>
      <c r="AU126" s="17" t="s">
        <v>89</v>
      </c>
    </row>
    <row r="127" s="13" customFormat="1">
      <c r="A127" s="13"/>
      <c r="B127" s="236"/>
      <c r="C127" s="237"/>
      <c r="D127" s="230" t="s">
        <v>139</v>
      </c>
      <c r="E127" s="238" t="s">
        <v>1</v>
      </c>
      <c r="F127" s="239" t="s">
        <v>140</v>
      </c>
      <c r="G127" s="237"/>
      <c r="H127" s="238" t="s">
        <v>1</v>
      </c>
      <c r="I127" s="240"/>
      <c r="J127" s="237"/>
      <c r="K127" s="237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139</v>
      </c>
      <c r="AU127" s="245" t="s">
        <v>89</v>
      </c>
      <c r="AV127" s="13" t="s">
        <v>87</v>
      </c>
      <c r="AW127" s="13" t="s">
        <v>34</v>
      </c>
      <c r="AX127" s="13" t="s">
        <v>79</v>
      </c>
      <c r="AY127" s="245" t="s">
        <v>127</v>
      </c>
    </row>
    <row r="128" s="13" customFormat="1">
      <c r="A128" s="13"/>
      <c r="B128" s="236"/>
      <c r="C128" s="237"/>
      <c r="D128" s="230" t="s">
        <v>139</v>
      </c>
      <c r="E128" s="238" t="s">
        <v>1</v>
      </c>
      <c r="F128" s="239" t="s">
        <v>141</v>
      </c>
      <c r="G128" s="237"/>
      <c r="H128" s="238" t="s">
        <v>1</v>
      </c>
      <c r="I128" s="240"/>
      <c r="J128" s="237"/>
      <c r="K128" s="237"/>
      <c r="L128" s="241"/>
      <c r="M128" s="242"/>
      <c r="N128" s="243"/>
      <c r="O128" s="243"/>
      <c r="P128" s="243"/>
      <c r="Q128" s="243"/>
      <c r="R128" s="243"/>
      <c r="S128" s="243"/>
      <c r="T128" s="24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139</v>
      </c>
      <c r="AU128" s="245" t="s">
        <v>89</v>
      </c>
      <c r="AV128" s="13" t="s">
        <v>87</v>
      </c>
      <c r="AW128" s="13" t="s">
        <v>34</v>
      </c>
      <c r="AX128" s="13" t="s">
        <v>79</v>
      </c>
      <c r="AY128" s="245" t="s">
        <v>127</v>
      </c>
    </row>
    <row r="129" s="14" customFormat="1">
      <c r="A129" s="14"/>
      <c r="B129" s="246"/>
      <c r="C129" s="247"/>
      <c r="D129" s="230" t="s">
        <v>139</v>
      </c>
      <c r="E129" s="248" t="s">
        <v>1</v>
      </c>
      <c r="F129" s="249" t="s">
        <v>142</v>
      </c>
      <c r="G129" s="247"/>
      <c r="H129" s="250">
        <v>38</v>
      </c>
      <c r="I129" s="251"/>
      <c r="J129" s="247"/>
      <c r="K129" s="247"/>
      <c r="L129" s="252"/>
      <c r="M129" s="253"/>
      <c r="N129" s="254"/>
      <c r="O129" s="254"/>
      <c r="P129" s="254"/>
      <c r="Q129" s="254"/>
      <c r="R129" s="254"/>
      <c r="S129" s="254"/>
      <c r="T129" s="25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6" t="s">
        <v>139</v>
      </c>
      <c r="AU129" s="256" t="s">
        <v>89</v>
      </c>
      <c r="AV129" s="14" t="s">
        <v>89</v>
      </c>
      <c r="AW129" s="14" t="s">
        <v>34</v>
      </c>
      <c r="AX129" s="14" t="s">
        <v>79</v>
      </c>
      <c r="AY129" s="256" t="s">
        <v>127</v>
      </c>
    </row>
    <row r="130" s="15" customFormat="1">
      <c r="A130" s="15"/>
      <c r="B130" s="257"/>
      <c r="C130" s="258"/>
      <c r="D130" s="230" t="s">
        <v>139</v>
      </c>
      <c r="E130" s="259" t="s">
        <v>1</v>
      </c>
      <c r="F130" s="260" t="s">
        <v>143</v>
      </c>
      <c r="G130" s="258"/>
      <c r="H130" s="261">
        <v>38</v>
      </c>
      <c r="I130" s="262"/>
      <c r="J130" s="258"/>
      <c r="K130" s="258"/>
      <c r="L130" s="263"/>
      <c r="M130" s="264"/>
      <c r="N130" s="265"/>
      <c r="O130" s="265"/>
      <c r="P130" s="265"/>
      <c r="Q130" s="265"/>
      <c r="R130" s="265"/>
      <c r="S130" s="265"/>
      <c r="T130" s="266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7" t="s">
        <v>139</v>
      </c>
      <c r="AU130" s="267" t="s">
        <v>89</v>
      </c>
      <c r="AV130" s="15" t="s">
        <v>134</v>
      </c>
      <c r="AW130" s="15" t="s">
        <v>34</v>
      </c>
      <c r="AX130" s="15" t="s">
        <v>87</v>
      </c>
      <c r="AY130" s="267" t="s">
        <v>127</v>
      </c>
    </row>
    <row r="131" s="12" customFormat="1" ht="22.8" customHeight="1">
      <c r="A131" s="12"/>
      <c r="B131" s="202"/>
      <c r="C131" s="203"/>
      <c r="D131" s="204" t="s">
        <v>78</v>
      </c>
      <c r="E131" s="216" t="s">
        <v>144</v>
      </c>
      <c r="F131" s="216" t="s">
        <v>145</v>
      </c>
      <c r="G131" s="203"/>
      <c r="H131" s="203"/>
      <c r="I131" s="206"/>
      <c r="J131" s="217">
        <f>BK131</f>
        <v>0</v>
      </c>
      <c r="K131" s="203"/>
      <c r="L131" s="208"/>
      <c r="M131" s="209"/>
      <c r="N131" s="210"/>
      <c r="O131" s="210"/>
      <c r="P131" s="211">
        <f>SUM(P132:P173)</f>
        <v>0</v>
      </c>
      <c r="Q131" s="210"/>
      <c r="R131" s="211">
        <f>SUM(R132:R173)</f>
        <v>0</v>
      </c>
      <c r="S131" s="210"/>
      <c r="T131" s="212">
        <f>SUM(T132:T173)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3" t="s">
        <v>87</v>
      </c>
      <c r="AT131" s="214" t="s">
        <v>78</v>
      </c>
      <c r="AU131" s="214" t="s">
        <v>87</v>
      </c>
      <c r="AY131" s="213" t="s">
        <v>127</v>
      </c>
      <c r="BK131" s="215">
        <f>SUM(BK132:BK173)</f>
        <v>0</v>
      </c>
    </row>
    <row r="132" s="2" customFormat="1" ht="21.75" customHeight="1">
      <c r="A132" s="38"/>
      <c r="B132" s="39"/>
      <c r="C132" s="218" t="s">
        <v>146</v>
      </c>
      <c r="D132" s="218" t="s">
        <v>129</v>
      </c>
      <c r="E132" s="219" t="s">
        <v>147</v>
      </c>
      <c r="F132" s="220" t="s">
        <v>148</v>
      </c>
      <c r="G132" s="221" t="s">
        <v>132</v>
      </c>
      <c r="H132" s="222">
        <v>38</v>
      </c>
      <c r="I132" s="223"/>
      <c r="J132" s="222">
        <f>ROUND(I132*H132,2)</f>
        <v>0</v>
      </c>
      <c r="K132" s="220" t="s">
        <v>133</v>
      </c>
      <c r="L132" s="44"/>
      <c r="M132" s="224" t="s">
        <v>1</v>
      </c>
      <c r="N132" s="225" t="s">
        <v>44</v>
      </c>
      <c r="O132" s="91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8" t="s">
        <v>134</v>
      </c>
      <c r="AT132" s="228" t="s">
        <v>129</v>
      </c>
      <c r="AU132" s="228" t="s">
        <v>89</v>
      </c>
      <c r="AY132" s="17" t="s">
        <v>127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7" t="s">
        <v>87</v>
      </c>
      <c r="BK132" s="229">
        <f>ROUND(I132*H132,2)</f>
        <v>0</v>
      </c>
      <c r="BL132" s="17" t="s">
        <v>134</v>
      </c>
      <c r="BM132" s="228" t="s">
        <v>149</v>
      </c>
    </row>
    <row r="133" s="2" customFormat="1">
      <c r="A133" s="38"/>
      <c r="B133" s="39"/>
      <c r="C133" s="40"/>
      <c r="D133" s="230" t="s">
        <v>136</v>
      </c>
      <c r="E133" s="40"/>
      <c r="F133" s="231" t="s">
        <v>148</v>
      </c>
      <c r="G133" s="40"/>
      <c r="H133" s="40"/>
      <c r="I133" s="232"/>
      <c r="J133" s="40"/>
      <c r="K133" s="40"/>
      <c r="L133" s="44"/>
      <c r="M133" s="233"/>
      <c r="N133" s="234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136</v>
      </c>
      <c r="AU133" s="17" t="s">
        <v>89</v>
      </c>
    </row>
    <row r="134" s="2" customFormat="1">
      <c r="A134" s="38"/>
      <c r="B134" s="39"/>
      <c r="C134" s="40"/>
      <c r="D134" s="230" t="s">
        <v>137</v>
      </c>
      <c r="E134" s="40"/>
      <c r="F134" s="235" t="s">
        <v>150</v>
      </c>
      <c r="G134" s="40"/>
      <c r="H134" s="40"/>
      <c r="I134" s="232"/>
      <c r="J134" s="40"/>
      <c r="K134" s="40"/>
      <c r="L134" s="44"/>
      <c r="M134" s="233"/>
      <c r="N134" s="234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137</v>
      </c>
      <c r="AU134" s="17" t="s">
        <v>89</v>
      </c>
    </row>
    <row r="135" s="13" customFormat="1">
      <c r="A135" s="13"/>
      <c r="B135" s="236"/>
      <c r="C135" s="237"/>
      <c r="D135" s="230" t="s">
        <v>139</v>
      </c>
      <c r="E135" s="238" t="s">
        <v>1</v>
      </c>
      <c r="F135" s="239" t="s">
        <v>151</v>
      </c>
      <c r="G135" s="237"/>
      <c r="H135" s="238" t="s">
        <v>1</v>
      </c>
      <c r="I135" s="240"/>
      <c r="J135" s="237"/>
      <c r="K135" s="237"/>
      <c r="L135" s="241"/>
      <c r="M135" s="242"/>
      <c r="N135" s="243"/>
      <c r="O135" s="243"/>
      <c r="P135" s="243"/>
      <c r="Q135" s="243"/>
      <c r="R135" s="243"/>
      <c r="S135" s="243"/>
      <c r="T135" s="24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5" t="s">
        <v>139</v>
      </c>
      <c r="AU135" s="245" t="s">
        <v>89</v>
      </c>
      <c r="AV135" s="13" t="s">
        <v>87</v>
      </c>
      <c r="AW135" s="13" t="s">
        <v>34</v>
      </c>
      <c r="AX135" s="13" t="s">
        <v>79</v>
      </c>
      <c r="AY135" s="245" t="s">
        <v>127</v>
      </c>
    </row>
    <row r="136" s="13" customFormat="1">
      <c r="A136" s="13"/>
      <c r="B136" s="236"/>
      <c r="C136" s="237"/>
      <c r="D136" s="230" t="s">
        <v>139</v>
      </c>
      <c r="E136" s="238" t="s">
        <v>1</v>
      </c>
      <c r="F136" s="239" t="s">
        <v>140</v>
      </c>
      <c r="G136" s="237"/>
      <c r="H136" s="238" t="s">
        <v>1</v>
      </c>
      <c r="I136" s="240"/>
      <c r="J136" s="237"/>
      <c r="K136" s="237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139</v>
      </c>
      <c r="AU136" s="245" t="s">
        <v>89</v>
      </c>
      <c r="AV136" s="13" t="s">
        <v>87</v>
      </c>
      <c r="AW136" s="13" t="s">
        <v>34</v>
      </c>
      <c r="AX136" s="13" t="s">
        <v>79</v>
      </c>
      <c r="AY136" s="245" t="s">
        <v>127</v>
      </c>
    </row>
    <row r="137" s="14" customFormat="1">
      <c r="A137" s="14"/>
      <c r="B137" s="246"/>
      <c r="C137" s="247"/>
      <c r="D137" s="230" t="s">
        <v>139</v>
      </c>
      <c r="E137" s="248" t="s">
        <v>1</v>
      </c>
      <c r="F137" s="249" t="s">
        <v>142</v>
      </c>
      <c r="G137" s="247"/>
      <c r="H137" s="250">
        <v>38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6" t="s">
        <v>139</v>
      </c>
      <c r="AU137" s="256" t="s">
        <v>89</v>
      </c>
      <c r="AV137" s="14" t="s">
        <v>89</v>
      </c>
      <c r="AW137" s="14" t="s">
        <v>34</v>
      </c>
      <c r="AX137" s="14" t="s">
        <v>79</v>
      </c>
      <c r="AY137" s="256" t="s">
        <v>127</v>
      </c>
    </row>
    <row r="138" s="15" customFormat="1">
      <c r="A138" s="15"/>
      <c r="B138" s="257"/>
      <c r="C138" s="258"/>
      <c r="D138" s="230" t="s">
        <v>139</v>
      </c>
      <c r="E138" s="259" t="s">
        <v>1</v>
      </c>
      <c r="F138" s="260" t="s">
        <v>143</v>
      </c>
      <c r="G138" s="258"/>
      <c r="H138" s="261">
        <v>38</v>
      </c>
      <c r="I138" s="262"/>
      <c r="J138" s="258"/>
      <c r="K138" s="258"/>
      <c r="L138" s="263"/>
      <c r="M138" s="264"/>
      <c r="N138" s="265"/>
      <c r="O138" s="265"/>
      <c r="P138" s="265"/>
      <c r="Q138" s="265"/>
      <c r="R138" s="265"/>
      <c r="S138" s="265"/>
      <c r="T138" s="266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7" t="s">
        <v>139</v>
      </c>
      <c r="AU138" s="267" t="s">
        <v>89</v>
      </c>
      <c r="AV138" s="15" t="s">
        <v>134</v>
      </c>
      <c r="AW138" s="15" t="s">
        <v>34</v>
      </c>
      <c r="AX138" s="15" t="s">
        <v>87</v>
      </c>
      <c r="AY138" s="267" t="s">
        <v>127</v>
      </c>
    </row>
    <row r="139" s="2" customFormat="1" ht="16.5" customHeight="1">
      <c r="A139" s="38"/>
      <c r="B139" s="39"/>
      <c r="C139" s="218" t="s">
        <v>152</v>
      </c>
      <c r="D139" s="218" t="s">
        <v>129</v>
      </c>
      <c r="E139" s="219" t="s">
        <v>153</v>
      </c>
      <c r="F139" s="220" t="s">
        <v>154</v>
      </c>
      <c r="G139" s="221" t="s">
        <v>132</v>
      </c>
      <c r="H139" s="222">
        <v>230.09999999999999</v>
      </c>
      <c r="I139" s="223"/>
      <c r="J139" s="222">
        <f>ROUND(I139*H139,2)</f>
        <v>0</v>
      </c>
      <c r="K139" s="220" t="s">
        <v>133</v>
      </c>
      <c r="L139" s="44"/>
      <c r="M139" s="224" t="s">
        <v>1</v>
      </c>
      <c r="N139" s="225" t="s">
        <v>44</v>
      </c>
      <c r="O139" s="91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8" t="s">
        <v>134</v>
      </c>
      <c r="AT139" s="228" t="s">
        <v>129</v>
      </c>
      <c r="AU139" s="228" t="s">
        <v>89</v>
      </c>
      <c r="AY139" s="17" t="s">
        <v>127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7" t="s">
        <v>87</v>
      </c>
      <c r="BK139" s="229">
        <f>ROUND(I139*H139,2)</f>
        <v>0</v>
      </c>
      <c r="BL139" s="17" t="s">
        <v>134</v>
      </c>
      <c r="BM139" s="228" t="s">
        <v>155</v>
      </c>
    </row>
    <row r="140" s="2" customFormat="1">
      <c r="A140" s="38"/>
      <c r="B140" s="39"/>
      <c r="C140" s="40"/>
      <c r="D140" s="230" t="s">
        <v>136</v>
      </c>
      <c r="E140" s="40"/>
      <c r="F140" s="231" t="s">
        <v>154</v>
      </c>
      <c r="G140" s="40"/>
      <c r="H140" s="40"/>
      <c r="I140" s="232"/>
      <c r="J140" s="40"/>
      <c r="K140" s="40"/>
      <c r="L140" s="44"/>
      <c r="M140" s="233"/>
      <c r="N140" s="234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136</v>
      </c>
      <c r="AU140" s="17" t="s">
        <v>89</v>
      </c>
    </row>
    <row r="141" s="2" customFormat="1">
      <c r="A141" s="38"/>
      <c r="B141" s="39"/>
      <c r="C141" s="40"/>
      <c r="D141" s="230" t="s">
        <v>137</v>
      </c>
      <c r="E141" s="40"/>
      <c r="F141" s="235" t="s">
        <v>156</v>
      </c>
      <c r="G141" s="40"/>
      <c r="H141" s="40"/>
      <c r="I141" s="232"/>
      <c r="J141" s="40"/>
      <c r="K141" s="40"/>
      <c r="L141" s="44"/>
      <c r="M141" s="233"/>
      <c r="N141" s="234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137</v>
      </c>
      <c r="AU141" s="17" t="s">
        <v>89</v>
      </c>
    </row>
    <row r="142" s="13" customFormat="1">
      <c r="A142" s="13"/>
      <c r="B142" s="236"/>
      <c r="C142" s="237"/>
      <c r="D142" s="230" t="s">
        <v>139</v>
      </c>
      <c r="E142" s="238" t="s">
        <v>1</v>
      </c>
      <c r="F142" s="239" t="s">
        <v>157</v>
      </c>
      <c r="G142" s="237"/>
      <c r="H142" s="238" t="s">
        <v>1</v>
      </c>
      <c r="I142" s="240"/>
      <c r="J142" s="237"/>
      <c r="K142" s="237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139</v>
      </c>
      <c r="AU142" s="245" t="s">
        <v>89</v>
      </c>
      <c r="AV142" s="13" t="s">
        <v>87</v>
      </c>
      <c r="AW142" s="13" t="s">
        <v>34</v>
      </c>
      <c r="AX142" s="13" t="s">
        <v>79</v>
      </c>
      <c r="AY142" s="245" t="s">
        <v>127</v>
      </c>
    </row>
    <row r="143" s="13" customFormat="1">
      <c r="A143" s="13"/>
      <c r="B143" s="236"/>
      <c r="C143" s="237"/>
      <c r="D143" s="230" t="s">
        <v>139</v>
      </c>
      <c r="E143" s="238" t="s">
        <v>1</v>
      </c>
      <c r="F143" s="239" t="s">
        <v>158</v>
      </c>
      <c r="G143" s="237"/>
      <c r="H143" s="238" t="s">
        <v>1</v>
      </c>
      <c r="I143" s="240"/>
      <c r="J143" s="237"/>
      <c r="K143" s="237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139</v>
      </c>
      <c r="AU143" s="245" t="s">
        <v>89</v>
      </c>
      <c r="AV143" s="13" t="s">
        <v>87</v>
      </c>
      <c r="AW143" s="13" t="s">
        <v>34</v>
      </c>
      <c r="AX143" s="13" t="s">
        <v>79</v>
      </c>
      <c r="AY143" s="245" t="s">
        <v>127</v>
      </c>
    </row>
    <row r="144" s="13" customFormat="1">
      <c r="A144" s="13"/>
      <c r="B144" s="236"/>
      <c r="C144" s="237"/>
      <c r="D144" s="230" t="s">
        <v>139</v>
      </c>
      <c r="E144" s="238" t="s">
        <v>1</v>
      </c>
      <c r="F144" s="239" t="s">
        <v>159</v>
      </c>
      <c r="G144" s="237"/>
      <c r="H144" s="238" t="s">
        <v>1</v>
      </c>
      <c r="I144" s="240"/>
      <c r="J144" s="237"/>
      <c r="K144" s="237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139</v>
      </c>
      <c r="AU144" s="245" t="s">
        <v>89</v>
      </c>
      <c r="AV144" s="13" t="s">
        <v>87</v>
      </c>
      <c r="AW144" s="13" t="s">
        <v>34</v>
      </c>
      <c r="AX144" s="13" t="s">
        <v>79</v>
      </c>
      <c r="AY144" s="245" t="s">
        <v>127</v>
      </c>
    </row>
    <row r="145" s="14" customFormat="1">
      <c r="A145" s="14"/>
      <c r="B145" s="246"/>
      <c r="C145" s="247"/>
      <c r="D145" s="230" t="s">
        <v>139</v>
      </c>
      <c r="E145" s="248" t="s">
        <v>1</v>
      </c>
      <c r="F145" s="249" t="s">
        <v>160</v>
      </c>
      <c r="G145" s="247"/>
      <c r="H145" s="250">
        <v>230.09999999999999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6" t="s">
        <v>139</v>
      </c>
      <c r="AU145" s="256" t="s">
        <v>89</v>
      </c>
      <c r="AV145" s="14" t="s">
        <v>89</v>
      </c>
      <c r="AW145" s="14" t="s">
        <v>34</v>
      </c>
      <c r="AX145" s="14" t="s">
        <v>79</v>
      </c>
      <c r="AY145" s="256" t="s">
        <v>127</v>
      </c>
    </row>
    <row r="146" s="15" customFormat="1">
      <c r="A146" s="15"/>
      <c r="B146" s="257"/>
      <c r="C146" s="258"/>
      <c r="D146" s="230" t="s">
        <v>139</v>
      </c>
      <c r="E146" s="259" t="s">
        <v>1</v>
      </c>
      <c r="F146" s="260" t="s">
        <v>143</v>
      </c>
      <c r="G146" s="258"/>
      <c r="H146" s="261">
        <v>230.09999999999999</v>
      </c>
      <c r="I146" s="262"/>
      <c r="J146" s="258"/>
      <c r="K146" s="258"/>
      <c r="L146" s="263"/>
      <c r="M146" s="264"/>
      <c r="N146" s="265"/>
      <c r="O146" s="265"/>
      <c r="P146" s="265"/>
      <c r="Q146" s="265"/>
      <c r="R146" s="265"/>
      <c r="S146" s="265"/>
      <c r="T146" s="266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7" t="s">
        <v>139</v>
      </c>
      <c r="AU146" s="267" t="s">
        <v>89</v>
      </c>
      <c r="AV146" s="15" t="s">
        <v>134</v>
      </c>
      <c r="AW146" s="15" t="s">
        <v>34</v>
      </c>
      <c r="AX146" s="15" t="s">
        <v>87</v>
      </c>
      <c r="AY146" s="267" t="s">
        <v>127</v>
      </c>
    </row>
    <row r="147" s="2" customFormat="1" ht="16.5" customHeight="1">
      <c r="A147" s="38"/>
      <c r="B147" s="39"/>
      <c r="C147" s="218" t="s">
        <v>144</v>
      </c>
      <c r="D147" s="218" t="s">
        <v>129</v>
      </c>
      <c r="E147" s="219" t="s">
        <v>153</v>
      </c>
      <c r="F147" s="220" t="s">
        <v>154</v>
      </c>
      <c r="G147" s="221" t="s">
        <v>132</v>
      </c>
      <c r="H147" s="222">
        <v>230.09999999999999</v>
      </c>
      <c r="I147" s="223"/>
      <c r="J147" s="222">
        <f>ROUND(I147*H147,2)</f>
        <v>0</v>
      </c>
      <c r="K147" s="220" t="s">
        <v>133</v>
      </c>
      <c r="L147" s="44"/>
      <c r="M147" s="224" t="s">
        <v>1</v>
      </c>
      <c r="N147" s="225" t="s">
        <v>44</v>
      </c>
      <c r="O147" s="91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8" t="s">
        <v>134</v>
      </c>
      <c r="AT147" s="228" t="s">
        <v>129</v>
      </c>
      <c r="AU147" s="228" t="s">
        <v>89</v>
      </c>
      <c r="AY147" s="17" t="s">
        <v>127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7" t="s">
        <v>87</v>
      </c>
      <c r="BK147" s="229">
        <f>ROUND(I147*H147,2)</f>
        <v>0</v>
      </c>
      <c r="BL147" s="17" t="s">
        <v>134</v>
      </c>
      <c r="BM147" s="228" t="s">
        <v>161</v>
      </c>
    </row>
    <row r="148" s="2" customFormat="1">
      <c r="A148" s="38"/>
      <c r="B148" s="39"/>
      <c r="C148" s="40"/>
      <c r="D148" s="230" t="s">
        <v>136</v>
      </c>
      <c r="E148" s="40"/>
      <c r="F148" s="231" t="s">
        <v>154</v>
      </c>
      <c r="G148" s="40"/>
      <c r="H148" s="40"/>
      <c r="I148" s="232"/>
      <c r="J148" s="40"/>
      <c r="K148" s="40"/>
      <c r="L148" s="44"/>
      <c r="M148" s="233"/>
      <c r="N148" s="234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136</v>
      </c>
      <c r="AU148" s="17" t="s">
        <v>89</v>
      </c>
    </row>
    <row r="149" s="2" customFormat="1">
      <c r="A149" s="38"/>
      <c r="B149" s="39"/>
      <c r="C149" s="40"/>
      <c r="D149" s="230" t="s">
        <v>137</v>
      </c>
      <c r="E149" s="40"/>
      <c r="F149" s="235" t="s">
        <v>156</v>
      </c>
      <c r="G149" s="40"/>
      <c r="H149" s="40"/>
      <c r="I149" s="232"/>
      <c r="J149" s="40"/>
      <c r="K149" s="40"/>
      <c r="L149" s="44"/>
      <c r="M149" s="233"/>
      <c r="N149" s="234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137</v>
      </c>
      <c r="AU149" s="17" t="s">
        <v>89</v>
      </c>
    </row>
    <row r="150" s="13" customFormat="1">
      <c r="A150" s="13"/>
      <c r="B150" s="236"/>
      <c r="C150" s="237"/>
      <c r="D150" s="230" t="s">
        <v>139</v>
      </c>
      <c r="E150" s="238" t="s">
        <v>1</v>
      </c>
      <c r="F150" s="239" t="s">
        <v>157</v>
      </c>
      <c r="G150" s="237"/>
      <c r="H150" s="238" t="s">
        <v>1</v>
      </c>
      <c r="I150" s="240"/>
      <c r="J150" s="237"/>
      <c r="K150" s="237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139</v>
      </c>
      <c r="AU150" s="245" t="s">
        <v>89</v>
      </c>
      <c r="AV150" s="13" t="s">
        <v>87</v>
      </c>
      <c r="AW150" s="13" t="s">
        <v>34</v>
      </c>
      <c r="AX150" s="13" t="s">
        <v>79</v>
      </c>
      <c r="AY150" s="245" t="s">
        <v>127</v>
      </c>
    </row>
    <row r="151" s="13" customFormat="1">
      <c r="A151" s="13"/>
      <c r="B151" s="236"/>
      <c r="C151" s="237"/>
      <c r="D151" s="230" t="s">
        <v>139</v>
      </c>
      <c r="E151" s="238" t="s">
        <v>1</v>
      </c>
      <c r="F151" s="239" t="s">
        <v>158</v>
      </c>
      <c r="G151" s="237"/>
      <c r="H151" s="238" t="s">
        <v>1</v>
      </c>
      <c r="I151" s="240"/>
      <c r="J151" s="237"/>
      <c r="K151" s="237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139</v>
      </c>
      <c r="AU151" s="245" t="s">
        <v>89</v>
      </c>
      <c r="AV151" s="13" t="s">
        <v>87</v>
      </c>
      <c r="AW151" s="13" t="s">
        <v>34</v>
      </c>
      <c r="AX151" s="13" t="s">
        <v>79</v>
      </c>
      <c r="AY151" s="245" t="s">
        <v>127</v>
      </c>
    </row>
    <row r="152" s="13" customFormat="1">
      <c r="A152" s="13"/>
      <c r="B152" s="236"/>
      <c r="C152" s="237"/>
      <c r="D152" s="230" t="s">
        <v>139</v>
      </c>
      <c r="E152" s="238" t="s">
        <v>1</v>
      </c>
      <c r="F152" s="239" t="s">
        <v>159</v>
      </c>
      <c r="G152" s="237"/>
      <c r="H152" s="238" t="s">
        <v>1</v>
      </c>
      <c r="I152" s="240"/>
      <c r="J152" s="237"/>
      <c r="K152" s="237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139</v>
      </c>
      <c r="AU152" s="245" t="s">
        <v>89</v>
      </c>
      <c r="AV152" s="13" t="s">
        <v>87</v>
      </c>
      <c r="AW152" s="13" t="s">
        <v>34</v>
      </c>
      <c r="AX152" s="13" t="s">
        <v>79</v>
      </c>
      <c r="AY152" s="245" t="s">
        <v>127</v>
      </c>
    </row>
    <row r="153" s="14" customFormat="1">
      <c r="A153" s="14"/>
      <c r="B153" s="246"/>
      <c r="C153" s="247"/>
      <c r="D153" s="230" t="s">
        <v>139</v>
      </c>
      <c r="E153" s="248" t="s">
        <v>1</v>
      </c>
      <c r="F153" s="249" t="s">
        <v>160</v>
      </c>
      <c r="G153" s="247"/>
      <c r="H153" s="250">
        <v>230.09999999999999</v>
      </c>
      <c r="I153" s="251"/>
      <c r="J153" s="247"/>
      <c r="K153" s="247"/>
      <c r="L153" s="252"/>
      <c r="M153" s="253"/>
      <c r="N153" s="254"/>
      <c r="O153" s="254"/>
      <c r="P153" s="254"/>
      <c r="Q153" s="254"/>
      <c r="R153" s="254"/>
      <c r="S153" s="254"/>
      <c r="T153" s="25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6" t="s">
        <v>139</v>
      </c>
      <c r="AU153" s="256" t="s">
        <v>89</v>
      </c>
      <c r="AV153" s="14" t="s">
        <v>89</v>
      </c>
      <c r="AW153" s="14" t="s">
        <v>34</v>
      </c>
      <c r="AX153" s="14" t="s">
        <v>79</v>
      </c>
      <c r="AY153" s="256" t="s">
        <v>127</v>
      </c>
    </row>
    <row r="154" s="15" customFormat="1">
      <c r="A154" s="15"/>
      <c r="B154" s="257"/>
      <c r="C154" s="258"/>
      <c r="D154" s="230" t="s">
        <v>139</v>
      </c>
      <c r="E154" s="259" t="s">
        <v>1</v>
      </c>
      <c r="F154" s="260" t="s">
        <v>143</v>
      </c>
      <c r="G154" s="258"/>
      <c r="H154" s="261">
        <v>230.09999999999999</v>
      </c>
      <c r="I154" s="262"/>
      <c r="J154" s="258"/>
      <c r="K154" s="258"/>
      <c r="L154" s="263"/>
      <c r="M154" s="264"/>
      <c r="N154" s="265"/>
      <c r="O154" s="265"/>
      <c r="P154" s="265"/>
      <c r="Q154" s="265"/>
      <c r="R154" s="265"/>
      <c r="S154" s="265"/>
      <c r="T154" s="266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7" t="s">
        <v>139</v>
      </c>
      <c r="AU154" s="267" t="s">
        <v>89</v>
      </c>
      <c r="AV154" s="15" t="s">
        <v>134</v>
      </c>
      <c r="AW154" s="15" t="s">
        <v>34</v>
      </c>
      <c r="AX154" s="15" t="s">
        <v>87</v>
      </c>
      <c r="AY154" s="267" t="s">
        <v>127</v>
      </c>
    </row>
    <row r="155" s="2" customFormat="1" ht="24.15" customHeight="1">
      <c r="A155" s="38"/>
      <c r="B155" s="39"/>
      <c r="C155" s="218" t="s">
        <v>134</v>
      </c>
      <c r="D155" s="218" t="s">
        <v>129</v>
      </c>
      <c r="E155" s="219" t="s">
        <v>162</v>
      </c>
      <c r="F155" s="220" t="s">
        <v>163</v>
      </c>
      <c r="G155" s="221" t="s">
        <v>164</v>
      </c>
      <c r="H155" s="222">
        <v>8.1999999999999993</v>
      </c>
      <c r="I155" s="223"/>
      <c r="J155" s="222">
        <f>ROUND(I155*H155,2)</f>
        <v>0</v>
      </c>
      <c r="K155" s="220" t="s">
        <v>133</v>
      </c>
      <c r="L155" s="44"/>
      <c r="M155" s="224" t="s">
        <v>1</v>
      </c>
      <c r="N155" s="225" t="s">
        <v>44</v>
      </c>
      <c r="O155" s="91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8" t="s">
        <v>134</v>
      </c>
      <c r="AT155" s="228" t="s">
        <v>129</v>
      </c>
      <c r="AU155" s="228" t="s">
        <v>89</v>
      </c>
      <c r="AY155" s="17" t="s">
        <v>127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7" t="s">
        <v>87</v>
      </c>
      <c r="BK155" s="229">
        <f>ROUND(I155*H155,2)</f>
        <v>0</v>
      </c>
      <c r="BL155" s="17" t="s">
        <v>134</v>
      </c>
      <c r="BM155" s="228" t="s">
        <v>165</v>
      </c>
    </row>
    <row r="156" s="2" customFormat="1">
      <c r="A156" s="38"/>
      <c r="B156" s="39"/>
      <c r="C156" s="40"/>
      <c r="D156" s="230" t="s">
        <v>136</v>
      </c>
      <c r="E156" s="40"/>
      <c r="F156" s="231" t="s">
        <v>163</v>
      </c>
      <c r="G156" s="40"/>
      <c r="H156" s="40"/>
      <c r="I156" s="232"/>
      <c r="J156" s="40"/>
      <c r="K156" s="40"/>
      <c r="L156" s="44"/>
      <c r="M156" s="233"/>
      <c r="N156" s="234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136</v>
      </c>
      <c r="AU156" s="17" t="s">
        <v>89</v>
      </c>
    </row>
    <row r="157" s="2" customFormat="1">
      <c r="A157" s="38"/>
      <c r="B157" s="39"/>
      <c r="C157" s="40"/>
      <c r="D157" s="230" t="s">
        <v>137</v>
      </c>
      <c r="E157" s="40"/>
      <c r="F157" s="235" t="s">
        <v>166</v>
      </c>
      <c r="G157" s="40"/>
      <c r="H157" s="40"/>
      <c r="I157" s="232"/>
      <c r="J157" s="40"/>
      <c r="K157" s="40"/>
      <c r="L157" s="44"/>
      <c r="M157" s="233"/>
      <c r="N157" s="234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137</v>
      </c>
      <c r="AU157" s="17" t="s">
        <v>89</v>
      </c>
    </row>
    <row r="158" s="13" customFormat="1">
      <c r="A158" s="13"/>
      <c r="B158" s="236"/>
      <c r="C158" s="237"/>
      <c r="D158" s="230" t="s">
        <v>139</v>
      </c>
      <c r="E158" s="238" t="s">
        <v>1</v>
      </c>
      <c r="F158" s="239" t="s">
        <v>167</v>
      </c>
      <c r="G158" s="237"/>
      <c r="H158" s="238" t="s">
        <v>1</v>
      </c>
      <c r="I158" s="240"/>
      <c r="J158" s="237"/>
      <c r="K158" s="237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139</v>
      </c>
      <c r="AU158" s="245" t="s">
        <v>89</v>
      </c>
      <c r="AV158" s="13" t="s">
        <v>87</v>
      </c>
      <c r="AW158" s="13" t="s">
        <v>34</v>
      </c>
      <c r="AX158" s="13" t="s">
        <v>79</v>
      </c>
      <c r="AY158" s="245" t="s">
        <v>127</v>
      </c>
    </row>
    <row r="159" s="13" customFormat="1">
      <c r="A159" s="13"/>
      <c r="B159" s="236"/>
      <c r="C159" s="237"/>
      <c r="D159" s="230" t="s">
        <v>139</v>
      </c>
      <c r="E159" s="238" t="s">
        <v>1</v>
      </c>
      <c r="F159" s="239" t="s">
        <v>168</v>
      </c>
      <c r="G159" s="237"/>
      <c r="H159" s="238" t="s">
        <v>1</v>
      </c>
      <c r="I159" s="240"/>
      <c r="J159" s="237"/>
      <c r="K159" s="237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139</v>
      </c>
      <c r="AU159" s="245" t="s">
        <v>89</v>
      </c>
      <c r="AV159" s="13" t="s">
        <v>87</v>
      </c>
      <c r="AW159" s="13" t="s">
        <v>34</v>
      </c>
      <c r="AX159" s="13" t="s">
        <v>79</v>
      </c>
      <c r="AY159" s="245" t="s">
        <v>127</v>
      </c>
    </row>
    <row r="160" s="13" customFormat="1">
      <c r="A160" s="13"/>
      <c r="B160" s="236"/>
      <c r="C160" s="237"/>
      <c r="D160" s="230" t="s">
        <v>139</v>
      </c>
      <c r="E160" s="238" t="s">
        <v>1</v>
      </c>
      <c r="F160" s="239" t="s">
        <v>158</v>
      </c>
      <c r="G160" s="237"/>
      <c r="H160" s="238" t="s">
        <v>1</v>
      </c>
      <c r="I160" s="240"/>
      <c r="J160" s="237"/>
      <c r="K160" s="237"/>
      <c r="L160" s="241"/>
      <c r="M160" s="242"/>
      <c r="N160" s="243"/>
      <c r="O160" s="243"/>
      <c r="P160" s="243"/>
      <c r="Q160" s="243"/>
      <c r="R160" s="243"/>
      <c r="S160" s="243"/>
      <c r="T160" s="24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5" t="s">
        <v>139</v>
      </c>
      <c r="AU160" s="245" t="s">
        <v>89</v>
      </c>
      <c r="AV160" s="13" t="s">
        <v>87</v>
      </c>
      <c r="AW160" s="13" t="s">
        <v>34</v>
      </c>
      <c r="AX160" s="13" t="s">
        <v>79</v>
      </c>
      <c r="AY160" s="245" t="s">
        <v>127</v>
      </c>
    </row>
    <row r="161" s="13" customFormat="1">
      <c r="A161" s="13"/>
      <c r="B161" s="236"/>
      <c r="C161" s="237"/>
      <c r="D161" s="230" t="s">
        <v>139</v>
      </c>
      <c r="E161" s="238" t="s">
        <v>1</v>
      </c>
      <c r="F161" s="239" t="s">
        <v>159</v>
      </c>
      <c r="G161" s="237"/>
      <c r="H161" s="238" t="s">
        <v>1</v>
      </c>
      <c r="I161" s="240"/>
      <c r="J161" s="237"/>
      <c r="K161" s="237"/>
      <c r="L161" s="241"/>
      <c r="M161" s="242"/>
      <c r="N161" s="243"/>
      <c r="O161" s="243"/>
      <c r="P161" s="243"/>
      <c r="Q161" s="243"/>
      <c r="R161" s="243"/>
      <c r="S161" s="243"/>
      <c r="T161" s="24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139</v>
      </c>
      <c r="AU161" s="245" t="s">
        <v>89</v>
      </c>
      <c r="AV161" s="13" t="s">
        <v>87</v>
      </c>
      <c r="AW161" s="13" t="s">
        <v>34</v>
      </c>
      <c r="AX161" s="13" t="s">
        <v>79</v>
      </c>
      <c r="AY161" s="245" t="s">
        <v>127</v>
      </c>
    </row>
    <row r="162" s="14" customFormat="1">
      <c r="A162" s="14"/>
      <c r="B162" s="246"/>
      <c r="C162" s="247"/>
      <c r="D162" s="230" t="s">
        <v>139</v>
      </c>
      <c r="E162" s="248" t="s">
        <v>1</v>
      </c>
      <c r="F162" s="249" t="s">
        <v>169</v>
      </c>
      <c r="G162" s="247"/>
      <c r="H162" s="250">
        <v>6.9000000000000004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6" t="s">
        <v>139</v>
      </c>
      <c r="AU162" s="256" t="s">
        <v>89</v>
      </c>
      <c r="AV162" s="14" t="s">
        <v>89</v>
      </c>
      <c r="AW162" s="14" t="s">
        <v>34</v>
      </c>
      <c r="AX162" s="14" t="s">
        <v>79</v>
      </c>
      <c r="AY162" s="256" t="s">
        <v>127</v>
      </c>
    </row>
    <row r="163" s="13" customFormat="1">
      <c r="A163" s="13"/>
      <c r="B163" s="236"/>
      <c r="C163" s="237"/>
      <c r="D163" s="230" t="s">
        <v>139</v>
      </c>
      <c r="E163" s="238" t="s">
        <v>1</v>
      </c>
      <c r="F163" s="239" t="s">
        <v>170</v>
      </c>
      <c r="G163" s="237"/>
      <c r="H163" s="238" t="s">
        <v>1</v>
      </c>
      <c r="I163" s="240"/>
      <c r="J163" s="237"/>
      <c r="K163" s="237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139</v>
      </c>
      <c r="AU163" s="245" t="s">
        <v>89</v>
      </c>
      <c r="AV163" s="13" t="s">
        <v>87</v>
      </c>
      <c r="AW163" s="13" t="s">
        <v>34</v>
      </c>
      <c r="AX163" s="13" t="s">
        <v>79</v>
      </c>
      <c r="AY163" s="245" t="s">
        <v>127</v>
      </c>
    </row>
    <row r="164" s="14" customFormat="1">
      <c r="A164" s="14"/>
      <c r="B164" s="246"/>
      <c r="C164" s="247"/>
      <c r="D164" s="230" t="s">
        <v>139</v>
      </c>
      <c r="E164" s="248" t="s">
        <v>1</v>
      </c>
      <c r="F164" s="249" t="s">
        <v>171</v>
      </c>
      <c r="G164" s="247"/>
      <c r="H164" s="250">
        <v>1.3</v>
      </c>
      <c r="I164" s="251"/>
      <c r="J164" s="247"/>
      <c r="K164" s="247"/>
      <c r="L164" s="252"/>
      <c r="M164" s="253"/>
      <c r="N164" s="254"/>
      <c r="O164" s="254"/>
      <c r="P164" s="254"/>
      <c r="Q164" s="254"/>
      <c r="R164" s="254"/>
      <c r="S164" s="254"/>
      <c r="T164" s="25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6" t="s">
        <v>139</v>
      </c>
      <c r="AU164" s="256" t="s">
        <v>89</v>
      </c>
      <c r="AV164" s="14" t="s">
        <v>89</v>
      </c>
      <c r="AW164" s="14" t="s">
        <v>34</v>
      </c>
      <c r="AX164" s="14" t="s">
        <v>79</v>
      </c>
      <c r="AY164" s="256" t="s">
        <v>127</v>
      </c>
    </row>
    <row r="165" s="15" customFormat="1">
      <c r="A165" s="15"/>
      <c r="B165" s="257"/>
      <c r="C165" s="258"/>
      <c r="D165" s="230" t="s">
        <v>139</v>
      </c>
      <c r="E165" s="259" t="s">
        <v>1</v>
      </c>
      <c r="F165" s="260" t="s">
        <v>143</v>
      </c>
      <c r="G165" s="258"/>
      <c r="H165" s="261">
        <v>8.2000000000000011</v>
      </c>
      <c r="I165" s="262"/>
      <c r="J165" s="258"/>
      <c r="K165" s="258"/>
      <c r="L165" s="263"/>
      <c r="M165" s="264"/>
      <c r="N165" s="265"/>
      <c r="O165" s="265"/>
      <c r="P165" s="265"/>
      <c r="Q165" s="265"/>
      <c r="R165" s="265"/>
      <c r="S165" s="265"/>
      <c r="T165" s="266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7" t="s">
        <v>139</v>
      </c>
      <c r="AU165" s="267" t="s">
        <v>89</v>
      </c>
      <c r="AV165" s="15" t="s">
        <v>134</v>
      </c>
      <c r="AW165" s="15" t="s">
        <v>34</v>
      </c>
      <c r="AX165" s="15" t="s">
        <v>87</v>
      </c>
      <c r="AY165" s="267" t="s">
        <v>127</v>
      </c>
    </row>
    <row r="166" s="2" customFormat="1" ht="24.15" customHeight="1">
      <c r="A166" s="38"/>
      <c r="B166" s="39"/>
      <c r="C166" s="218" t="s">
        <v>172</v>
      </c>
      <c r="D166" s="218" t="s">
        <v>129</v>
      </c>
      <c r="E166" s="219" t="s">
        <v>173</v>
      </c>
      <c r="F166" s="220" t="s">
        <v>174</v>
      </c>
      <c r="G166" s="221" t="s">
        <v>132</v>
      </c>
      <c r="H166" s="222">
        <v>230.09999999999999</v>
      </c>
      <c r="I166" s="223"/>
      <c r="J166" s="222">
        <f>ROUND(I166*H166,2)</f>
        <v>0</v>
      </c>
      <c r="K166" s="220" t="s">
        <v>133</v>
      </c>
      <c r="L166" s="44"/>
      <c r="M166" s="224" t="s">
        <v>1</v>
      </c>
      <c r="N166" s="225" t="s">
        <v>44</v>
      </c>
      <c r="O166" s="91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8" t="s">
        <v>134</v>
      </c>
      <c r="AT166" s="228" t="s">
        <v>129</v>
      </c>
      <c r="AU166" s="228" t="s">
        <v>89</v>
      </c>
      <c r="AY166" s="17" t="s">
        <v>127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7" t="s">
        <v>87</v>
      </c>
      <c r="BK166" s="229">
        <f>ROUND(I166*H166,2)</f>
        <v>0</v>
      </c>
      <c r="BL166" s="17" t="s">
        <v>134</v>
      </c>
      <c r="BM166" s="228" t="s">
        <v>175</v>
      </c>
    </row>
    <row r="167" s="2" customFormat="1">
      <c r="A167" s="38"/>
      <c r="B167" s="39"/>
      <c r="C167" s="40"/>
      <c r="D167" s="230" t="s">
        <v>136</v>
      </c>
      <c r="E167" s="40"/>
      <c r="F167" s="231" t="s">
        <v>174</v>
      </c>
      <c r="G167" s="40"/>
      <c r="H167" s="40"/>
      <c r="I167" s="232"/>
      <c r="J167" s="40"/>
      <c r="K167" s="40"/>
      <c r="L167" s="44"/>
      <c r="M167" s="233"/>
      <c r="N167" s="234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136</v>
      </c>
      <c r="AU167" s="17" t="s">
        <v>89</v>
      </c>
    </row>
    <row r="168" s="2" customFormat="1">
      <c r="A168" s="38"/>
      <c r="B168" s="39"/>
      <c r="C168" s="40"/>
      <c r="D168" s="230" t="s">
        <v>137</v>
      </c>
      <c r="E168" s="40"/>
      <c r="F168" s="235" t="s">
        <v>166</v>
      </c>
      <c r="G168" s="40"/>
      <c r="H168" s="40"/>
      <c r="I168" s="232"/>
      <c r="J168" s="40"/>
      <c r="K168" s="40"/>
      <c r="L168" s="44"/>
      <c r="M168" s="233"/>
      <c r="N168" s="234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137</v>
      </c>
      <c r="AU168" s="17" t="s">
        <v>89</v>
      </c>
    </row>
    <row r="169" s="13" customFormat="1">
      <c r="A169" s="13"/>
      <c r="B169" s="236"/>
      <c r="C169" s="237"/>
      <c r="D169" s="230" t="s">
        <v>139</v>
      </c>
      <c r="E169" s="238" t="s">
        <v>1</v>
      </c>
      <c r="F169" s="239" t="s">
        <v>176</v>
      </c>
      <c r="G169" s="237"/>
      <c r="H169" s="238" t="s">
        <v>1</v>
      </c>
      <c r="I169" s="240"/>
      <c r="J169" s="237"/>
      <c r="K169" s="237"/>
      <c r="L169" s="241"/>
      <c r="M169" s="242"/>
      <c r="N169" s="243"/>
      <c r="O169" s="243"/>
      <c r="P169" s="243"/>
      <c r="Q169" s="243"/>
      <c r="R169" s="243"/>
      <c r="S169" s="243"/>
      <c r="T169" s="24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5" t="s">
        <v>139</v>
      </c>
      <c r="AU169" s="245" t="s">
        <v>89</v>
      </c>
      <c r="AV169" s="13" t="s">
        <v>87</v>
      </c>
      <c r="AW169" s="13" t="s">
        <v>34</v>
      </c>
      <c r="AX169" s="13" t="s">
        <v>79</v>
      </c>
      <c r="AY169" s="245" t="s">
        <v>127</v>
      </c>
    </row>
    <row r="170" s="13" customFormat="1">
      <c r="A170" s="13"/>
      <c r="B170" s="236"/>
      <c r="C170" s="237"/>
      <c r="D170" s="230" t="s">
        <v>139</v>
      </c>
      <c r="E170" s="238" t="s">
        <v>1</v>
      </c>
      <c r="F170" s="239" t="s">
        <v>158</v>
      </c>
      <c r="G170" s="237"/>
      <c r="H170" s="238" t="s">
        <v>1</v>
      </c>
      <c r="I170" s="240"/>
      <c r="J170" s="237"/>
      <c r="K170" s="237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139</v>
      </c>
      <c r="AU170" s="245" t="s">
        <v>89</v>
      </c>
      <c r="AV170" s="13" t="s">
        <v>87</v>
      </c>
      <c r="AW170" s="13" t="s">
        <v>34</v>
      </c>
      <c r="AX170" s="13" t="s">
        <v>79</v>
      </c>
      <c r="AY170" s="245" t="s">
        <v>127</v>
      </c>
    </row>
    <row r="171" s="13" customFormat="1">
      <c r="A171" s="13"/>
      <c r="B171" s="236"/>
      <c r="C171" s="237"/>
      <c r="D171" s="230" t="s">
        <v>139</v>
      </c>
      <c r="E171" s="238" t="s">
        <v>1</v>
      </c>
      <c r="F171" s="239" t="s">
        <v>159</v>
      </c>
      <c r="G171" s="237"/>
      <c r="H171" s="238" t="s">
        <v>1</v>
      </c>
      <c r="I171" s="240"/>
      <c r="J171" s="237"/>
      <c r="K171" s="237"/>
      <c r="L171" s="241"/>
      <c r="M171" s="242"/>
      <c r="N171" s="243"/>
      <c r="O171" s="243"/>
      <c r="P171" s="243"/>
      <c r="Q171" s="243"/>
      <c r="R171" s="243"/>
      <c r="S171" s="243"/>
      <c r="T171" s="24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5" t="s">
        <v>139</v>
      </c>
      <c r="AU171" s="245" t="s">
        <v>89</v>
      </c>
      <c r="AV171" s="13" t="s">
        <v>87</v>
      </c>
      <c r="AW171" s="13" t="s">
        <v>34</v>
      </c>
      <c r="AX171" s="13" t="s">
        <v>79</v>
      </c>
      <c r="AY171" s="245" t="s">
        <v>127</v>
      </c>
    </row>
    <row r="172" s="14" customFormat="1">
      <c r="A172" s="14"/>
      <c r="B172" s="246"/>
      <c r="C172" s="247"/>
      <c r="D172" s="230" t="s">
        <v>139</v>
      </c>
      <c r="E172" s="248" t="s">
        <v>1</v>
      </c>
      <c r="F172" s="249" t="s">
        <v>160</v>
      </c>
      <c r="G172" s="247"/>
      <c r="H172" s="250">
        <v>230.09999999999999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6" t="s">
        <v>139</v>
      </c>
      <c r="AU172" s="256" t="s">
        <v>89</v>
      </c>
      <c r="AV172" s="14" t="s">
        <v>89</v>
      </c>
      <c r="AW172" s="14" t="s">
        <v>34</v>
      </c>
      <c r="AX172" s="14" t="s">
        <v>79</v>
      </c>
      <c r="AY172" s="256" t="s">
        <v>127</v>
      </c>
    </row>
    <row r="173" s="15" customFormat="1">
      <c r="A173" s="15"/>
      <c r="B173" s="257"/>
      <c r="C173" s="258"/>
      <c r="D173" s="230" t="s">
        <v>139</v>
      </c>
      <c r="E173" s="259" t="s">
        <v>1</v>
      </c>
      <c r="F173" s="260" t="s">
        <v>143</v>
      </c>
      <c r="G173" s="258"/>
      <c r="H173" s="261">
        <v>230.09999999999999</v>
      </c>
      <c r="I173" s="262"/>
      <c r="J173" s="258"/>
      <c r="K173" s="258"/>
      <c r="L173" s="263"/>
      <c r="M173" s="264"/>
      <c r="N173" s="265"/>
      <c r="O173" s="265"/>
      <c r="P173" s="265"/>
      <c r="Q173" s="265"/>
      <c r="R173" s="265"/>
      <c r="S173" s="265"/>
      <c r="T173" s="266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7" t="s">
        <v>139</v>
      </c>
      <c r="AU173" s="267" t="s">
        <v>89</v>
      </c>
      <c r="AV173" s="15" t="s">
        <v>134</v>
      </c>
      <c r="AW173" s="15" t="s">
        <v>34</v>
      </c>
      <c r="AX173" s="15" t="s">
        <v>87</v>
      </c>
      <c r="AY173" s="267" t="s">
        <v>127</v>
      </c>
    </row>
    <row r="174" s="12" customFormat="1" ht="22.8" customHeight="1">
      <c r="A174" s="12"/>
      <c r="B174" s="202"/>
      <c r="C174" s="203"/>
      <c r="D174" s="204" t="s">
        <v>78</v>
      </c>
      <c r="E174" s="216" t="s">
        <v>177</v>
      </c>
      <c r="F174" s="216" t="s">
        <v>178</v>
      </c>
      <c r="G174" s="203"/>
      <c r="H174" s="203"/>
      <c r="I174" s="206"/>
      <c r="J174" s="217">
        <f>BK174</f>
        <v>0</v>
      </c>
      <c r="K174" s="203"/>
      <c r="L174" s="208"/>
      <c r="M174" s="209"/>
      <c r="N174" s="210"/>
      <c r="O174" s="210"/>
      <c r="P174" s="211">
        <v>0</v>
      </c>
      <c r="Q174" s="210"/>
      <c r="R174" s="211">
        <v>0</v>
      </c>
      <c r="S174" s="210"/>
      <c r="T174" s="212"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3" t="s">
        <v>87</v>
      </c>
      <c r="AT174" s="214" t="s">
        <v>78</v>
      </c>
      <c r="AU174" s="214" t="s">
        <v>87</v>
      </c>
      <c r="AY174" s="213" t="s">
        <v>127</v>
      </c>
      <c r="BK174" s="215">
        <v>0</v>
      </c>
    </row>
    <row r="175" s="12" customFormat="1" ht="22.8" customHeight="1">
      <c r="A175" s="12"/>
      <c r="B175" s="202"/>
      <c r="C175" s="203"/>
      <c r="D175" s="204" t="s">
        <v>78</v>
      </c>
      <c r="E175" s="216" t="s">
        <v>146</v>
      </c>
      <c r="F175" s="216" t="s">
        <v>179</v>
      </c>
      <c r="G175" s="203"/>
      <c r="H175" s="203"/>
      <c r="I175" s="206"/>
      <c r="J175" s="217">
        <f>BK175</f>
        <v>0</v>
      </c>
      <c r="K175" s="203"/>
      <c r="L175" s="208"/>
      <c r="M175" s="209"/>
      <c r="N175" s="210"/>
      <c r="O175" s="210"/>
      <c r="P175" s="211">
        <f>SUM(P176:P182)</f>
        <v>0</v>
      </c>
      <c r="Q175" s="210"/>
      <c r="R175" s="211">
        <f>SUM(R176:R182)</f>
        <v>0</v>
      </c>
      <c r="S175" s="210"/>
      <c r="T175" s="212">
        <f>SUM(T176:T182)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3" t="s">
        <v>87</v>
      </c>
      <c r="AT175" s="214" t="s">
        <v>78</v>
      </c>
      <c r="AU175" s="214" t="s">
        <v>87</v>
      </c>
      <c r="AY175" s="213" t="s">
        <v>127</v>
      </c>
      <c r="BK175" s="215">
        <f>SUM(BK176:BK182)</f>
        <v>0</v>
      </c>
    </row>
    <row r="176" s="2" customFormat="1" ht="16.5" customHeight="1">
      <c r="A176" s="38"/>
      <c r="B176" s="39"/>
      <c r="C176" s="218" t="s">
        <v>89</v>
      </c>
      <c r="D176" s="218" t="s">
        <v>129</v>
      </c>
      <c r="E176" s="219" t="s">
        <v>180</v>
      </c>
      <c r="F176" s="220" t="s">
        <v>181</v>
      </c>
      <c r="G176" s="221" t="s">
        <v>132</v>
      </c>
      <c r="H176" s="222">
        <v>230.09999999999999</v>
      </c>
      <c r="I176" s="223"/>
      <c r="J176" s="222">
        <f>ROUND(I176*H176,2)</f>
        <v>0</v>
      </c>
      <c r="K176" s="220" t="s">
        <v>133</v>
      </c>
      <c r="L176" s="44"/>
      <c r="M176" s="224" t="s">
        <v>1</v>
      </c>
      <c r="N176" s="225" t="s">
        <v>44</v>
      </c>
      <c r="O176" s="91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8" t="s">
        <v>134</v>
      </c>
      <c r="AT176" s="228" t="s">
        <v>129</v>
      </c>
      <c r="AU176" s="228" t="s">
        <v>89</v>
      </c>
      <c r="AY176" s="17" t="s">
        <v>127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7" t="s">
        <v>87</v>
      </c>
      <c r="BK176" s="229">
        <f>ROUND(I176*H176,2)</f>
        <v>0</v>
      </c>
      <c r="BL176" s="17" t="s">
        <v>134</v>
      </c>
      <c r="BM176" s="228" t="s">
        <v>182</v>
      </c>
    </row>
    <row r="177" s="2" customFormat="1">
      <c r="A177" s="38"/>
      <c r="B177" s="39"/>
      <c r="C177" s="40"/>
      <c r="D177" s="230" t="s">
        <v>136</v>
      </c>
      <c r="E177" s="40"/>
      <c r="F177" s="231" t="s">
        <v>181</v>
      </c>
      <c r="G177" s="40"/>
      <c r="H177" s="40"/>
      <c r="I177" s="232"/>
      <c r="J177" s="40"/>
      <c r="K177" s="40"/>
      <c r="L177" s="44"/>
      <c r="M177" s="233"/>
      <c r="N177" s="234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136</v>
      </c>
      <c r="AU177" s="17" t="s">
        <v>89</v>
      </c>
    </row>
    <row r="178" s="2" customFormat="1">
      <c r="A178" s="38"/>
      <c r="B178" s="39"/>
      <c r="C178" s="40"/>
      <c r="D178" s="230" t="s">
        <v>137</v>
      </c>
      <c r="E178" s="40"/>
      <c r="F178" s="235" t="s">
        <v>183</v>
      </c>
      <c r="G178" s="40"/>
      <c r="H178" s="40"/>
      <c r="I178" s="232"/>
      <c r="J178" s="40"/>
      <c r="K178" s="40"/>
      <c r="L178" s="44"/>
      <c r="M178" s="233"/>
      <c r="N178" s="234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137</v>
      </c>
      <c r="AU178" s="17" t="s">
        <v>89</v>
      </c>
    </row>
    <row r="179" s="13" customFormat="1">
      <c r="A179" s="13"/>
      <c r="B179" s="236"/>
      <c r="C179" s="237"/>
      <c r="D179" s="230" t="s">
        <v>139</v>
      </c>
      <c r="E179" s="238" t="s">
        <v>1</v>
      </c>
      <c r="F179" s="239" t="s">
        <v>158</v>
      </c>
      <c r="G179" s="237"/>
      <c r="H179" s="238" t="s">
        <v>1</v>
      </c>
      <c r="I179" s="240"/>
      <c r="J179" s="237"/>
      <c r="K179" s="237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139</v>
      </c>
      <c r="AU179" s="245" t="s">
        <v>89</v>
      </c>
      <c r="AV179" s="13" t="s">
        <v>87</v>
      </c>
      <c r="AW179" s="13" t="s">
        <v>34</v>
      </c>
      <c r="AX179" s="13" t="s">
        <v>79</v>
      </c>
      <c r="AY179" s="245" t="s">
        <v>127</v>
      </c>
    </row>
    <row r="180" s="13" customFormat="1">
      <c r="A180" s="13"/>
      <c r="B180" s="236"/>
      <c r="C180" s="237"/>
      <c r="D180" s="230" t="s">
        <v>139</v>
      </c>
      <c r="E180" s="238" t="s">
        <v>1</v>
      </c>
      <c r="F180" s="239" t="s">
        <v>159</v>
      </c>
      <c r="G180" s="237"/>
      <c r="H180" s="238" t="s">
        <v>1</v>
      </c>
      <c r="I180" s="240"/>
      <c r="J180" s="237"/>
      <c r="K180" s="237"/>
      <c r="L180" s="241"/>
      <c r="M180" s="242"/>
      <c r="N180" s="243"/>
      <c r="O180" s="243"/>
      <c r="P180" s="243"/>
      <c r="Q180" s="243"/>
      <c r="R180" s="243"/>
      <c r="S180" s="243"/>
      <c r="T180" s="24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139</v>
      </c>
      <c r="AU180" s="245" t="s">
        <v>89</v>
      </c>
      <c r="AV180" s="13" t="s">
        <v>87</v>
      </c>
      <c r="AW180" s="13" t="s">
        <v>34</v>
      </c>
      <c r="AX180" s="13" t="s">
        <v>79</v>
      </c>
      <c r="AY180" s="245" t="s">
        <v>127</v>
      </c>
    </row>
    <row r="181" s="14" customFormat="1">
      <c r="A181" s="14"/>
      <c r="B181" s="246"/>
      <c r="C181" s="247"/>
      <c r="D181" s="230" t="s">
        <v>139</v>
      </c>
      <c r="E181" s="248" t="s">
        <v>1</v>
      </c>
      <c r="F181" s="249" t="s">
        <v>160</v>
      </c>
      <c r="G181" s="247"/>
      <c r="H181" s="250">
        <v>230.09999999999999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6" t="s">
        <v>139</v>
      </c>
      <c r="AU181" s="256" t="s">
        <v>89</v>
      </c>
      <c r="AV181" s="14" t="s">
        <v>89</v>
      </c>
      <c r="AW181" s="14" t="s">
        <v>34</v>
      </c>
      <c r="AX181" s="14" t="s">
        <v>79</v>
      </c>
      <c r="AY181" s="256" t="s">
        <v>127</v>
      </c>
    </row>
    <row r="182" s="15" customFormat="1">
      <c r="A182" s="15"/>
      <c r="B182" s="257"/>
      <c r="C182" s="258"/>
      <c r="D182" s="230" t="s">
        <v>139</v>
      </c>
      <c r="E182" s="259" t="s">
        <v>1</v>
      </c>
      <c r="F182" s="260" t="s">
        <v>143</v>
      </c>
      <c r="G182" s="258"/>
      <c r="H182" s="261">
        <v>230.09999999999999</v>
      </c>
      <c r="I182" s="262"/>
      <c r="J182" s="258"/>
      <c r="K182" s="258"/>
      <c r="L182" s="263"/>
      <c r="M182" s="268"/>
      <c r="N182" s="269"/>
      <c r="O182" s="269"/>
      <c r="P182" s="269"/>
      <c r="Q182" s="269"/>
      <c r="R182" s="269"/>
      <c r="S182" s="269"/>
      <c r="T182" s="270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7" t="s">
        <v>139</v>
      </c>
      <c r="AU182" s="267" t="s">
        <v>89</v>
      </c>
      <c r="AV182" s="15" t="s">
        <v>134</v>
      </c>
      <c r="AW182" s="15" t="s">
        <v>34</v>
      </c>
      <c r="AX182" s="15" t="s">
        <v>87</v>
      </c>
      <c r="AY182" s="267" t="s">
        <v>127</v>
      </c>
    </row>
    <row r="183" s="2" customFormat="1" ht="6.96" customHeight="1">
      <c r="A183" s="38"/>
      <c r="B183" s="66"/>
      <c r="C183" s="67"/>
      <c r="D183" s="67"/>
      <c r="E183" s="67"/>
      <c r="F183" s="67"/>
      <c r="G183" s="67"/>
      <c r="H183" s="67"/>
      <c r="I183" s="67"/>
      <c r="J183" s="67"/>
      <c r="K183" s="67"/>
      <c r="L183" s="44"/>
      <c r="M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</row>
  </sheetData>
  <sheetProtection sheet="1" autoFilter="0" formatColumns="0" formatRows="0" objects="1" scenarios="1" spinCount="100000" saltValue="Mr4CmdMVGPItnU5j4FBOZT4vuKgBbWKUvLAt0c/rwq9hms/L5YGBwf35cBVMg/OHuY+SIImvqSVYmogwodS0pQ==" hashValue="dau8zYSB0wjiNxQrKAWb42z2r+jIDdEVO7o3+8ZHjZGpolt2xqspxdLC9gAXCXotM1u6/uh9siIIMhCswHEiDA==" algorithmName="SHA-512" password="CC35"/>
  <autoFilter ref="C120:K182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15</v>
      </c>
      <c r="L6" s="20"/>
    </row>
    <row r="7" s="1" customFormat="1" ht="16.5" customHeight="1">
      <c r="B7" s="20"/>
      <c r="E7" s="141" t="str">
        <f>'Rekapitulace stavby'!K6</f>
        <v>Oprava MK III. tř. Smetanova Lhota, MK III. tř. 4c3 a 10c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184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17</v>
      </c>
      <c r="E11" s="38"/>
      <c r="F11" s="143" t="s">
        <v>1</v>
      </c>
      <c r="G11" s="38"/>
      <c r="H11" s="38"/>
      <c r="I11" s="140" t="s">
        <v>18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19</v>
      </c>
      <c r="E12" s="38"/>
      <c r="F12" s="143" t="s">
        <v>20</v>
      </c>
      <c r="G12" s="38"/>
      <c r="H12" s="38"/>
      <c r="I12" s="140" t="s">
        <v>21</v>
      </c>
      <c r="J12" s="144" t="str">
        <f>'Rekapitulace stavby'!AN8</f>
        <v>9. 6. 2024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23</v>
      </c>
      <c r="E14" s="38"/>
      <c r="F14" s="38"/>
      <c r="G14" s="38"/>
      <c r="H14" s="38"/>
      <c r="I14" s="140" t="s">
        <v>24</v>
      </c>
      <c r="J14" s="143" t="s">
        <v>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24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24</v>
      </c>
      <c r="J20" s="143" t="s">
        <v>31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32</v>
      </c>
      <c r="F21" s="38"/>
      <c r="G21" s="38"/>
      <c r="H21" s="38"/>
      <c r="I21" s="140" t="s">
        <v>27</v>
      </c>
      <c r="J21" s="143" t="s">
        <v>33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35</v>
      </c>
      <c r="E23" s="38"/>
      <c r="F23" s="38"/>
      <c r="G23" s="38"/>
      <c r="H23" s="38"/>
      <c r="I23" s="140" t="s">
        <v>24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36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37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38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ROUND((SUM(BE121:BE198)),  2)</f>
        <v>0</v>
      </c>
      <c r="G33" s="38"/>
      <c r="H33" s="38"/>
      <c r="I33" s="155">
        <v>0.20999999999999999</v>
      </c>
      <c r="J33" s="154">
        <f>ROUND(((SUM(BE121:BE198))*I33),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ROUND((SUM(BF121:BF198)),  2)</f>
        <v>0</v>
      </c>
      <c r="G34" s="38"/>
      <c r="H34" s="38"/>
      <c r="I34" s="155">
        <v>0.14999999999999999</v>
      </c>
      <c r="J34" s="154">
        <f>ROUND(((SUM(BF121:BF198))*I34),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ROUND((SUM(BG121:BG198)),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ROUND((SUM(BH121:BH198)),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ROUND((SUM(BI121:BI198)),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Oprava MK III. tř. Smetanova Lhota, MK III. tř. 4c3 a 10c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SMETANOVALHOTA_2 - SO 102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Obec Smetanova Lhota</v>
      </c>
      <c r="G89" s="40"/>
      <c r="H89" s="40"/>
      <c r="I89" s="32" t="s">
        <v>21</v>
      </c>
      <c r="J89" s="79" t="str">
        <f>IF(J12="","",J12)</f>
        <v>9. 6. 2024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Smetanova Lhota</v>
      </c>
      <c r="G91" s="40"/>
      <c r="H91" s="40"/>
      <c r="I91" s="32" t="s">
        <v>30</v>
      </c>
      <c r="J91" s="36" t="str">
        <f>E21</f>
        <v>Ing. Rudolf Pešta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35</v>
      </c>
      <c r="J92" s="36" t="str">
        <f>E24</f>
        <v>Ing. Rudolf Pešta, tel.: 721 968 873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107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108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109</v>
      </c>
      <c r="E99" s="188"/>
      <c r="F99" s="188"/>
      <c r="G99" s="188"/>
      <c r="H99" s="188"/>
      <c r="I99" s="188"/>
      <c r="J99" s="189">
        <f>J138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110</v>
      </c>
      <c r="E100" s="188"/>
      <c r="F100" s="188"/>
      <c r="G100" s="188"/>
      <c r="H100" s="188"/>
      <c r="I100" s="188"/>
      <c r="J100" s="189">
        <f>J190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111</v>
      </c>
      <c r="E101" s="188"/>
      <c r="F101" s="188"/>
      <c r="G101" s="188"/>
      <c r="H101" s="188"/>
      <c r="I101" s="188"/>
      <c r="J101" s="189">
        <f>J191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112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15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Oprava MK III. tř. Smetanova Lhota, MK III. tř. 4c3 a 10c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100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SMETANOVALHOTA_2 - SO 102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19</v>
      </c>
      <c r="D115" s="40"/>
      <c r="E115" s="40"/>
      <c r="F115" s="27" t="str">
        <f>F12</f>
        <v>Obec Smetanova Lhota</v>
      </c>
      <c r="G115" s="40"/>
      <c r="H115" s="40"/>
      <c r="I115" s="32" t="s">
        <v>21</v>
      </c>
      <c r="J115" s="79" t="str">
        <f>IF(J12="","",J12)</f>
        <v>9. 6. 2024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23</v>
      </c>
      <c r="D117" s="40"/>
      <c r="E117" s="40"/>
      <c r="F117" s="27" t="str">
        <f>E15</f>
        <v>Smetanova Lhota</v>
      </c>
      <c r="G117" s="40"/>
      <c r="H117" s="40"/>
      <c r="I117" s="32" t="s">
        <v>30</v>
      </c>
      <c r="J117" s="36" t="str">
        <f>E21</f>
        <v>Ing. Rudolf Pešta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28</v>
      </c>
      <c r="D118" s="40"/>
      <c r="E118" s="40"/>
      <c r="F118" s="27" t="str">
        <f>IF(E18="","",E18)</f>
        <v>Vyplň údaj</v>
      </c>
      <c r="G118" s="40"/>
      <c r="H118" s="40"/>
      <c r="I118" s="32" t="s">
        <v>35</v>
      </c>
      <c r="J118" s="36" t="str">
        <f>E24</f>
        <v>Ing. Rudolf Pešta, tel.: 721 968 873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113</v>
      </c>
      <c r="D120" s="194" t="s">
        <v>64</v>
      </c>
      <c r="E120" s="194" t="s">
        <v>60</v>
      </c>
      <c r="F120" s="194" t="s">
        <v>61</v>
      </c>
      <c r="G120" s="194" t="s">
        <v>114</v>
      </c>
      <c r="H120" s="194" t="s">
        <v>115</v>
      </c>
      <c r="I120" s="194" t="s">
        <v>116</v>
      </c>
      <c r="J120" s="194" t="s">
        <v>104</v>
      </c>
      <c r="K120" s="195" t="s">
        <v>117</v>
      </c>
      <c r="L120" s="196"/>
      <c r="M120" s="100" t="s">
        <v>1</v>
      </c>
      <c r="N120" s="101" t="s">
        <v>43</v>
      </c>
      <c r="O120" s="101" t="s">
        <v>118</v>
      </c>
      <c r="P120" s="101" t="s">
        <v>119</v>
      </c>
      <c r="Q120" s="101" t="s">
        <v>120</v>
      </c>
      <c r="R120" s="101" t="s">
        <v>121</v>
      </c>
      <c r="S120" s="101" t="s">
        <v>122</v>
      </c>
      <c r="T120" s="102" t="s">
        <v>123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124</v>
      </c>
      <c r="D121" s="40"/>
      <c r="E121" s="40"/>
      <c r="F121" s="40"/>
      <c r="G121" s="40"/>
      <c r="H121" s="40"/>
      <c r="I121" s="40"/>
      <c r="J121" s="197">
        <f>BK121</f>
        <v>0</v>
      </c>
      <c r="K121" s="40"/>
      <c r="L121" s="44"/>
      <c r="M121" s="103"/>
      <c r="N121" s="198"/>
      <c r="O121" s="104"/>
      <c r="P121" s="199">
        <f>P122</f>
        <v>0</v>
      </c>
      <c r="Q121" s="104"/>
      <c r="R121" s="199">
        <f>R122</f>
        <v>0</v>
      </c>
      <c r="S121" s="104"/>
      <c r="T121" s="200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78</v>
      </c>
      <c r="AU121" s="17" t="s">
        <v>106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78</v>
      </c>
      <c r="E122" s="205" t="s">
        <v>125</v>
      </c>
      <c r="F122" s="205" t="s">
        <v>126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P123+P138+P190+P191</f>
        <v>0</v>
      </c>
      <c r="Q122" s="210"/>
      <c r="R122" s="211">
        <f>R123+R138+R190+R191</f>
        <v>0</v>
      </c>
      <c r="S122" s="210"/>
      <c r="T122" s="212">
        <f>T123+T138+T190+T191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87</v>
      </c>
      <c r="AT122" s="214" t="s">
        <v>78</v>
      </c>
      <c r="AU122" s="214" t="s">
        <v>79</v>
      </c>
      <c r="AY122" s="213" t="s">
        <v>127</v>
      </c>
      <c r="BK122" s="215">
        <f>BK123+BK138+BK190+BK191</f>
        <v>0</v>
      </c>
    </row>
    <row r="123" s="12" customFormat="1" ht="22.8" customHeight="1">
      <c r="A123" s="12"/>
      <c r="B123" s="202"/>
      <c r="C123" s="203"/>
      <c r="D123" s="204" t="s">
        <v>78</v>
      </c>
      <c r="E123" s="216" t="s">
        <v>87</v>
      </c>
      <c r="F123" s="216" t="s">
        <v>128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SUM(P124:P137)</f>
        <v>0</v>
      </c>
      <c r="Q123" s="210"/>
      <c r="R123" s="211">
        <f>SUM(R124:R137)</f>
        <v>0</v>
      </c>
      <c r="S123" s="210"/>
      <c r="T123" s="212">
        <f>SUM(T124:T137)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87</v>
      </c>
      <c r="AT123" s="214" t="s">
        <v>78</v>
      </c>
      <c r="AU123" s="214" t="s">
        <v>87</v>
      </c>
      <c r="AY123" s="213" t="s">
        <v>127</v>
      </c>
      <c r="BK123" s="215">
        <f>SUM(BK124:BK137)</f>
        <v>0</v>
      </c>
    </row>
    <row r="124" s="2" customFormat="1" ht="16.5" customHeight="1">
      <c r="A124" s="38"/>
      <c r="B124" s="39"/>
      <c r="C124" s="218" t="s">
        <v>87</v>
      </c>
      <c r="D124" s="218" t="s">
        <v>129</v>
      </c>
      <c r="E124" s="219" t="s">
        <v>130</v>
      </c>
      <c r="F124" s="220" t="s">
        <v>131</v>
      </c>
      <c r="G124" s="221" t="s">
        <v>132</v>
      </c>
      <c r="H124" s="222">
        <v>754</v>
      </c>
      <c r="I124" s="223"/>
      <c r="J124" s="222">
        <f>ROUND(I124*H124,2)</f>
        <v>0</v>
      </c>
      <c r="K124" s="220" t="s">
        <v>133</v>
      </c>
      <c r="L124" s="44"/>
      <c r="M124" s="224" t="s">
        <v>1</v>
      </c>
      <c r="N124" s="225" t="s">
        <v>44</v>
      </c>
      <c r="O124" s="91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8" t="s">
        <v>134</v>
      </c>
      <c r="AT124" s="228" t="s">
        <v>129</v>
      </c>
      <c r="AU124" s="228" t="s">
        <v>89</v>
      </c>
      <c r="AY124" s="17" t="s">
        <v>127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7" t="s">
        <v>87</v>
      </c>
      <c r="BK124" s="229">
        <f>ROUND(I124*H124,2)</f>
        <v>0</v>
      </c>
      <c r="BL124" s="17" t="s">
        <v>134</v>
      </c>
      <c r="BM124" s="228" t="s">
        <v>135</v>
      </c>
    </row>
    <row r="125" s="2" customFormat="1">
      <c r="A125" s="38"/>
      <c r="B125" s="39"/>
      <c r="C125" s="40"/>
      <c r="D125" s="230" t="s">
        <v>136</v>
      </c>
      <c r="E125" s="40"/>
      <c r="F125" s="231" t="s">
        <v>131</v>
      </c>
      <c r="G125" s="40"/>
      <c r="H125" s="40"/>
      <c r="I125" s="232"/>
      <c r="J125" s="40"/>
      <c r="K125" s="40"/>
      <c r="L125" s="44"/>
      <c r="M125" s="233"/>
      <c r="N125" s="234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136</v>
      </c>
      <c r="AU125" s="17" t="s">
        <v>89</v>
      </c>
    </row>
    <row r="126" s="2" customFormat="1">
      <c r="A126" s="38"/>
      <c r="B126" s="39"/>
      <c r="C126" s="40"/>
      <c r="D126" s="230" t="s">
        <v>137</v>
      </c>
      <c r="E126" s="40"/>
      <c r="F126" s="235" t="s">
        <v>138</v>
      </c>
      <c r="G126" s="40"/>
      <c r="H126" s="40"/>
      <c r="I126" s="232"/>
      <c r="J126" s="40"/>
      <c r="K126" s="40"/>
      <c r="L126" s="44"/>
      <c r="M126" s="233"/>
      <c r="N126" s="234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137</v>
      </c>
      <c r="AU126" s="17" t="s">
        <v>89</v>
      </c>
    </row>
    <row r="127" s="13" customFormat="1">
      <c r="A127" s="13"/>
      <c r="B127" s="236"/>
      <c r="C127" s="237"/>
      <c r="D127" s="230" t="s">
        <v>139</v>
      </c>
      <c r="E127" s="238" t="s">
        <v>1</v>
      </c>
      <c r="F127" s="239" t="s">
        <v>185</v>
      </c>
      <c r="G127" s="237"/>
      <c r="H127" s="238" t="s">
        <v>1</v>
      </c>
      <c r="I127" s="240"/>
      <c r="J127" s="237"/>
      <c r="K127" s="237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139</v>
      </c>
      <c r="AU127" s="245" t="s">
        <v>89</v>
      </c>
      <c r="AV127" s="13" t="s">
        <v>87</v>
      </c>
      <c r="AW127" s="13" t="s">
        <v>34</v>
      </c>
      <c r="AX127" s="13" t="s">
        <v>79</v>
      </c>
      <c r="AY127" s="245" t="s">
        <v>127</v>
      </c>
    </row>
    <row r="128" s="13" customFormat="1">
      <c r="A128" s="13"/>
      <c r="B128" s="236"/>
      <c r="C128" s="237"/>
      <c r="D128" s="230" t="s">
        <v>139</v>
      </c>
      <c r="E128" s="238" t="s">
        <v>1</v>
      </c>
      <c r="F128" s="239" t="s">
        <v>186</v>
      </c>
      <c r="G128" s="237"/>
      <c r="H128" s="238" t="s">
        <v>1</v>
      </c>
      <c r="I128" s="240"/>
      <c r="J128" s="237"/>
      <c r="K128" s="237"/>
      <c r="L128" s="241"/>
      <c r="M128" s="242"/>
      <c r="N128" s="243"/>
      <c r="O128" s="243"/>
      <c r="P128" s="243"/>
      <c r="Q128" s="243"/>
      <c r="R128" s="243"/>
      <c r="S128" s="243"/>
      <c r="T128" s="24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139</v>
      </c>
      <c r="AU128" s="245" t="s">
        <v>89</v>
      </c>
      <c r="AV128" s="13" t="s">
        <v>87</v>
      </c>
      <c r="AW128" s="13" t="s">
        <v>34</v>
      </c>
      <c r="AX128" s="13" t="s">
        <v>79</v>
      </c>
      <c r="AY128" s="245" t="s">
        <v>127</v>
      </c>
    </row>
    <row r="129" s="13" customFormat="1">
      <c r="A129" s="13"/>
      <c r="B129" s="236"/>
      <c r="C129" s="237"/>
      <c r="D129" s="230" t="s">
        <v>139</v>
      </c>
      <c r="E129" s="238" t="s">
        <v>1</v>
      </c>
      <c r="F129" s="239" t="s">
        <v>187</v>
      </c>
      <c r="G129" s="237"/>
      <c r="H129" s="238" t="s">
        <v>1</v>
      </c>
      <c r="I129" s="240"/>
      <c r="J129" s="237"/>
      <c r="K129" s="237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139</v>
      </c>
      <c r="AU129" s="245" t="s">
        <v>89</v>
      </c>
      <c r="AV129" s="13" t="s">
        <v>87</v>
      </c>
      <c r="AW129" s="13" t="s">
        <v>34</v>
      </c>
      <c r="AX129" s="13" t="s">
        <v>79</v>
      </c>
      <c r="AY129" s="245" t="s">
        <v>127</v>
      </c>
    </row>
    <row r="130" s="14" customFormat="1">
      <c r="A130" s="14"/>
      <c r="B130" s="246"/>
      <c r="C130" s="247"/>
      <c r="D130" s="230" t="s">
        <v>139</v>
      </c>
      <c r="E130" s="248" t="s">
        <v>1</v>
      </c>
      <c r="F130" s="249" t="s">
        <v>188</v>
      </c>
      <c r="G130" s="247"/>
      <c r="H130" s="250">
        <v>754</v>
      </c>
      <c r="I130" s="251"/>
      <c r="J130" s="247"/>
      <c r="K130" s="247"/>
      <c r="L130" s="252"/>
      <c r="M130" s="253"/>
      <c r="N130" s="254"/>
      <c r="O130" s="254"/>
      <c r="P130" s="254"/>
      <c r="Q130" s="254"/>
      <c r="R130" s="254"/>
      <c r="S130" s="254"/>
      <c r="T130" s="25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6" t="s">
        <v>139</v>
      </c>
      <c r="AU130" s="256" t="s">
        <v>89</v>
      </c>
      <c r="AV130" s="14" t="s">
        <v>89</v>
      </c>
      <c r="AW130" s="14" t="s">
        <v>34</v>
      </c>
      <c r="AX130" s="14" t="s">
        <v>79</v>
      </c>
      <c r="AY130" s="256" t="s">
        <v>127</v>
      </c>
    </row>
    <row r="131" s="15" customFormat="1">
      <c r="A131" s="15"/>
      <c r="B131" s="257"/>
      <c r="C131" s="258"/>
      <c r="D131" s="230" t="s">
        <v>139</v>
      </c>
      <c r="E131" s="259" t="s">
        <v>1</v>
      </c>
      <c r="F131" s="260" t="s">
        <v>143</v>
      </c>
      <c r="G131" s="258"/>
      <c r="H131" s="261">
        <v>754</v>
      </c>
      <c r="I131" s="262"/>
      <c r="J131" s="258"/>
      <c r="K131" s="258"/>
      <c r="L131" s="263"/>
      <c r="M131" s="264"/>
      <c r="N131" s="265"/>
      <c r="O131" s="265"/>
      <c r="P131" s="265"/>
      <c r="Q131" s="265"/>
      <c r="R131" s="265"/>
      <c r="S131" s="265"/>
      <c r="T131" s="266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7" t="s">
        <v>139</v>
      </c>
      <c r="AU131" s="267" t="s">
        <v>89</v>
      </c>
      <c r="AV131" s="15" t="s">
        <v>134</v>
      </c>
      <c r="AW131" s="15" t="s">
        <v>34</v>
      </c>
      <c r="AX131" s="15" t="s">
        <v>87</v>
      </c>
      <c r="AY131" s="267" t="s">
        <v>127</v>
      </c>
    </row>
    <row r="132" s="2" customFormat="1" ht="16.5" customHeight="1">
      <c r="A132" s="38"/>
      <c r="B132" s="39"/>
      <c r="C132" s="218" t="s">
        <v>189</v>
      </c>
      <c r="D132" s="218" t="s">
        <v>129</v>
      </c>
      <c r="E132" s="219" t="s">
        <v>190</v>
      </c>
      <c r="F132" s="220" t="s">
        <v>191</v>
      </c>
      <c r="G132" s="221" t="s">
        <v>192</v>
      </c>
      <c r="H132" s="222">
        <v>924</v>
      </c>
      <c r="I132" s="223"/>
      <c r="J132" s="222">
        <f>ROUND(I132*H132,2)</f>
        <v>0</v>
      </c>
      <c r="K132" s="220" t="s">
        <v>133</v>
      </c>
      <c r="L132" s="44"/>
      <c r="M132" s="224" t="s">
        <v>1</v>
      </c>
      <c r="N132" s="225" t="s">
        <v>44</v>
      </c>
      <c r="O132" s="91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8" t="s">
        <v>134</v>
      </c>
      <c r="AT132" s="228" t="s">
        <v>129</v>
      </c>
      <c r="AU132" s="228" t="s">
        <v>89</v>
      </c>
      <c r="AY132" s="17" t="s">
        <v>127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7" t="s">
        <v>87</v>
      </c>
      <c r="BK132" s="229">
        <f>ROUND(I132*H132,2)</f>
        <v>0</v>
      </c>
      <c r="BL132" s="17" t="s">
        <v>134</v>
      </c>
      <c r="BM132" s="228" t="s">
        <v>193</v>
      </c>
    </row>
    <row r="133" s="2" customFormat="1">
      <c r="A133" s="38"/>
      <c r="B133" s="39"/>
      <c r="C133" s="40"/>
      <c r="D133" s="230" t="s">
        <v>136</v>
      </c>
      <c r="E133" s="40"/>
      <c r="F133" s="231" t="s">
        <v>191</v>
      </c>
      <c r="G133" s="40"/>
      <c r="H133" s="40"/>
      <c r="I133" s="232"/>
      <c r="J133" s="40"/>
      <c r="K133" s="40"/>
      <c r="L133" s="44"/>
      <c r="M133" s="233"/>
      <c r="N133" s="234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136</v>
      </c>
      <c r="AU133" s="17" t="s">
        <v>89</v>
      </c>
    </row>
    <row r="134" s="13" customFormat="1">
      <c r="A134" s="13"/>
      <c r="B134" s="236"/>
      <c r="C134" s="237"/>
      <c r="D134" s="230" t="s">
        <v>139</v>
      </c>
      <c r="E134" s="238" t="s">
        <v>1</v>
      </c>
      <c r="F134" s="239" t="s">
        <v>194</v>
      </c>
      <c r="G134" s="237"/>
      <c r="H134" s="238" t="s">
        <v>1</v>
      </c>
      <c r="I134" s="240"/>
      <c r="J134" s="237"/>
      <c r="K134" s="237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139</v>
      </c>
      <c r="AU134" s="245" t="s">
        <v>89</v>
      </c>
      <c r="AV134" s="13" t="s">
        <v>87</v>
      </c>
      <c r="AW134" s="13" t="s">
        <v>34</v>
      </c>
      <c r="AX134" s="13" t="s">
        <v>79</v>
      </c>
      <c r="AY134" s="245" t="s">
        <v>127</v>
      </c>
    </row>
    <row r="135" s="13" customFormat="1">
      <c r="A135" s="13"/>
      <c r="B135" s="236"/>
      <c r="C135" s="237"/>
      <c r="D135" s="230" t="s">
        <v>139</v>
      </c>
      <c r="E135" s="238" t="s">
        <v>1</v>
      </c>
      <c r="F135" s="239" t="s">
        <v>195</v>
      </c>
      <c r="G135" s="237"/>
      <c r="H135" s="238" t="s">
        <v>1</v>
      </c>
      <c r="I135" s="240"/>
      <c r="J135" s="237"/>
      <c r="K135" s="237"/>
      <c r="L135" s="241"/>
      <c r="M135" s="242"/>
      <c r="N135" s="243"/>
      <c r="O135" s="243"/>
      <c r="P135" s="243"/>
      <c r="Q135" s="243"/>
      <c r="R135" s="243"/>
      <c r="S135" s="243"/>
      <c r="T135" s="24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5" t="s">
        <v>139</v>
      </c>
      <c r="AU135" s="245" t="s">
        <v>89</v>
      </c>
      <c r="AV135" s="13" t="s">
        <v>87</v>
      </c>
      <c r="AW135" s="13" t="s">
        <v>34</v>
      </c>
      <c r="AX135" s="13" t="s">
        <v>79</v>
      </c>
      <c r="AY135" s="245" t="s">
        <v>127</v>
      </c>
    </row>
    <row r="136" s="14" customFormat="1">
      <c r="A136" s="14"/>
      <c r="B136" s="246"/>
      <c r="C136" s="247"/>
      <c r="D136" s="230" t="s">
        <v>139</v>
      </c>
      <c r="E136" s="248" t="s">
        <v>1</v>
      </c>
      <c r="F136" s="249" t="s">
        <v>196</v>
      </c>
      <c r="G136" s="247"/>
      <c r="H136" s="250">
        <v>924</v>
      </c>
      <c r="I136" s="251"/>
      <c r="J136" s="247"/>
      <c r="K136" s="247"/>
      <c r="L136" s="252"/>
      <c r="M136" s="253"/>
      <c r="N136" s="254"/>
      <c r="O136" s="254"/>
      <c r="P136" s="254"/>
      <c r="Q136" s="254"/>
      <c r="R136" s="254"/>
      <c r="S136" s="254"/>
      <c r="T136" s="25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6" t="s">
        <v>139</v>
      </c>
      <c r="AU136" s="256" t="s">
        <v>89</v>
      </c>
      <c r="AV136" s="14" t="s">
        <v>89</v>
      </c>
      <c r="AW136" s="14" t="s">
        <v>34</v>
      </c>
      <c r="AX136" s="14" t="s">
        <v>79</v>
      </c>
      <c r="AY136" s="256" t="s">
        <v>127</v>
      </c>
    </row>
    <row r="137" s="15" customFormat="1">
      <c r="A137" s="15"/>
      <c r="B137" s="257"/>
      <c r="C137" s="258"/>
      <c r="D137" s="230" t="s">
        <v>139</v>
      </c>
      <c r="E137" s="259" t="s">
        <v>1</v>
      </c>
      <c r="F137" s="260" t="s">
        <v>143</v>
      </c>
      <c r="G137" s="258"/>
      <c r="H137" s="261">
        <v>924</v>
      </c>
      <c r="I137" s="262"/>
      <c r="J137" s="258"/>
      <c r="K137" s="258"/>
      <c r="L137" s="263"/>
      <c r="M137" s="264"/>
      <c r="N137" s="265"/>
      <c r="O137" s="265"/>
      <c r="P137" s="265"/>
      <c r="Q137" s="265"/>
      <c r="R137" s="265"/>
      <c r="S137" s="265"/>
      <c r="T137" s="266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7" t="s">
        <v>139</v>
      </c>
      <c r="AU137" s="267" t="s">
        <v>89</v>
      </c>
      <c r="AV137" s="15" t="s">
        <v>134</v>
      </c>
      <c r="AW137" s="15" t="s">
        <v>34</v>
      </c>
      <c r="AX137" s="15" t="s">
        <v>87</v>
      </c>
      <c r="AY137" s="267" t="s">
        <v>127</v>
      </c>
    </row>
    <row r="138" s="12" customFormat="1" ht="22.8" customHeight="1">
      <c r="A138" s="12"/>
      <c r="B138" s="202"/>
      <c r="C138" s="203"/>
      <c r="D138" s="204" t="s">
        <v>78</v>
      </c>
      <c r="E138" s="216" t="s">
        <v>144</v>
      </c>
      <c r="F138" s="216" t="s">
        <v>145</v>
      </c>
      <c r="G138" s="203"/>
      <c r="H138" s="203"/>
      <c r="I138" s="206"/>
      <c r="J138" s="217">
        <f>BK138</f>
        <v>0</v>
      </c>
      <c r="K138" s="203"/>
      <c r="L138" s="208"/>
      <c r="M138" s="209"/>
      <c r="N138" s="210"/>
      <c r="O138" s="210"/>
      <c r="P138" s="211">
        <f>SUM(P139:P189)</f>
        <v>0</v>
      </c>
      <c r="Q138" s="210"/>
      <c r="R138" s="211">
        <f>SUM(R139:R189)</f>
        <v>0</v>
      </c>
      <c r="S138" s="210"/>
      <c r="T138" s="212">
        <f>SUM(T139:T189)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3" t="s">
        <v>87</v>
      </c>
      <c r="AT138" s="214" t="s">
        <v>78</v>
      </c>
      <c r="AU138" s="214" t="s">
        <v>87</v>
      </c>
      <c r="AY138" s="213" t="s">
        <v>127</v>
      </c>
      <c r="BK138" s="215">
        <f>SUM(BK139:BK189)</f>
        <v>0</v>
      </c>
    </row>
    <row r="139" s="2" customFormat="1" ht="24.15" customHeight="1">
      <c r="A139" s="38"/>
      <c r="B139" s="39"/>
      <c r="C139" s="218" t="s">
        <v>197</v>
      </c>
      <c r="D139" s="218" t="s">
        <v>129</v>
      </c>
      <c r="E139" s="219" t="s">
        <v>198</v>
      </c>
      <c r="F139" s="220" t="s">
        <v>199</v>
      </c>
      <c r="G139" s="221" t="s">
        <v>164</v>
      </c>
      <c r="H139" s="222">
        <v>8.8000000000000007</v>
      </c>
      <c r="I139" s="223"/>
      <c r="J139" s="222">
        <f>ROUND(I139*H139,2)</f>
        <v>0</v>
      </c>
      <c r="K139" s="220" t="s">
        <v>133</v>
      </c>
      <c r="L139" s="44"/>
      <c r="M139" s="224" t="s">
        <v>1</v>
      </c>
      <c r="N139" s="225" t="s">
        <v>44</v>
      </c>
      <c r="O139" s="91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8" t="s">
        <v>134</v>
      </c>
      <c r="AT139" s="228" t="s">
        <v>129</v>
      </c>
      <c r="AU139" s="228" t="s">
        <v>89</v>
      </c>
      <c r="AY139" s="17" t="s">
        <v>127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7" t="s">
        <v>87</v>
      </c>
      <c r="BK139" s="229">
        <f>ROUND(I139*H139,2)</f>
        <v>0</v>
      </c>
      <c r="BL139" s="17" t="s">
        <v>134</v>
      </c>
      <c r="BM139" s="228" t="s">
        <v>200</v>
      </c>
    </row>
    <row r="140" s="2" customFormat="1">
      <c r="A140" s="38"/>
      <c r="B140" s="39"/>
      <c r="C140" s="40"/>
      <c r="D140" s="230" t="s">
        <v>136</v>
      </c>
      <c r="E140" s="40"/>
      <c r="F140" s="231" t="s">
        <v>199</v>
      </c>
      <c r="G140" s="40"/>
      <c r="H140" s="40"/>
      <c r="I140" s="232"/>
      <c r="J140" s="40"/>
      <c r="K140" s="40"/>
      <c r="L140" s="44"/>
      <c r="M140" s="233"/>
      <c r="N140" s="234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136</v>
      </c>
      <c r="AU140" s="17" t="s">
        <v>89</v>
      </c>
    </row>
    <row r="141" s="2" customFormat="1">
      <c r="A141" s="38"/>
      <c r="B141" s="39"/>
      <c r="C141" s="40"/>
      <c r="D141" s="230" t="s">
        <v>137</v>
      </c>
      <c r="E141" s="40"/>
      <c r="F141" s="235" t="s">
        <v>201</v>
      </c>
      <c r="G141" s="40"/>
      <c r="H141" s="40"/>
      <c r="I141" s="232"/>
      <c r="J141" s="40"/>
      <c r="K141" s="40"/>
      <c r="L141" s="44"/>
      <c r="M141" s="233"/>
      <c r="N141" s="234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137</v>
      </c>
      <c r="AU141" s="17" t="s">
        <v>89</v>
      </c>
    </row>
    <row r="142" s="13" customFormat="1">
      <c r="A142" s="13"/>
      <c r="B142" s="236"/>
      <c r="C142" s="237"/>
      <c r="D142" s="230" t="s">
        <v>139</v>
      </c>
      <c r="E142" s="238" t="s">
        <v>1</v>
      </c>
      <c r="F142" s="239" t="s">
        <v>202</v>
      </c>
      <c r="G142" s="237"/>
      <c r="H142" s="238" t="s">
        <v>1</v>
      </c>
      <c r="I142" s="240"/>
      <c r="J142" s="237"/>
      <c r="K142" s="237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139</v>
      </c>
      <c r="AU142" s="245" t="s">
        <v>89</v>
      </c>
      <c r="AV142" s="13" t="s">
        <v>87</v>
      </c>
      <c r="AW142" s="13" t="s">
        <v>34</v>
      </c>
      <c r="AX142" s="13" t="s">
        <v>79</v>
      </c>
      <c r="AY142" s="245" t="s">
        <v>127</v>
      </c>
    </row>
    <row r="143" s="13" customFormat="1">
      <c r="A143" s="13"/>
      <c r="B143" s="236"/>
      <c r="C143" s="237"/>
      <c r="D143" s="230" t="s">
        <v>139</v>
      </c>
      <c r="E143" s="238" t="s">
        <v>1</v>
      </c>
      <c r="F143" s="239" t="s">
        <v>203</v>
      </c>
      <c r="G143" s="237"/>
      <c r="H143" s="238" t="s">
        <v>1</v>
      </c>
      <c r="I143" s="240"/>
      <c r="J143" s="237"/>
      <c r="K143" s="237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139</v>
      </c>
      <c r="AU143" s="245" t="s">
        <v>89</v>
      </c>
      <c r="AV143" s="13" t="s">
        <v>87</v>
      </c>
      <c r="AW143" s="13" t="s">
        <v>34</v>
      </c>
      <c r="AX143" s="13" t="s">
        <v>79</v>
      </c>
      <c r="AY143" s="245" t="s">
        <v>127</v>
      </c>
    </row>
    <row r="144" s="13" customFormat="1">
      <c r="A144" s="13"/>
      <c r="B144" s="236"/>
      <c r="C144" s="237"/>
      <c r="D144" s="230" t="s">
        <v>139</v>
      </c>
      <c r="E144" s="238" t="s">
        <v>1</v>
      </c>
      <c r="F144" s="239" t="s">
        <v>204</v>
      </c>
      <c r="G144" s="237"/>
      <c r="H144" s="238" t="s">
        <v>1</v>
      </c>
      <c r="I144" s="240"/>
      <c r="J144" s="237"/>
      <c r="K144" s="237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139</v>
      </c>
      <c r="AU144" s="245" t="s">
        <v>89</v>
      </c>
      <c r="AV144" s="13" t="s">
        <v>87</v>
      </c>
      <c r="AW144" s="13" t="s">
        <v>34</v>
      </c>
      <c r="AX144" s="13" t="s">
        <v>79</v>
      </c>
      <c r="AY144" s="245" t="s">
        <v>127</v>
      </c>
    </row>
    <row r="145" s="14" customFormat="1">
      <c r="A145" s="14"/>
      <c r="B145" s="246"/>
      <c r="C145" s="247"/>
      <c r="D145" s="230" t="s">
        <v>139</v>
      </c>
      <c r="E145" s="248" t="s">
        <v>1</v>
      </c>
      <c r="F145" s="249" t="s">
        <v>205</v>
      </c>
      <c r="G145" s="247"/>
      <c r="H145" s="250">
        <v>8.8000000000000007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6" t="s">
        <v>139</v>
      </c>
      <c r="AU145" s="256" t="s">
        <v>89</v>
      </c>
      <c r="AV145" s="14" t="s">
        <v>89</v>
      </c>
      <c r="AW145" s="14" t="s">
        <v>34</v>
      </c>
      <c r="AX145" s="14" t="s">
        <v>79</v>
      </c>
      <c r="AY145" s="256" t="s">
        <v>127</v>
      </c>
    </row>
    <row r="146" s="15" customFormat="1">
      <c r="A146" s="15"/>
      <c r="B146" s="257"/>
      <c r="C146" s="258"/>
      <c r="D146" s="230" t="s">
        <v>139</v>
      </c>
      <c r="E146" s="259" t="s">
        <v>1</v>
      </c>
      <c r="F146" s="260" t="s">
        <v>143</v>
      </c>
      <c r="G146" s="258"/>
      <c r="H146" s="261">
        <v>8.8000000000000007</v>
      </c>
      <c r="I146" s="262"/>
      <c r="J146" s="258"/>
      <c r="K146" s="258"/>
      <c r="L146" s="263"/>
      <c r="M146" s="264"/>
      <c r="N146" s="265"/>
      <c r="O146" s="265"/>
      <c r="P146" s="265"/>
      <c r="Q146" s="265"/>
      <c r="R146" s="265"/>
      <c r="S146" s="265"/>
      <c r="T146" s="266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7" t="s">
        <v>139</v>
      </c>
      <c r="AU146" s="267" t="s">
        <v>89</v>
      </c>
      <c r="AV146" s="15" t="s">
        <v>134</v>
      </c>
      <c r="AW146" s="15" t="s">
        <v>34</v>
      </c>
      <c r="AX146" s="15" t="s">
        <v>87</v>
      </c>
      <c r="AY146" s="267" t="s">
        <v>127</v>
      </c>
    </row>
    <row r="147" s="2" customFormat="1" ht="21.75" customHeight="1">
      <c r="A147" s="38"/>
      <c r="B147" s="39"/>
      <c r="C147" s="218" t="s">
        <v>146</v>
      </c>
      <c r="D147" s="218" t="s">
        <v>129</v>
      </c>
      <c r="E147" s="219" t="s">
        <v>147</v>
      </c>
      <c r="F147" s="220" t="s">
        <v>148</v>
      </c>
      <c r="G147" s="221" t="s">
        <v>132</v>
      </c>
      <c r="H147" s="222">
        <v>789</v>
      </c>
      <c r="I147" s="223"/>
      <c r="J147" s="222">
        <f>ROUND(I147*H147,2)</f>
        <v>0</v>
      </c>
      <c r="K147" s="220" t="s">
        <v>133</v>
      </c>
      <c r="L147" s="44"/>
      <c r="M147" s="224" t="s">
        <v>1</v>
      </c>
      <c r="N147" s="225" t="s">
        <v>44</v>
      </c>
      <c r="O147" s="91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8" t="s">
        <v>134</v>
      </c>
      <c r="AT147" s="228" t="s">
        <v>129</v>
      </c>
      <c r="AU147" s="228" t="s">
        <v>89</v>
      </c>
      <c r="AY147" s="17" t="s">
        <v>127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7" t="s">
        <v>87</v>
      </c>
      <c r="BK147" s="229">
        <f>ROUND(I147*H147,2)</f>
        <v>0</v>
      </c>
      <c r="BL147" s="17" t="s">
        <v>134</v>
      </c>
      <c r="BM147" s="228" t="s">
        <v>149</v>
      </c>
    </row>
    <row r="148" s="2" customFormat="1">
      <c r="A148" s="38"/>
      <c r="B148" s="39"/>
      <c r="C148" s="40"/>
      <c r="D148" s="230" t="s">
        <v>136</v>
      </c>
      <c r="E148" s="40"/>
      <c r="F148" s="231" t="s">
        <v>148</v>
      </c>
      <c r="G148" s="40"/>
      <c r="H148" s="40"/>
      <c r="I148" s="232"/>
      <c r="J148" s="40"/>
      <c r="K148" s="40"/>
      <c r="L148" s="44"/>
      <c r="M148" s="233"/>
      <c r="N148" s="234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136</v>
      </c>
      <c r="AU148" s="17" t="s">
        <v>89</v>
      </c>
    </row>
    <row r="149" s="2" customFormat="1">
      <c r="A149" s="38"/>
      <c r="B149" s="39"/>
      <c r="C149" s="40"/>
      <c r="D149" s="230" t="s">
        <v>137</v>
      </c>
      <c r="E149" s="40"/>
      <c r="F149" s="235" t="s">
        <v>150</v>
      </c>
      <c r="G149" s="40"/>
      <c r="H149" s="40"/>
      <c r="I149" s="232"/>
      <c r="J149" s="40"/>
      <c r="K149" s="40"/>
      <c r="L149" s="44"/>
      <c r="M149" s="233"/>
      <c r="N149" s="234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137</v>
      </c>
      <c r="AU149" s="17" t="s">
        <v>89</v>
      </c>
    </row>
    <row r="150" s="13" customFormat="1">
      <c r="A150" s="13"/>
      <c r="B150" s="236"/>
      <c r="C150" s="237"/>
      <c r="D150" s="230" t="s">
        <v>139</v>
      </c>
      <c r="E150" s="238" t="s">
        <v>1</v>
      </c>
      <c r="F150" s="239" t="s">
        <v>151</v>
      </c>
      <c r="G150" s="237"/>
      <c r="H150" s="238" t="s">
        <v>1</v>
      </c>
      <c r="I150" s="240"/>
      <c r="J150" s="237"/>
      <c r="K150" s="237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139</v>
      </c>
      <c r="AU150" s="245" t="s">
        <v>89</v>
      </c>
      <c r="AV150" s="13" t="s">
        <v>87</v>
      </c>
      <c r="AW150" s="13" t="s">
        <v>34</v>
      </c>
      <c r="AX150" s="13" t="s">
        <v>79</v>
      </c>
      <c r="AY150" s="245" t="s">
        <v>127</v>
      </c>
    </row>
    <row r="151" s="13" customFormat="1">
      <c r="A151" s="13"/>
      <c r="B151" s="236"/>
      <c r="C151" s="237"/>
      <c r="D151" s="230" t="s">
        <v>139</v>
      </c>
      <c r="E151" s="238" t="s">
        <v>1</v>
      </c>
      <c r="F151" s="239" t="s">
        <v>185</v>
      </c>
      <c r="G151" s="237"/>
      <c r="H151" s="238" t="s">
        <v>1</v>
      </c>
      <c r="I151" s="240"/>
      <c r="J151" s="237"/>
      <c r="K151" s="237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139</v>
      </c>
      <c r="AU151" s="245" t="s">
        <v>89</v>
      </c>
      <c r="AV151" s="13" t="s">
        <v>87</v>
      </c>
      <c r="AW151" s="13" t="s">
        <v>34</v>
      </c>
      <c r="AX151" s="13" t="s">
        <v>79</v>
      </c>
      <c r="AY151" s="245" t="s">
        <v>127</v>
      </c>
    </row>
    <row r="152" s="13" customFormat="1">
      <c r="A152" s="13"/>
      <c r="B152" s="236"/>
      <c r="C152" s="237"/>
      <c r="D152" s="230" t="s">
        <v>139</v>
      </c>
      <c r="E152" s="238" t="s">
        <v>1</v>
      </c>
      <c r="F152" s="239" t="s">
        <v>187</v>
      </c>
      <c r="G152" s="237"/>
      <c r="H152" s="238" t="s">
        <v>1</v>
      </c>
      <c r="I152" s="240"/>
      <c r="J152" s="237"/>
      <c r="K152" s="237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139</v>
      </c>
      <c r="AU152" s="245" t="s">
        <v>89</v>
      </c>
      <c r="AV152" s="13" t="s">
        <v>87</v>
      </c>
      <c r="AW152" s="13" t="s">
        <v>34</v>
      </c>
      <c r="AX152" s="13" t="s">
        <v>79</v>
      </c>
      <c r="AY152" s="245" t="s">
        <v>127</v>
      </c>
    </row>
    <row r="153" s="14" customFormat="1">
      <c r="A153" s="14"/>
      <c r="B153" s="246"/>
      <c r="C153" s="247"/>
      <c r="D153" s="230" t="s">
        <v>139</v>
      </c>
      <c r="E153" s="248" t="s">
        <v>1</v>
      </c>
      <c r="F153" s="249" t="s">
        <v>206</v>
      </c>
      <c r="G153" s="247"/>
      <c r="H153" s="250">
        <v>789</v>
      </c>
      <c r="I153" s="251"/>
      <c r="J153" s="247"/>
      <c r="K153" s="247"/>
      <c r="L153" s="252"/>
      <c r="M153" s="253"/>
      <c r="N153" s="254"/>
      <c r="O153" s="254"/>
      <c r="P153" s="254"/>
      <c r="Q153" s="254"/>
      <c r="R153" s="254"/>
      <c r="S153" s="254"/>
      <c r="T153" s="25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6" t="s">
        <v>139</v>
      </c>
      <c r="AU153" s="256" t="s">
        <v>89</v>
      </c>
      <c r="AV153" s="14" t="s">
        <v>89</v>
      </c>
      <c r="AW153" s="14" t="s">
        <v>34</v>
      </c>
      <c r="AX153" s="14" t="s">
        <v>79</v>
      </c>
      <c r="AY153" s="256" t="s">
        <v>127</v>
      </c>
    </row>
    <row r="154" s="15" customFormat="1">
      <c r="A154" s="15"/>
      <c r="B154" s="257"/>
      <c r="C154" s="258"/>
      <c r="D154" s="230" t="s">
        <v>139</v>
      </c>
      <c r="E154" s="259" t="s">
        <v>1</v>
      </c>
      <c r="F154" s="260" t="s">
        <v>143</v>
      </c>
      <c r="G154" s="258"/>
      <c r="H154" s="261">
        <v>789</v>
      </c>
      <c r="I154" s="262"/>
      <c r="J154" s="258"/>
      <c r="K154" s="258"/>
      <c r="L154" s="263"/>
      <c r="M154" s="264"/>
      <c r="N154" s="265"/>
      <c r="O154" s="265"/>
      <c r="P154" s="265"/>
      <c r="Q154" s="265"/>
      <c r="R154" s="265"/>
      <c r="S154" s="265"/>
      <c r="T154" s="266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7" t="s">
        <v>139</v>
      </c>
      <c r="AU154" s="267" t="s">
        <v>89</v>
      </c>
      <c r="AV154" s="15" t="s">
        <v>134</v>
      </c>
      <c r="AW154" s="15" t="s">
        <v>34</v>
      </c>
      <c r="AX154" s="15" t="s">
        <v>87</v>
      </c>
      <c r="AY154" s="267" t="s">
        <v>127</v>
      </c>
    </row>
    <row r="155" s="2" customFormat="1" ht="16.5" customHeight="1">
      <c r="A155" s="38"/>
      <c r="B155" s="39"/>
      <c r="C155" s="218" t="s">
        <v>152</v>
      </c>
      <c r="D155" s="218" t="s">
        <v>129</v>
      </c>
      <c r="E155" s="219" t="s">
        <v>153</v>
      </c>
      <c r="F155" s="220" t="s">
        <v>154</v>
      </c>
      <c r="G155" s="221" t="s">
        <v>132</v>
      </c>
      <c r="H155" s="222">
        <v>2966.4000000000001</v>
      </c>
      <c r="I155" s="223"/>
      <c r="J155" s="222">
        <f>ROUND(I155*H155,2)</f>
        <v>0</v>
      </c>
      <c r="K155" s="220" t="s">
        <v>133</v>
      </c>
      <c r="L155" s="44"/>
      <c r="M155" s="224" t="s">
        <v>1</v>
      </c>
      <c r="N155" s="225" t="s">
        <v>44</v>
      </c>
      <c r="O155" s="91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8" t="s">
        <v>134</v>
      </c>
      <c r="AT155" s="228" t="s">
        <v>129</v>
      </c>
      <c r="AU155" s="228" t="s">
        <v>89</v>
      </c>
      <c r="AY155" s="17" t="s">
        <v>127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7" t="s">
        <v>87</v>
      </c>
      <c r="BK155" s="229">
        <f>ROUND(I155*H155,2)</f>
        <v>0</v>
      </c>
      <c r="BL155" s="17" t="s">
        <v>134</v>
      </c>
      <c r="BM155" s="228" t="s">
        <v>155</v>
      </c>
    </row>
    <row r="156" s="2" customFormat="1">
      <c r="A156" s="38"/>
      <c r="B156" s="39"/>
      <c r="C156" s="40"/>
      <c r="D156" s="230" t="s">
        <v>136</v>
      </c>
      <c r="E156" s="40"/>
      <c r="F156" s="231" t="s">
        <v>154</v>
      </c>
      <c r="G156" s="40"/>
      <c r="H156" s="40"/>
      <c r="I156" s="232"/>
      <c r="J156" s="40"/>
      <c r="K156" s="40"/>
      <c r="L156" s="44"/>
      <c r="M156" s="233"/>
      <c r="N156" s="234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136</v>
      </c>
      <c r="AU156" s="17" t="s">
        <v>89</v>
      </c>
    </row>
    <row r="157" s="2" customFormat="1">
      <c r="A157" s="38"/>
      <c r="B157" s="39"/>
      <c r="C157" s="40"/>
      <c r="D157" s="230" t="s">
        <v>137</v>
      </c>
      <c r="E157" s="40"/>
      <c r="F157" s="235" t="s">
        <v>156</v>
      </c>
      <c r="G157" s="40"/>
      <c r="H157" s="40"/>
      <c r="I157" s="232"/>
      <c r="J157" s="40"/>
      <c r="K157" s="40"/>
      <c r="L157" s="44"/>
      <c r="M157" s="233"/>
      <c r="N157" s="234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137</v>
      </c>
      <c r="AU157" s="17" t="s">
        <v>89</v>
      </c>
    </row>
    <row r="158" s="13" customFormat="1">
      <c r="A158" s="13"/>
      <c r="B158" s="236"/>
      <c r="C158" s="237"/>
      <c r="D158" s="230" t="s">
        <v>139</v>
      </c>
      <c r="E158" s="238" t="s">
        <v>1</v>
      </c>
      <c r="F158" s="239" t="s">
        <v>207</v>
      </c>
      <c r="G158" s="237"/>
      <c r="H158" s="238" t="s">
        <v>1</v>
      </c>
      <c r="I158" s="240"/>
      <c r="J158" s="237"/>
      <c r="K158" s="237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139</v>
      </c>
      <c r="AU158" s="245" t="s">
        <v>89</v>
      </c>
      <c r="AV158" s="13" t="s">
        <v>87</v>
      </c>
      <c r="AW158" s="13" t="s">
        <v>34</v>
      </c>
      <c r="AX158" s="13" t="s">
        <v>79</v>
      </c>
      <c r="AY158" s="245" t="s">
        <v>127</v>
      </c>
    </row>
    <row r="159" s="13" customFormat="1">
      <c r="A159" s="13"/>
      <c r="B159" s="236"/>
      <c r="C159" s="237"/>
      <c r="D159" s="230" t="s">
        <v>139</v>
      </c>
      <c r="E159" s="238" t="s">
        <v>1</v>
      </c>
      <c r="F159" s="239" t="s">
        <v>208</v>
      </c>
      <c r="G159" s="237"/>
      <c r="H159" s="238" t="s">
        <v>1</v>
      </c>
      <c r="I159" s="240"/>
      <c r="J159" s="237"/>
      <c r="K159" s="237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139</v>
      </c>
      <c r="AU159" s="245" t="s">
        <v>89</v>
      </c>
      <c r="AV159" s="13" t="s">
        <v>87</v>
      </c>
      <c r="AW159" s="13" t="s">
        <v>34</v>
      </c>
      <c r="AX159" s="13" t="s">
        <v>79</v>
      </c>
      <c r="AY159" s="245" t="s">
        <v>127</v>
      </c>
    </row>
    <row r="160" s="13" customFormat="1">
      <c r="A160" s="13"/>
      <c r="B160" s="236"/>
      <c r="C160" s="237"/>
      <c r="D160" s="230" t="s">
        <v>139</v>
      </c>
      <c r="E160" s="238" t="s">
        <v>1</v>
      </c>
      <c r="F160" s="239" t="s">
        <v>209</v>
      </c>
      <c r="G160" s="237"/>
      <c r="H160" s="238" t="s">
        <v>1</v>
      </c>
      <c r="I160" s="240"/>
      <c r="J160" s="237"/>
      <c r="K160" s="237"/>
      <c r="L160" s="241"/>
      <c r="M160" s="242"/>
      <c r="N160" s="243"/>
      <c r="O160" s="243"/>
      <c r="P160" s="243"/>
      <c r="Q160" s="243"/>
      <c r="R160" s="243"/>
      <c r="S160" s="243"/>
      <c r="T160" s="24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5" t="s">
        <v>139</v>
      </c>
      <c r="AU160" s="245" t="s">
        <v>89</v>
      </c>
      <c r="AV160" s="13" t="s">
        <v>87</v>
      </c>
      <c r="AW160" s="13" t="s">
        <v>34</v>
      </c>
      <c r="AX160" s="13" t="s">
        <v>79</v>
      </c>
      <c r="AY160" s="245" t="s">
        <v>127</v>
      </c>
    </row>
    <row r="161" s="14" customFormat="1">
      <c r="A161" s="14"/>
      <c r="B161" s="246"/>
      <c r="C161" s="247"/>
      <c r="D161" s="230" t="s">
        <v>139</v>
      </c>
      <c r="E161" s="248" t="s">
        <v>1</v>
      </c>
      <c r="F161" s="249" t="s">
        <v>210</v>
      </c>
      <c r="G161" s="247"/>
      <c r="H161" s="250">
        <v>2966.4000000000001</v>
      </c>
      <c r="I161" s="251"/>
      <c r="J161" s="247"/>
      <c r="K161" s="247"/>
      <c r="L161" s="252"/>
      <c r="M161" s="253"/>
      <c r="N161" s="254"/>
      <c r="O161" s="254"/>
      <c r="P161" s="254"/>
      <c r="Q161" s="254"/>
      <c r="R161" s="254"/>
      <c r="S161" s="254"/>
      <c r="T161" s="25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6" t="s">
        <v>139</v>
      </c>
      <c r="AU161" s="256" t="s">
        <v>89</v>
      </c>
      <c r="AV161" s="14" t="s">
        <v>89</v>
      </c>
      <c r="AW161" s="14" t="s">
        <v>34</v>
      </c>
      <c r="AX161" s="14" t="s">
        <v>79</v>
      </c>
      <c r="AY161" s="256" t="s">
        <v>127</v>
      </c>
    </row>
    <row r="162" s="15" customFormat="1">
      <c r="A162" s="15"/>
      <c r="B162" s="257"/>
      <c r="C162" s="258"/>
      <c r="D162" s="230" t="s">
        <v>139</v>
      </c>
      <c r="E162" s="259" t="s">
        <v>1</v>
      </c>
      <c r="F162" s="260" t="s">
        <v>143</v>
      </c>
      <c r="G162" s="258"/>
      <c r="H162" s="261">
        <v>2966.4000000000001</v>
      </c>
      <c r="I162" s="262"/>
      <c r="J162" s="258"/>
      <c r="K162" s="258"/>
      <c r="L162" s="263"/>
      <c r="M162" s="264"/>
      <c r="N162" s="265"/>
      <c r="O162" s="265"/>
      <c r="P162" s="265"/>
      <c r="Q162" s="265"/>
      <c r="R162" s="265"/>
      <c r="S162" s="265"/>
      <c r="T162" s="266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7" t="s">
        <v>139</v>
      </c>
      <c r="AU162" s="267" t="s">
        <v>89</v>
      </c>
      <c r="AV162" s="15" t="s">
        <v>134</v>
      </c>
      <c r="AW162" s="15" t="s">
        <v>34</v>
      </c>
      <c r="AX162" s="15" t="s">
        <v>87</v>
      </c>
      <c r="AY162" s="267" t="s">
        <v>127</v>
      </c>
    </row>
    <row r="163" s="2" customFormat="1" ht="16.5" customHeight="1">
      <c r="A163" s="38"/>
      <c r="B163" s="39"/>
      <c r="C163" s="218" t="s">
        <v>144</v>
      </c>
      <c r="D163" s="218" t="s">
        <v>129</v>
      </c>
      <c r="E163" s="219" t="s">
        <v>153</v>
      </c>
      <c r="F163" s="220" t="s">
        <v>154</v>
      </c>
      <c r="G163" s="221" t="s">
        <v>132</v>
      </c>
      <c r="H163" s="222">
        <v>2966.4000000000001</v>
      </c>
      <c r="I163" s="223"/>
      <c r="J163" s="222">
        <f>ROUND(I163*H163,2)</f>
        <v>0</v>
      </c>
      <c r="K163" s="220" t="s">
        <v>133</v>
      </c>
      <c r="L163" s="44"/>
      <c r="M163" s="224" t="s">
        <v>1</v>
      </c>
      <c r="N163" s="225" t="s">
        <v>44</v>
      </c>
      <c r="O163" s="91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8" t="s">
        <v>134</v>
      </c>
      <c r="AT163" s="228" t="s">
        <v>129</v>
      </c>
      <c r="AU163" s="228" t="s">
        <v>89</v>
      </c>
      <c r="AY163" s="17" t="s">
        <v>127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7" t="s">
        <v>87</v>
      </c>
      <c r="BK163" s="229">
        <f>ROUND(I163*H163,2)</f>
        <v>0</v>
      </c>
      <c r="BL163" s="17" t="s">
        <v>134</v>
      </c>
      <c r="BM163" s="228" t="s">
        <v>161</v>
      </c>
    </row>
    <row r="164" s="2" customFormat="1">
      <c r="A164" s="38"/>
      <c r="B164" s="39"/>
      <c r="C164" s="40"/>
      <c r="D164" s="230" t="s">
        <v>136</v>
      </c>
      <c r="E164" s="40"/>
      <c r="F164" s="231" t="s">
        <v>154</v>
      </c>
      <c r="G164" s="40"/>
      <c r="H164" s="40"/>
      <c r="I164" s="232"/>
      <c r="J164" s="40"/>
      <c r="K164" s="40"/>
      <c r="L164" s="44"/>
      <c r="M164" s="233"/>
      <c r="N164" s="234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136</v>
      </c>
      <c r="AU164" s="17" t="s">
        <v>89</v>
      </c>
    </row>
    <row r="165" s="2" customFormat="1">
      <c r="A165" s="38"/>
      <c r="B165" s="39"/>
      <c r="C165" s="40"/>
      <c r="D165" s="230" t="s">
        <v>137</v>
      </c>
      <c r="E165" s="40"/>
      <c r="F165" s="235" t="s">
        <v>156</v>
      </c>
      <c r="G165" s="40"/>
      <c r="H165" s="40"/>
      <c r="I165" s="232"/>
      <c r="J165" s="40"/>
      <c r="K165" s="40"/>
      <c r="L165" s="44"/>
      <c r="M165" s="233"/>
      <c r="N165" s="234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137</v>
      </c>
      <c r="AU165" s="17" t="s">
        <v>89</v>
      </c>
    </row>
    <row r="166" s="13" customFormat="1">
      <c r="A166" s="13"/>
      <c r="B166" s="236"/>
      <c r="C166" s="237"/>
      <c r="D166" s="230" t="s">
        <v>139</v>
      </c>
      <c r="E166" s="238" t="s">
        <v>1</v>
      </c>
      <c r="F166" s="239" t="s">
        <v>207</v>
      </c>
      <c r="G166" s="237"/>
      <c r="H166" s="238" t="s">
        <v>1</v>
      </c>
      <c r="I166" s="240"/>
      <c r="J166" s="237"/>
      <c r="K166" s="237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139</v>
      </c>
      <c r="AU166" s="245" t="s">
        <v>89</v>
      </c>
      <c r="AV166" s="13" t="s">
        <v>87</v>
      </c>
      <c r="AW166" s="13" t="s">
        <v>34</v>
      </c>
      <c r="AX166" s="13" t="s">
        <v>79</v>
      </c>
      <c r="AY166" s="245" t="s">
        <v>127</v>
      </c>
    </row>
    <row r="167" s="13" customFormat="1">
      <c r="A167" s="13"/>
      <c r="B167" s="236"/>
      <c r="C167" s="237"/>
      <c r="D167" s="230" t="s">
        <v>139</v>
      </c>
      <c r="E167" s="238" t="s">
        <v>1</v>
      </c>
      <c r="F167" s="239" t="s">
        <v>208</v>
      </c>
      <c r="G167" s="237"/>
      <c r="H167" s="238" t="s">
        <v>1</v>
      </c>
      <c r="I167" s="240"/>
      <c r="J167" s="237"/>
      <c r="K167" s="237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139</v>
      </c>
      <c r="AU167" s="245" t="s">
        <v>89</v>
      </c>
      <c r="AV167" s="13" t="s">
        <v>87</v>
      </c>
      <c r="AW167" s="13" t="s">
        <v>34</v>
      </c>
      <c r="AX167" s="13" t="s">
        <v>79</v>
      </c>
      <c r="AY167" s="245" t="s">
        <v>127</v>
      </c>
    </row>
    <row r="168" s="13" customFormat="1">
      <c r="A168" s="13"/>
      <c r="B168" s="236"/>
      <c r="C168" s="237"/>
      <c r="D168" s="230" t="s">
        <v>139</v>
      </c>
      <c r="E168" s="238" t="s">
        <v>1</v>
      </c>
      <c r="F168" s="239" t="s">
        <v>209</v>
      </c>
      <c r="G168" s="237"/>
      <c r="H168" s="238" t="s">
        <v>1</v>
      </c>
      <c r="I168" s="240"/>
      <c r="J168" s="237"/>
      <c r="K168" s="237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139</v>
      </c>
      <c r="AU168" s="245" t="s">
        <v>89</v>
      </c>
      <c r="AV168" s="13" t="s">
        <v>87</v>
      </c>
      <c r="AW168" s="13" t="s">
        <v>34</v>
      </c>
      <c r="AX168" s="13" t="s">
        <v>79</v>
      </c>
      <c r="AY168" s="245" t="s">
        <v>127</v>
      </c>
    </row>
    <row r="169" s="14" customFormat="1">
      <c r="A169" s="14"/>
      <c r="B169" s="246"/>
      <c r="C169" s="247"/>
      <c r="D169" s="230" t="s">
        <v>139</v>
      </c>
      <c r="E169" s="248" t="s">
        <v>1</v>
      </c>
      <c r="F169" s="249" t="s">
        <v>210</v>
      </c>
      <c r="G169" s="247"/>
      <c r="H169" s="250">
        <v>2966.4000000000001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6" t="s">
        <v>139</v>
      </c>
      <c r="AU169" s="256" t="s">
        <v>89</v>
      </c>
      <c r="AV169" s="14" t="s">
        <v>89</v>
      </c>
      <c r="AW169" s="14" t="s">
        <v>34</v>
      </c>
      <c r="AX169" s="14" t="s">
        <v>79</v>
      </c>
      <c r="AY169" s="256" t="s">
        <v>127</v>
      </c>
    </row>
    <row r="170" s="15" customFormat="1">
      <c r="A170" s="15"/>
      <c r="B170" s="257"/>
      <c r="C170" s="258"/>
      <c r="D170" s="230" t="s">
        <v>139</v>
      </c>
      <c r="E170" s="259" t="s">
        <v>1</v>
      </c>
      <c r="F170" s="260" t="s">
        <v>143</v>
      </c>
      <c r="G170" s="258"/>
      <c r="H170" s="261">
        <v>2966.4000000000001</v>
      </c>
      <c r="I170" s="262"/>
      <c r="J170" s="258"/>
      <c r="K170" s="258"/>
      <c r="L170" s="263"/>
      <c r="M170" s="264"/>
      <c r="N170" s="265"/>
      <c r="O170" s="265"/>
      <c r="P170" s="265"/>
      <c r="Q170" s="265"/>
      <c r="R170" s="265"/>
      <c r="S170" s="265"/>
      <c r="T170" s="26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7" t="s">
        <v>139</v>
      </c>
      <c r="AU170" s="267" t="s">
        <v>89</v>
      </c>
      <c r="AV170" s="15" t="s">
        <v>134</v>
      </c>
      <c r="AW170" s="15" t="s">
        <v>34</v>
      </c>
      <c r="AX170" s="15" t="s">
        <v>87</v>
      </c>
      <c r="AY170" s="267" t="s">
        <v>127</v>
      </c>
    </row>
    <row r="171" s="2" customFormat="1" ht="24.15" customHeight="1">
      <c r="A171" s="38"/>
      <c r="B171" s="39"/>
      <c r="C171" s="218" t="s">
        <v>134</v>
      </c>
      <c r="D171" s="218" t="s">
        <v>129</v>
      </c>
      <c r="E171" s="219" t="s">
        <v>162</v>
      </c>
      <c r="F171" s="220" t="s">
        <v>163</v>
      </c>
      <c r="G171" s="221" t="s">
        <v>164</v>
      </c>
      <c r="H171" s="222">
        <v>120.74</v>
      </c>
      <c r="I171" s="223"/>
      <c r="J171" s="222">
        <f>ROUND(I171*H171,2)</f>
        <v>0</v>
      </c>
      <c r="K171" s="220" t="s">
        <v>133</v>
      </c>
      <c r="L171" s="44"/>
      <c r="M171" s="224" t="s">
        <v>1</v>
      </c>
      <c r="N171" s="225" t="s">
        <v>44</v>
      </c>
      <c r="O171" s="91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8" t="s">
        <v>134</v>
      </c>
      <c r="AT171" s="228" t="s">
        <v>129</v>
      </c>
      <c r="AU171" s="228" t="s">
        <v>89</v>
      </c>
      <c r="AY171" s="17" t="s">
        <v>127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7" t="s">
        <v>87</v>
      </c>
      <c r="BK171" s="229">
        <f>ROUND(I171*H171,2)</f>
        <v>0</v>
      </c>
      <c r="BL171" s="17" t="s">
        <v>134</v>
      </c>
      <c r="BM171" s="228" t="s">
        <v>165</v>
      </c>
    </row>
    <row r="172" s="2" customFormat="1">
      <c r="A172" s="38"/>
      <c r="B172" s="39"/>
      <c r="C172" s="40"/>
      <c r="D172" s="230" t="s">
        <v>136</v>
      </c>
      <c r="E172" s="40"/>
      <c r="F172" s="231" t="s">
        <v>163</v>
      </c>
      <c r="G172" s="40"/>
      <c r="H172" s="40"/>
      <c r="I172" s="232"/>
      <c r="J172" s="40"/>
      <c r="K172" s="40"/>
      <c r="L172" s="44"/>
      <c r="M172" s="233"/>
      <c r="N172" s="234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136</v>
      </c>
      <c r="AU172" s="17" t="s">
        <v>89</v>
      </c>
    </row>
    <row r="173" s="2" customFormat="1">
      <c r="A173" s="38"/>
      <c r="B173" s="39"/>
      <c r="C173" s="40"/>
      <c r="D173" s="230" t="s">
        <v>137</v>
      </c>
      <c r="E173" s="40"/>
      <c r="F173" s="235" t="s">
        <v>166</v>
      </c>
      <c r="G173" s="40"/>
      <c r="H173" s="40"/>
      <c r="I173" s="232"/>
      <c r="J173" s="40"/>
      <c r="K173" s="40"/>
      <c r="L173" s="44"/>
      <c r="M173" s="233"/>
      <c r="N173" s="234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137</v>
      </c>
      <c r="AU173" s="17" t="s">
        <v>89</v>
      </c>
    </row>
    <row r="174" s="13" customFormat="1">
      <c r="A174" s="13"/>
      <c r="B174" s="236"/>
      <c r="C174" s="237"/>
      <c r="D174" s="230" t="s">
        <v>139</v>
      </c>
      <c r="E174" s="238" t="s">
        <v>1</v>
      </c>
      <c r="F174" s="239" t="s">
        <v>167</v>
      </c>
      <c r="G174" s="237"/>
      <c r="H174" s="238" t="s">
        <v>1</v>
      </c>
      <c r="I174" s="240"/>
      <c r="J174" s="237"/>
      <c r="K174" s="237"/>
      <c r="L174" s="241"/>
      <c r="M174" s="242"/>
      <c r="N174" s="243"/>
      <c r="O174" s="243"/>
      <c r="P174" s="243"/>
      <c r="Q174" s="243"/>
      <c r="R174" s="243"/>
      <c r="S174" s="243"/>
      <c r="T174" s="24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139</v>
      </c>
      <c r="AU174" s="245" t="s">
        <v>89</v>
      </c>
      <c r="AV174" s="13" t="s">
        <v>87</v>
      </c>
      <c r="AW174" s="13" t="s">
        <v>34</v>
      </c>
      <c r="AX174" s="13" t="s">
        <v>79</v>
      </c>
      <c r="AY174" s="245" t="s">
        <v>127</v>
      </c>
    </row>
    <row r="175" s="13" customFormat="1">
      <c r="A175" s="13"/>
      <c r="B175" s="236"/>
      <c r="C175" s="237"/>
      <c r="D175" s="230" t="s">
        <v>139</v>
      </c>
      <c r="E175" s="238" t="s">
        <v>1</v>
      </c>
      <c r="F175" s="239" t="s">
        <v>211</v>
      </c>
      <c r="G175" s="237"/>
      <c r="H175" s="238" t="s">
        <v>1</v>
      </c>
      <c r="I175" s="240"/>
      <c r="J175" s="237"/>
      <c r="K175" s="237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139</v>
      </c>
      <c r="AU175" s="245" t="s">
        <v>89</v>
      </c>
      <c r="AV175" s="13" t="s">
        <v>87</v>
      </c>
      <c r="AW175" s="13" t="s">
        <v>34</v>
      </c>
      <c r="AX175" s="13" t="s">
        <v>79</v>
      </c>
      <c r="AY175" s="245" t="s">
        <v>127</v>
      </c>
    </row>
    <row r="176" s="13" customFormat="1">
      <c r="A176" s="13"/>
      <c r="B176" s="236"/>
      <c r="C176" s="237"/>
      <c r="D176" s="230" t="s">
        <v>139</v>
      </c>
      <c r="E176" s="238" t="s">
        <v>1</v>
      </c>
      <c r="F176" s="239" t="s">
        <v>208</v>
      </c>
      <c r="G176" s="237"/>
      <c r="H176" s="238" t="s">
        <v>1</v>
      </c>
      <c r="I176" s="240"/>
      <c r="J176" s="237"/>
      <c r="K176" s="237"/>
      <c r="L176" s="241"/>
      <c r="M176" s="242"/>
      <c r="N176" s="243"/>
      <c r="O176" s="243"/>
      <c r="P176" s="243"/>
      <c r="Q176" s="243"/>
      <c r="R176" s="243"/>
      <c r="S176" s="243"/>
      <c r="T176" s="24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5" t="s">
        <v>139</v>
      </c>
      <c r="AU176" s="245" t="s">
        <v>89</v>
      </c>
      <c r="AV176" s="13" t="s">
        <v>87</v>
      </c>
      <c r="AW176" s="13" t="s">
        <v>34</v>
      </c>
      <c r="AX176" s="13" t="s">
        <v>79</v>
      </c>
      <c r="AY176" s="245" t="s">
        <v>127</v>
      </c>
    </row>
    <row r="177" s="13" customFormat="1">
      <c r="A177" s="13"/>
      <c r="B177" s="236"/>
      <c r="C177" s="237"/>
      <c r="D177" s="230" t="s">
        <v>139</v>
      </c>
      <c r="E177" s="238" t="s">
        <v>1</v>
      </c>
      <c r="F177" s="239" t="s">
        <v>209</v>
      </c>
      <c r="G177" s="237"/>
      <c r="H177" s="238" t="s">
        <v>1</v>
      </c>
      <c r="I177" s="240"/>
      <c r="J177" s="237"/>
      <c r="K177" s="237"/>
      <c r="L177" s="241"/>
      <c r="M177" s="242"/>
      <c r="N177" s="243"/>
      <c r="O177" s="243"/>
      <c r="P177" s="243"/>
      <c r="Q177" s="243"/>
      <c r="R177" s="243"/>
      <c r="S177" s="243"/>
      <c r="T177" s="24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5" t="s">
        <v>139</v>
      </c>
      <c r="AU177" s="245" t="s">
        <v>89</v>
      </c>
      <c r="AV177" s="13" t="s">
        <v>87</v>
      </c>
      <c r="AW177" s="13" t="s">
        <v>34</v>
      </c>
      <c r="AX177" s="13" t="s">
        <v>79</v>
      </c>
      <c r="AY177" s="245" t="s">
        <v>127</v>
      </c>
    </row>
    <row r="178" s="14" customFormat="1">
      <c r="A178" s="14"/>
      <c r="B178" s="246"/>
      <c r="C178" s="247"/>
      <c r="D178" s="230" t="s">
        <v>139</v>
      </c>
      <c r="E178" s="248" t="s">
        <v>1</v>
      </c>
      <c r="F178" s="249" t="s">
        <v>212</v>
      </c>
      <c r="G178" s="247"/>
      <c r="H178" s="250">
        <v>118.66</v>
      </c>
      <c r="I178" s="251"/>
      <c r="J178" s="247"/>
      <c r="K178" s="247"/>
      <c r="L178" s="252"/>
      <c r="M178" s="253"/>
      <c r="N178" s="254"/>
      <c r="O178" s="254"/>
      <c r="P178" s="254"/>
      <c r="Q178" s="254"/>
      <c r="R178" s="254"/>
      <c r="S178" s="254"/>
      <c r="T178" s="25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6" t="s">
        <v>139</v>
      </c>
      <c r="AU178" s="256" t="s">
        <v>89</v>
      </c>
      <c r="AV178" s="14" t="s">
        <v>89</v>
      </c>
      <c r="AW178" s="14" t="s">
        <v>34</v>
      </c>
      <c r="AX178" s="14" t="s">
        <v>79</v>
      </c>
      <c r="AY178" s="256" t="s">
        <v>127</v>
      </c>
    </row>
    <row r="179" s="13" customFormat="1">
      <c r="A179" s="13"/>
      <c r="B179" s="236"/>
      <c r="C179" s="237"/>
      <c r="D179" s="230" t="s">
        <v>139</v>
      </c>
      <c r="E179" s="238" t="s">
        <v>1</v>
      </c>
      <c r="F179" s="239" t="s">
        <v>213</v>
      </c>
      <c r="G179" s="237"/>
      <c r="H179" s="238" t="s">
        <v>1</v>
      </c>
      <c r="I179" s="240"/>
      <c r="J179" s="237"/>
      <c r="K179" s="237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139</v>
      </c>
      <c r="AU179" s="245" t="s">
        <v>89</v>
      </c>
      <c r="AV179" s="13" t="s">
        <v>87</v>
      </c>
      <c r="AW179" s="13" t="s">
        <v>34</v>
      </c>
      <c r="AX179" s="13" t="s">
        <v>79</v>
      </c>
      <c r="AY179" s="245" t="s">
        <v>127</v>
      </c>
    </row>
    <row r="180" s="14" customFormat="1">
      <c r="A180" s="14"/>
      <c r="B180" s="246"/>
      <c r="C180" s="247"/>
      <c r="D180" s="230" t="s">
        <v>139</v>
      </c>
      <c r="E180" s="248" t="s">
        <v>1</v>
      </c>
      <c r="F180" s="249" t="s">
        <v>214</v>
      </c>
      <c r="G180" s="247"/>
      <c r="H180" s="250">
        <v>2.0800000000000001</v>
      </c>
      <c r="I180" s="251"/>
      <c r="J180" s="247"/>
      <c r="K180" s="247"/>
      <c r="L180" s="252"/>
      <c r="M180" s="253"/>
      <c r="N180" s="254"/>
      <c r="O180" s="254"/>
      <c r="P180" s="254"/>
      <c r="Q180" s="254"/>
      <c r="R180" s="254"/>
      <c r="S180" s="254"/>
      <c r="T180" s="25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6" t="s">
        <v>139</v>
      </c>
      <c r="AU180" s="256" t="s">
        <v>89</v>
      </c>
      <c r="AV180" s="14" t="s">
        <v>89</v>
      </c>
      <c r="AW180" s="14" t="s">
        <v>34</v>
      </c>
      <c r="AX180" s="14" t="s">
        <v>79</v>
      </c>
      <c r="AY180" s="256" t="s">
        <v>127</v>
      </c>
    </row>
    <row r="181" s="15" customFormat="1">
      <c r="A181" s="15"/>
      <c r="B181" s="257"/>
      <c r="C181" s="258"/>
      <c r="D181" s="230" t="s">
        <v>139</v>
      </c>
      <c r="E181" s="259" t="s">
        <v>1</v>
      </c>
      <c r="F181" s="260" t="s">
        <v>143</v>
      </c>
      <c r="G181" s="258"/>
      <c r="H181" s="261">
        <v>120.74</v>
      </c>
      <c r="I181" s="262"/>
      <c r="J181" s="258"/>
      <c r="K181" s="258"/>
      <c r="L181" s="263"/>
      <c r="M181" s="264"/>
      <c r="N181" s="265"/>
      <c r="O181" s="265"/>
      <c r="P181" s="265"/>
      <c r="Q181" s="265"/>
      <c r="R181" s="265"/>
      <c r="S181" s="265"/>
      <c r="T181" s="266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7" t="s">
        <v>139</v>
      </c>
      <c r="AU181" s="267" t="s">
        <v>89</v>
      </c>
      <c r="AV181" s="15" t="s">
        <v>134</v>
      </c>
      <c r="AW181" s="15" t="s">
        <v>34</v>
      </c>
      <c r="AX181" s="15" t="s">
        <v>87</v>
      </c>
      <c r="AY181" s="267" t="s">
        <v>127</v>
      </c>
    </row>
    <row r="182" s="2" customFormat="1" ht="24.15" customHeight="1">
      <c r="A182" s="38"/>
      <c r="B182" s="39"/>
      <c r="C182" s="218" t="s">
        <v>172</v>
      </c>
      <c r="D182" s="218" t="s">
        <v>129</v>
      </c>
      <c r="E182" s="219" t="s">
        <v>173</v>
      </c>
      <c r="F182" s="220" t="s">
        <v>174</v>
      </c>
      <c r="G182" s="221" t="s">
        <v>132</v>
      </c>
      <c r="H182" s="222">
        <v>2966.4000000000001</v>
      </c>
      <c r="I182" s="223"/>
      <c r="J182" s="222">
        <f>ROUND(I182*H182,2)</f>
        <v>0</v>
      </c>
      <c r="K182" s="220" t="s">
        <v>133</v>
      </c>
      <c r="L182" s="44"/>
      <c r="M182" s="224" t="s">
        <v>1</v>
      </c>
      <c r="N182" s="225" t="s">
        <v>44</v>
      </c>
      <c r="O182" s="91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8" t="s">
        <v>134</v>
      </c>
      <c r="AT182" s="228" t="s">
        <v>129</v>
      </c>
      <c r="AU182" s="228" t="s">
        <v>89</v>
      </c>
      <c r="AY182" s="17" t="s">
        <v>127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7" t="s">
        <v>87</v>
      </c>
      <c r="BK182" s="229">
        <f>ROUND(I182*H182,2)</f>
        <v>0</v>
      </c>
      <c r="BL182" s="17" t="s">
        <v>134</v>
      </c>
      <c r="BM182" s="228" t="s">
        <v>175</v>
      </c>
    </row>
    <row r="183" s="2" customFormat="1">
      <c r="A183" s="38"/>
      <c r="B183" s="39"/>
      <c r="C183" s="40"/>
      <c r="D183" s="230" t="s">
        <v>136</v>
      </c>
      <c r="E183" s="40"/>
      <c r="F183" s="231" t="s">
        <v>174</v>
      </c>
      <c r="G183" s="40"/>
      <c r="H183" s="40"/>
      <c r="I183" s="232"/>
      <c r="J183" s="40"/>
      <c r="K183" s="40"/>
      <c r="L183" s="44"/>
      <c r="M183" s="233"/>
      <c r="N183" s="234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136</v>
      </c>
      <c r="AU183" s="17" t="s">
        <v>89</v>
      </c>
    </row>
    <row r="184" s="2" customFormat="1">
      <c r="A184" s="38"/>
      <c r="B184" s="39"/>
      <c r="C184" s="40"/>
      <c r="D184" s="230" t="s">
        <v>137</v>
      </c>
      <c r="E184" s="40"/>
      <c r="F184" s="235" t="s">
        <v>166</v>
      </c>
      <c r="G184" s="40"/>
      <c r="H184" s="40"/>
      <c r="I184" s="232"/>
      <c r="J184" s="40"/>
      <c r="K184" s="40"/>
      <c r="L184" s="44"/>
      <c r="M184" s="233"/>
      <c r="N184" s="234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137</v>
      </c>
      <c r="AU184" s="17" t="s">
        <v>89</v>
      </c>
    </row>
    <row r="185" s="13" customFormat="1">
      <c r="A185" s="13"/>
      <c r="B185" s="236"/>
      <c r="C185" s="237"/>
      <c r="D185" s="230" t="s">
        <v>139</v>
      </c>
      <c r="E185" s="238" t="s">
        <v>1</v>
      </c>
      <c r="F185" s="239" t="s">
        <v>176</v>
      </c>
      <c r="G185" s="237"/>
      <c r="H185" s="238" t="s">
        <v>1</v>
      </c>
      <c r="I185" s="240"/>
      <c r="J185" s="237"/>
      <c r="K185" s="237"/>
      <c r="L185" s="241"/>
      <c r="M185" s="242"/>
      <c r="N185" s="243"/>
      <c r="O185" s="243"/>
      <c r="P185" s="243"/>
      <c r="Q185" s="243"/>
      <c r="R185" s="243"/>
      <c r="S185" s="243"/>
      <c r="T185" s="24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5" t="s">
        <v>139</v>
      </c>
      <c r="AU185" s="245" t="s">
        <v>89</v>
      </c>
      <c r="AV185" s="13" t="s">
        <v>87</v>
      </c>
      <c r="AW185" s="13" t="s">
        <v>34</v>
      </c>
      <c r="AX185" s="13" t="s">
        <v>79</v>
      </c>
      <c r="AY185" s="245" t="s">
        <v>127</v>
      </c>
    </row>
    <row r="186" s="13" customFormat="1">
      <c r="A186" s="13"/>
      <c r="B186" s="236"/>
      <c r="C186" s="237"/>
      <c r="D186" s="230" t="s">
        <v>139</v>
      </c>
      <c r="E186" s="238" t="s">
        <v>1</v>
      </c>
      <c r="F186" s="239" t="s">
        <v>208</v>
      </c>
      <c r="G186" s="237"/>
      <c r="H186" s="238" t="s">
        <v>1</v>
      </c>
      <c r="I186" s="240"/>
      <c r="J186" s="237"/>
      <c r="K186" s="237"/>
      <c r="L186" s="241"/>
      <c r="M186" s="242"/>
      <c r="N186" s="243"/>
      <c r="O186" s="243"/>
      <c r="P186" s="243"/>
      <c r="Q186" s="243"/>
      <c r="R186" s="243"/>
      <c r="S186" s="243"/>
      <c r="T186" s="24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5" t="s">
        <v>139</v>
      </c>
      <c r="AU186" s="245" t="s">
        <v>89</v>
      </c>
      <c r="AV186" s="13" t="s">
        <v>87</v>
      </c>
      <c r="AW186" s="13" t="s">
        <v>34</v>
      </c>
      <c r="AX186" s="13" t="s">
        <v>79</v>
      </c>
      <c r="AY186" s="245" t="s">
        <v>127</v>
      </c>
    </row>
    <row r="187" s="13" customFormat="1">
      <c r="A187" s="13"/>
      <c r="B187" s="236"/>
      <c r="C187" s="237"/>
      <c r="D187" s="230" t="s">
        <v>139</v>
      </c>
      <c r="E187" s="238" t="s">
        <v>1</v>
      </c>
      <c r="F187" s="239" t="s">
        <v>209</v>
      </c>
      <c r="G187" s="237"/>
      <c r="H187" s="238" t="s">
        <v>1</v>
      </c>
      <c r="I187" s="240"/>
      <c r="J187" s="237"/>
      <c r="K187" s="237"/>
      <c r="L187" s="241"/>
      <c r="M187" s="242"/>
      <c r="N187" s="243"/>
      <c r="O187" s="243"/>
      <c r="P187" s="243"/>
      <c r="Q187" s="243"/>
      <c r="R187" s="243"/>
      <c r="S187" s="243"/>
      <c r="T187" s="24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5" t="s">
        <v>139</v>
      </c>
      <c r="AU187" s="245" t="s">
        <v>89</v>
      </c>
      <c r="AV187" s="13" t="s">
        <v>87</v>
      </c>
      <c r="AW187" s="13" t="s">
        <v>34</v>
      </c>
      <c r="AX187" s="13" t="s">
        <v>79</v>
      </c>
      <c r="AY187" s="245" t="s">
        <v>127</v>
      </c>
    </row>
    <row r="188" s="14" customFormat="1">
      <c r="A188" s="14"/>
      <c r="B188" s="246"/>
      <c r="C188" s="247"/>
      <c r="D188" s="230" t="s">
        <v>139</v>
      </c>
      <c r="E188" s="248" t="s">
        <v>1</v>
      </c>
      <c r="F188" s="249" t="s">
        <v>210</v>
      </c>
      <c r="G188" s="247"/>
      <c r="H188" s="250">
        <v>2966.4000000000001</v>
      </c>
      <c r="I188" s="251"/>
      <c r="J188" s="247"/>
      <c r="K188" s="247"/>
      <c r="L188" s="252"/>
      <c r="M188" s="253"/>
      <c r="N188" s="254"/>
      <c r="O188" s="254"/>
      <c r="P188" s="254"/>
      <c r="Q188" s="254"/>
      <c r="R188" s="254"/>
      <c r="S188" s="254"/>
      <c r="T188" s="25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6" t="s">
        <v>139</v>
      </c>
      <c r="AU188" s="256" t="s">
        <v>89</v>
      </c>
      <c r="AV188" s="14" t="s">
        <v>89</v>
      </c>
      <c r="AW188" s="14" t="s">
        <v>34</v>
      </c>
      <c r="AX188" s="14" t="s">
        <v>79</v>
      </c>
      <c r="AY188" s="256" t="s">
        <v>127</v>
      </c>
    </row>
    <row r="189" s="15" customFormat="1">
      <c r="A189" s="15"/>
      <c r="B189" s="257"/>
      <c r="C189" s="258"/>
      <c r="D189" s="230" t="s">
        <v>139</v>
      </c>
      <c r="E189" s="259" t="s">
        <v>1</v>
      </c>
      <c r="F189" s="260" t="s">
        <v>143</v>
      </c>
      <c r="G189" s="258"/>
      <c r="H189" s="261">
        <v>2966.4000000000001</v>
      </c>
      <c r="I189" s="262"/>
      <c r="J189" s="258"/>
      <c r="K189" s="258"/>
      <c r="L189" s="263"/>
      <c r="M189" s="264"/>
      <c r="N189" s="265"/>
      <c r="O189" s="265"/>
      <c r="P189" s="265"/>
      <c r="Q189" s="265"/>
      <c r="R189" s="265"/>
      <c r="S189" s="265"/>
      <c r="T189" s="266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7" t="s">
        <v>139</v>
      </c>
      <c r="AU189" s="267" t="s">
        <v>89</v>
      </c>
      <c r="AV189" s="15" t="s">
        <v>134</v>
      </c>
      <c r="AW189" s="15" t="s">
        <v>34</v>
      </c>
      <c r="AX189" s="15" t="s">
        <v>87</v>
      </c>
      <c r="AY189" s="267" t="s">
        <v>127</v>
      </c>
    </row>
    <row r="190" s="12" customFormat="1" ht="22.8" customHeight="1">
      <c r="A190" s="12"/>
      <c r="B190" s="202"/>
      <c r="C190" s="203"/>
      <c r="D190" s="204" t="s">
        <v>78</v>
      </c>
      <c r="E190" s="216" t="s">
        <v>177</v>
      </c>
      <c r="F190" s="216" t="s">
        <v>178</v>
      </c>
      <c r="G190" s="203"/>
      <c r="H190" s="203"/>
      <c r="I190" s="206"/>
      <c r="J190" s="217">
        <f>BK190</f>
        <v>0</v>
      </c>
      <c r="K190" s="203"/>
      <c r="L190" s="208"/>
      <c r="M190" s="209"/>
      <c r="N190" s="210"/>
      <c r="O190" s="210"/>
      <c r="P190" s="211">
        <v>0</v>
      </c>
      <c r="Q190" s="210"/>
      <c r="R190" s="211">
        <v>0</v>
      </c>
      <c r="S190" s="210"/>
      <c r="T190" s="212"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3" t="s">
        <v>87</v>
      </c>
      <c r="AT190" s="214" t="s">
        <v>78</v>
      </c>
      <c r="AU190" s="214" t="s">
        <v>87</v>
      </c>
      <c r="AY190" s="213" t="s">
        <v>127</v>
      </c>
      <c r="BK190" s="215">
        <v>0</v>
      </c>
    </row>
    <row r="191" s="12" customFormat="1" ht="22.8" customHeight="1">
      <c r="A191" s="12"/>
      <c r="B191" s="202"/>
      <c r="C191" s="203"/>
      <c r="D191" s="204" t="s">
        <v>78</v>
      </c>
      <c r="E191" s="216" t="s">
        <v>146</v>
      </c>
      <c r="F191" s="216" t="s">
        <v>179</v>
      </c>
      <c r="G191" s="203"/>
      <c r="H191" s="203"/>
      <c r="I191" s="206"/>
      <c r="J191" s="217">
        <f>BK191</f>
        <v>0</v>
      </c>
      <c r="K191" s="203"/>
      <c r="L191" s="208"/>
      <c r="M191" s="209"/>
      <c r="N191" s="210"/>
      <c r="O191" s="210"/>
      <c r="P191" s="211">
        <f>SUM(P192:P198)</f>
        <v>0</v>
      </c>
      <c r="Q191" s="210"/>
      <c r="R191" s="211">
        <f>SUM(R192:R198)</f>
        <v>0</v>
      </c>
      <c r="S191" s="210"/>
      <c r="T191" s="212">
        <f>SUM(T192:T198)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3" t="s">
        <v>87</v>
      </c>
      <c r="AT191" s="214" t="s">
        <v>78</v>
      </c>
      <c r="AU191" s="214" t="s">
        <v>87</v>
      </c>
      <c r="AY191" s="213" t="s">
        <v>127</v>
      </c>
      <c r="BK191" s="215">
        <f>SUM(BK192:BK198)</f>
        <v>0</v>
      </c>
    </row>
    <row r="192" s="2" customFormat="1" ht="16.5" customHeight="1">
      <c r="A192" s="38"/>
      <c r="B192" s="39"/>
      <c r="C192" s="218" t="s">
        <v>89</v>
      </c>
      <c r="D192" s="218" t="s">
        <v>129</v>
      </c>
      <c r="E192" s="219" t="s">
        <v>180</v>
      </c>
      <c r="F192" s="220" t="s">
        <v>181</v>
      </c>
      <c r="G192" s="221" t="s">
        <v>132</v>
      </c>
      <c r="H192" s="222">
        <v>2966.4000000000001</v>
      </c>
      <c r="I192" s="223"/>
      <c r="J192" s="222">
        <f>ROUND(I192*H192,2)</f>
        <v>0</v>
      </c>
      <c r="K192" s="220" t="s">
        <v>133</v>
      </c>
      <c r="L192" s="44"/>
      <c r="M192" s="224" t="s">
        <v>1</v>
      </c>
      <c r="N192" s="225" t="s">
        <v>44</v>
      </c>
      <c r="O192" s="91"/>
      <c r="P192" s="226">
        <f>O192*H192</f>
        <v>0</v>
      </c>
      <c r="Q192" s="226">
        <v>0</v>
      </c>
      <c r="R192" s="226">
        <f>Q192*H192</f>
        <v>0</v>
      </c>
      <c r="S192" s="226">
        <v>0</v>
      </c>
      <c r="T192" s="227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8" t="s">
        <v>134</v>
      </c>
      <c r="AT192" s="228" t="s">
        <v>129</v>
      </c>
      <c r="AU192" s="228" t="s">
        <v>89</v>
      </c>
      <c r="AY192" s="17" t="s">
        <v>127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7" t="s">
        <v>87</v>
      </c>
      <c r="BK192" s="229">
        <f>ROUND(I192*H192,2)</f>
        <v>0</v>
      </c>
      <c r="BL192" s="17" t="s">
        <v>134</v>
      </c>
      <c r="BM192" s="228" t="s">
        <v>182</v>
      </c>
    </row>
    <row r="193" s="2" customFormat="1">
      <c r="A193" s="38"/>
      <c r="B193" s="39"/>
      <c r="C193" s="40"/>
      <c r="D193" s="230" t="s">
        <v>136</v>
      </c>
      <c r="E193" s="40"/>
      <c r="F193" s="231" t="s">
        <v>181</v>
      </c>
      <c r="G193" s="40"/>
      <c r="H193" s="40"/>
      <c r="I193" s="232"/>
      <c r="J193" s="40"/>
      <c r="K193" s="40"/>
      <c r="L193" s="44"/>
      <c r="M193" s="233"/>
      <c r="N193" s="234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136</v>
      </c>
      <c r="AU193" s="17" t="s">
        <v>89</v>
      </c>
    </row>
    <row r="194" s="2" customFormat="1">
      <c r="A194" s="38"/>
      <c r="B194" s="39"/>
      <c r="C194" s="40"/>
      <c r="D194" s="230" t="s">
        <v>137</v>
      </c>
      <c r="E194" s="40"/>
      <c r="F194" s="235" t="s">
        <v>183</v>
      </c>
      <c r="G194" s="40"/>
      <c r="H194" s="40"/>
      <c r="I194" s="232"/>
      <c r="J194" s="40"/>
      <c r="K194" s="40"/>
      <c r="L194" s="44"/>
      <c r="M194" s="233"/>
      <c r="N194" s="234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137</v>
      </c>
      <c r="AU194" s="17" t="s">
        <v>89</v>
      </c>
    </row>
    <row r="195" s="13" customFormat="1">
      <c r="A195" s="13"/>
      <c r="B195" s="236"/>
      <c r="C195" s="237"/>
      <c r="D195" s="230" t="s">
        <v>139</v>
      </c>
      <c r="E195" s="238" t="s">
        <v>1</v>
      </c>
      <c r="F195" s="239" t="s">
        <v>208</v>
      </c>
      <c r="G195" s="237"/>
      <c r="H195" s="238" t="s">
        <v>1</v>
      </c>
      <c r="I195" s="240"/>
      <c r="J195" s="237"/>
      <c r="K195" s="237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139</v>
      </c>
      <c r="AU195" s="245" t="s">
        <v>89</v>
      </c>
      <c r="AV195" s="13" t="s">
        <v>87</v>
      </c>
      <c r="AW195" s="13" t="s">
        <v>34</v>
      </c>
      <c r="AX195" s="13" t="s">
        <v>79</v>
      </c>
      <c r="AY195" s="245" t="s">
        <v>127</v>
      </c>
    </row>
    <row r="196" s="13" customFormat="1">
      <c r="A196" s="13"/>
      <c r="B196" s="236"/>
      <c r="C196" s="237"/>
      <c r="D196" s="230" t="s">
        <v>139</v>
      </c>
      <c r="E196" s="238" t="s">
        <v>1</v>
      </c>
      <c r="F196" s="239" t="s">
        <v>209</v>
      </c>
      <c r="G196" s="237"/>
      <c r="H196" s="238" t="s">
        <v>1</v>
      </c>
      <c r="I196" s="240"/>
      <c r="J196" s="237"/>
      <c r="K196" s="237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139</v>
      </c>
      <c r="AU196" s="245" t="s">
        <v>89</v>
      </c>
      <c r="AV196" s="13" t="s">
        <v>87</v>
      </c>
      <c r="AW196" s="13" t="s">
        <v>34</v>
      </c>
      <c r="AX196" s="13" t="s">
        <v>79</v>
      </c>
      <c r="AY196" s="245" t="s">
        <v>127</v>
      </c>
    </row>
    <row r="197" s="14" customFormat="1">
      <c r="A197" s="14"/>
      <c r="B197" s="246"/>
      <c r="C197" s="247"/>
      <c r="D197" s="230" t="s">
        <v>139</v>
      </c>
      <c r="E197" s="248" t="s">
        <v>1</v>
      </c>
      <c r="F197" s="249" t="s">
        <v>210</v>
      </c>
      <c r="G197" s="247"/>
      <c r="H197" s="250">
        <v>2966.4000000000001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6" t="s">
        <v>139</v>
      </c>
      <c r="AU197" s="256" t="s">
        <v>89</v>
      </c>
      <c r="AV197" s="14" t="s">
        <v>89</v>
      </c>
      <c r="AW197" s="14" t="s">
        <v>34</v>
      </c>
      <c r="AX197" s="14" t="s">
        <v>79</v>
      </c>
      <c r="AY197" s="256" t="s">
        <v>127</v>
      </c>
    </row>
    <row r="198" s="15" customFormat="1">
      <c r="A198" s="15"/>
      <c r="B198" s="257"/>
      <c r="C198" s="258"/>
      <c r="D198" s="230" t="s">
        <v>139</v>
      </c>
      <c r="E198" s="259" t="s">
        <v>1</v>
      </c>
      <c r="F198" s="260" t="s">
        <v>143</v>
      </c>
      <c r="G198" s="258"/>
      <c r="H198" s="261">
        <v>2966.4000000000001</v>
      </c>
      <c r="I198" s="262"/>
      <c r="J198" s="258"/>
      <c r="K198" s="258"/>
      <c r="L198" s="263"/>
      <c r="M198" s="268"/>
      <c r="N198" s="269"/>
      <c r="O198" s="269"/>
      <c r="P198" s="269"/>
      <c r="Q198" s="269"/>
      <c r="R198" s="269"/>
      <c r="S198" s="269"/>
      <c r="T198" s="270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7" t="s">
        <v>139</v>
      </c>
      <c r="AU198" s="267" t="s">
        <v>89</v>
      </c>
      <c r="AV198" s="15" t="s">
        <v>134</v>
      </c>
      <c r="AW198" s="15" t="s">
        <v>34</v>
      </c>
      <c r="AX198" s="15" t="s">
        <v>87</v>
      </c>
      <c r="AY198" s="267" t="s">
        <v>127</v>
      </c>
    </row>
    <row r="199" s="2" customFormat="1" ht="6.96" customHeight="1">
      <c r="A199" s="38"/>
      <c r="B199" s="66"/>
      <c r="C199" s="67"/>
      <c r="D199" s="67"/>
      <c r="E199" s="67"/>
      <c r="F199" s="67"/>
      <c r="G199" s="67"/>
      <c r="H199" s="67"/>
      <c r="I199" s="67"/>
      <c r="J199" s="67"/>
      <c r="K199" s="67"/>
      <c r="L199" s="44"/>
      <c r="M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</row>
  </sheetData>
  <sheetProtection sheet="1" autoFilter="0" formatColumns="0" formatRows="0" objects="1" scenarios="1" spinCount="100000" saltValue="YUDrSP39XAE6fEev1g+B2eW//WdbjFVoWW4vK6X6+7XKtpY4CZZSeR2d6DUokUgjEyGRYJQ/da1nZe0OhML+Tw==" hashValue="fqQPnnjcGVXFo7edUxA5B1Uacl4uBhPI+1rBKaSfbvSRhL+AU2XKsi+9QDOusrSrsDrxyO5J8vrJJQ2o8+Rn1Q==" algorithmName="SHA-512" password="CC35"/>
  <autoFilter ref="C120:K198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15</v>
      </c>
      <c r="L6" s="20"/>
    </row>
    <row r="7" s="1" customFormat="1" ht="16.5" customHeight="1">
      <c r="B7" s="20"/>
      <c r="E7" s="141" t="str">
        <f>'Rekapitulace stavby'!K6</f>
        <v>Oprava MK III. tř. Smetanova Lhota, MK III. tř. 4c3 a 10c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215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17</v>
      </c>
      <c r="E11" s="38"/>
      <c r="F11" s="143" t="s">
        <v>1</v>
      </c>
      <c r="G11" s="38"/>
      <c r="H11" s="38"/>
      <c r="I11" s="140" t="s">
        <v>18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19</v>
      </c>
      <c r="E12" s="38"/>
      <c r="F12" s="143" t="s">
        <v>20</v>
      </c>
      <c r="G12" s="38"/>
      <c r="H12" s="38"/>
      <c r="I12" s="140" t="s">
        <v>21</v>
      </c>
      <c r="J12" s="144" t="str">
        <f>'Rekapitulace stavby'!AN8</f>
        <v>9. 6. 2024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23</v>
      </c>
      <c r="E14" s="38"/>
      <c r="F14" s="38"/>
      <c r="G14" s="38"/>
      <c r="H14" s="38"/>
      <c r="I14" s="140" t="s">
        <v>24</v>
      </c>
      <c r="J14" s="143" t="s">
        <v>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24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24</v>
      </c>
      <c r="J20" s="143" t="s">
        <v>31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32</v>
      </c>
      <c r="F21" s="38"/>
      <c r="G21" s="38"/>
      <c r="H21" s="38"/>
      <c r="I21" s="140" t="s">
        <v>27</v>
      </c>
      <c r="J21" s="143" t="s">
        <v>33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35</v>
      </c>
      <c r="E23" s="38"/>
      <c r="F23" s="38"/>
      <c r="G23" s="38"/>
      <c r="H23" s="38"/>
      <c r="I23" s="140" t="s">
        <v>24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36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37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38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ROUND((SUM(BE121:BE192)),  2)</f>
        <v>0</v>
      </c>
      <c r="G33" s="38"/>
      <c r="H33" s="38"/>
      <c r="I33" s="155">
        <v>0.20999999999999999</v>
      </c>
      <c r="J33" s="154">
        <f>ROUND(((SUM(BE121:BE192))*I33),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ROUND((SUM(BF121:BF192)),  2)</f>
        <v>0</v>
      </c>
      <c r="G34" s="38"/>
      <c r="H34" s="38"/>
      <c r="I34" s="155">
        <v>0.14999999999999999</v>
      </c>
      <c r="J34" s="154">
        <f>ROUND(((SUM(BF121:BF192))*I34),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ROUND((SUM(BG121:BG192)),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ROUND((SUM(BH121:BH192)),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ROUND((SUM(BI121:BI192)),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Oprava MK III. tř. Smetanova Lhota, MK III. tř. 4c3 a 10c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SMETANOVALHOTA_3 - SO 103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Obec Smetanova Lhota</v>
      </c>
      <c r="G89" s="40"/>
      <c r="H89" s="40"/>
      <c r="I89" s="32" t="s">
        <v>21</v>
      </c>
      <c r="J89" s="79" t="str">
        <f>IF(J12="","",J12)</f>
        <v>9. 6. 2024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Smetanova Lhota</v>
      </c>
      <c r="G91" s="40"/>
      <c r="H91" s="40"/>
      <c r="I91" s="32" t="s">
        <v>30</v>
      </c>
      <c r="J91" s="36" t="str">
        <f>E21</f>
        <v>Ing. Rudolf Pešta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35</v>
      </c>
      <c r="J92" s="36" t="str">
        <f>E24</f>
        <v>Ing. Rudolf Pešta, tel.: 721 968 873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107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108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109</v>
      </c>
      <c r="E99" s="188"/>
      <c r="F99" s="188"/>
      <c r="G99" s="188"/>
      <c r="H99" s="188"/>
      <c r="I99" s="188"/>
      <c r="J99" s="189">
        <f>J132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110</v>
      </c>
      <c r="E100" s="188"/>
      <c r="F100" s="188"/>
      <c r="G100" s="188"/>
      <c r="H100" s="188"/>
      <c r="I100" s="188"/>
      <c r="J100" s="189">
        <f>J184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111</v>
      </c>
      <c r="E101" s="188"/>
      <c r="F101" s="188"/>
      <c r="G101" s="188"/>
      <c r="H101" s="188"/>
      <c r="I101" s="188"/>
      <c r="J101" s="189">
        <f>J185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112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15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Oprava MK III. tř. Smetanova Lhota, MK III. tř. 4c3 a 10c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100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SMETANOVALHOTA_3 - SO 103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19</v>
      </c>
      <c r="D115" s="40"/>
      <c r="E115" s="40"/>
      <c r="F115" s="27" t="str">
        <f>F12</f>
        <v>Obec Smetanova Lhota</v>
      </c>
      <c r="G115" s="40"/>
      <c r="H115" s="40"/>
      <c r="I115" s="32" t="s">
        <v>21</v>
      </c>
      <c r="J115" s="79" t="str">
        <f>IF(J12="","",J12)</f>
        <v>9. 6. 2024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23</v>
      </c>
      <c r="D117" s="40"/>
      <c r="E117" s="40"/>
      <c r="F117" s="27" t="str">
        <f>E15</f>
        <v>Smetanova Lhota</v>
      </c>
      <c r="G117" s="40"/>
      <c r="H117" s="40"/>
      <c r="I117" s="32" t="s">
        <v>30</v>
      </c>
      <c r="J117" s="36" t="str">
        <f>E21</f>
        <v>Ing. Rudolf Pešta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28</v>
      </c>
      <c r="D118" s="40"/>
      <c r="E118" s="40"/>
      <c r="F118" s="27" t="str">
        <f>IF(E18="","",E18)</f>
        <v>Vyplň údaj</v>
      </c>
      <c r="G118" s="40"/>
      <c r="H118" s="40"/>
      <c r="I118" s="32" t="s">
        <v>35</v>
      </c>
      <c r="J118" s="36" t="str">
        <f>E24</f>
        <v>Ing. Rudolf Pešta, tel.: 721 968 873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113</v>
      </c>
      <c r="D120" s="194" t="s">
        <v>64</v>
      </c>
      <c r="E120" s="194" t="s">
        <v>60</v>
      </c>
      <c r="F120" s="194" t="s">
        <v>61</v>
      </c>
      <c r="G120" s="194" t="s">
        <v>114</v>
      </c>
      <c r="H120" s="194" t="s">
        <v>115</v>
      </c>
      <c r="I120" s="194" t="s">
        <v>116</v>
      </c>
      <c r="J120" s="194" t="s">
        <v>104</v>
      </c>
      <c r="K120" s="195" t="s">
        <v>117</v>
      </c>
      <c r="L120" s="196"/>
      <c r="M120" s="100" t="s">
        <v>1</v>
      </c>
      <c r="N120" s="101" t="s">
        <v>43</v>
      </c>
      <c r="O120" s="101" t="s">
        <v>118</v>
      </c>
      <c r="P120" s="101" t="s">
        <v>119</v>
      </c>
      <c r="Q120" s="101" t="s">
        <v>120</v>
      </c>
      <c r="R120" s="101" t="s">
        <v>121</v>
      </c>
      <c r="S120" s="101" t="s">
        <v>122</v>
      </c>
      <c r="T120" s="102" t="s">
        <v>123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124</v>
      </c>
      <c r="D121" s="40"/>
      <c r="E121" s="40"/>
      <c r="F121" s="40"/>
      <c r="G121" s="40"/>
      <c r="H121" s="40"/>
      <c r="I121" s="40"/>
      <c r="J121" s="197">
        <f>BK121</f>
        <v>0</v>
      </c>
      <c r="K121" s="40"/>
      <c r="L121" s="44"/>
      <c r="M121" s="103"/>
      <c r="N121" s="198"/>
      <c r="O121" s="104"/>
      <c r="P121" s="199">
        <f>P122</f>
        <v>0</v>
      </c>
      <c r="Q121" s="104"/>
      <c r="R121" s="199">
        <f>R122</f>
        <v>0</v>
      </c>
      <c r="S121" s="104"/>
      <c r="T121" s="200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78</v>
      </c>
      <c r="AU121" s="17" t="s">
        <v>106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78</v>
      </c>
      <c r="E122" s="205" t="s">
        <v>125</v>
      </c>
      <c r="F122" s="205" t="s">
        <v>126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P123+P132+P184+P185</f>
        <v>0</v>
      </c>
      <c r="Q122" s="210"/>
      <c r="R122" s="211">
        <f>R123+R132+R184+R185</f>
        <v>0</v>
      </c>
      <c r="S122" s="210"/>
      <c r="T122" s="212">
        <f>T123+T132+T184+T185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87</v>
      </c>
      <c r="AT122" s="214" t="s">
        <v>78</v>
      </c>
      <c r="AU122" s="214" t="s">
        <v>79</v>
      </c>
      <c r="AY122" s="213" t="s">
        <v>127</v>
      </c>
      <c r="BK122" s="215">
        <f>BK123+BK132+BK184+BK185</f>
        <v>0</v>
      </c>
    </row>
    <row r="123" s="12" customFormat="1" ht="22.8" customHeight="1">
      <c r="A123" s="12"/>
      <c r="B123" s="202"/>
      <c r="C123" s="203"/>
      <c r="D123" s="204" t="s">
        <v>78</v>
      </c>
      <c r="E123" s="216" t="s">
        <v>87</v>
      </c>
      <c r="F123" s="216" t="s">
        <v>128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SUM(P124:P131)</f>
        <v>0</v>
      </c>
      <c r="Q123" s="210"/>
      <c r="R123" s="211">
        <f>SUM(R124:R131)</f>
        <v>0</v>
      </c>
      <c r="S123" s="210"/>
      <c r="T123" s="212">
        <f>SUM(T124:T131)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87</v>
      </c>
      <c r="AT123" s="214" t="s">
        <v>78</v>
      </c>
      <c r="AU123" s="214" t="s">
        <v>87</v>
      </c>
      <c r="AY123" s="213" t="s">
        <v>127</v>
      </c>
      <c r="BK123" s="215">
        <f>SUM(BK124:BK131)</f>
        <v>0</v>
      </c>
    </row>
    <row r="124" s="2" customFormat="1" ht="16.5" customHeight="1">
      <c r="A124" s="38"/>
      <c r="B124" s="39"/>
      <c r="C124" s="218" t="s">
        <v>87</v>
      </c>
      <c r="D124" s="218" t="s">
        <v>129</v>
      </c>
      <c r="E124" s="219" t="s">
        <v>130</v>
      </c>
      <c r="F124" s="220" t="s">
        <v>131</v>
      </c>
      <c r="G124" s="221" t="s">
        <v>132</v>
      </c>
      <c r="H124" s="222">
        <v>1009</v>
      </c>
      <c r="I124" s="223"/>
      <c r="J124" s="222">
        <f>ROUND(I124*H124,2)</f>
        <v>0</v>
      </c>
      <c r="K124" s="220" t="s">
        <v>133</v>
      </c>
      <c r="L124" s="44"/>
      <c r="M124" s="224" t="s">
        <v>1</v>
      </c>
      <c r="N124" s="225" t="s">
        <v>44</v>
      </c>
      <c r="O124" s="91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8" t="s">
        <v>134</v>
      </c>
      <c r="AT124" s="228" t="s">
        <v>129</v>
      </c>
      <c r="AU124" s="228" t="s">
        <v>89</v>
      </c>
      <c r="AY124" s="17" t="s">
        <v>127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7" t="s">
        <v>87</v>
      </c>
      <c r="BK124" s="229">
        <f>ROUND(I124*H124,2)</f>
        <v>0</v>
      </c>
      <c r="BL124" s="17" t="s">
        <v>134</v>
      </c>
      <c r="BM124" s="228" t="s">
        <v>135</v>
      </c>
    </row>
    <row r="125" s="2" customFormat="1">
      <c r="A125" s="38"/>
      <c r="B125" s="39"/>
      <c r="C125" s="40"/>
      <c r="D125" s="230" t="s">
        <v>136</v>
      </c>
      <c r="E125" s="40"/>
      <c r="F125" s="231" t="s">
        <v>131</v>
      </c>
      <c r="G125" s="40"/>
      <c r="H125" s="40"/>
      <c r="I125" s="232"/>
      <c r="J125" s="40"/>
      <c r="K125" s="40"/>
      <c r="L125" s="44"/>
      <c r="M125" s="233"/>
      <c r="N125" s="234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136</v>
      </c>
      <c r="AU125" s="17" t="s">
        <v>89</v>
      </c>
    </row>
    <row r="126" s="2" customFormat="1">
      <c r="A126" s="38"/>
      <c r="B126" s="39"/>
      <c r="C126" s="40"/>
      <c r="D126" s="230" t="s">
        <v>137</v>
      </c>
      <c r="E126" s="40"/>
      <c r="F126" s="235" t="s">
        <v>138</v>
      </c>
      <c r="G126" s="40"/>
      <c r="H126" s="40"/>
      <c r="I126" s="232"/>
      <c r="J126" s="40"/>
      <c r="K126" s="40"/>
      <c r="L126" s="44"/>
      <c r="M126" s="233"/>
      <c r="N126" s="234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137</v>
      </c>
      <c r="AU126" s="17" t="s">
        <v>89</v>
      </c>
    </row>
    <row r="127" s="13" customFormat="1">
      <c r="A127" s="13"/>
      <c r="B127" s="236"/>
      <c r="C127" s="237"/>
      <c r="D127" s="230" t="s">
        <v>139</v>
      </c>
      <c r="E127" s="238" t="s">
        <v>1</v>
      </c>
      <c r="F127" s="239" t="s">
        <v>216</v>
      </c>
      <c r="G127" s="237"/>
      <c r="H127" s="238" t="s">
        <v>1</v>
      </c>
      <c r="I127" s="240"/>
      <c r="J127" s="237"/>
      <c r="K127" s="237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139</v>
      </c>
      <c r="AU127" s="245" t="s">
        <v>89</v>
      </c>
      <c r="AV127" s="13" t="s">
        <v>87</v>
      </c>
      <c r="AW127" s="13" t="s">
        <v>34</v>
      </c>
      <c r="AX127" s="13" t="s">
        <v>79</v>
      </c>
      <c r="AY127" s="245" t="s">
        <v>127</v>
      </c>
    </row>
    <row r="128" s="13" customFormat="1">
      <c r="A128" s="13"/>
      <c r="B128" s="236"/>
      <c r="C128" s="237"/>
      <c r="D128" s="230" t="s">
        <v>139</v>
      </c>
      <c r="E128" s="238" t="s">
        <v>1</v>
      </c>
      <c r="F128" s="239" t="s">
        <v>186</v>
      </c>
      <c r="G128" s="237"/>
      <c r="H128" s="238" t="s">
        <v>1</v>
      </c>
      <c r="I128" s="240"/>
      <c r="J128" s="237"/>
      <c r="K128" s="237"/>
      <c r="L128" s="241"/>
      <c r="M128" s="242"/>
      <c r="N128" s="243"/>
      <c r="O128" s="243"/>
      <c r="P128" s="243"/>
      <c r="Q128" s="243"/>
      <c r="R128" s="243"/>
      <c r="S128" s="243"/>
      <c r="T128" s="24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139</v>
      </c>
      <c r="AU128" s="245" t="s">
        <v>89</v>
      </c>
      <c r="AV128" s="13" t="s">
        <v>87</v>
      </c>
      <c r="AW128" s="13" t="s">
        <v>34</v>
      </c>
      <c r="AX128" s="13" t="s">
        <v>79</v>
      </c>
      <c r="AY128" s="245" t="s">
        <v>127</v>
      </c>
    </row>
    <row r="129" s="13" customFormat="1">
      <c r="A129" s="13"/>
      <c r="B129" s="236"/>
      <c r="C129" s="237"/>
      <c r="D129" s="230" t="s">
        <v>139</v>
      </c>
      <c r="E129" s="238" t="s">
        <v>1</v>
      </c>
      <c r="F129" s="239" t="s">
        <v>217</v>
      </c>
      <c r="G129" s="237"/>
      <c r="H129" s="238" t="s">
        <v>1</v>
      </c>
      <c r="I129" s="240"/>
      <c r="J129" s="237"/>
      <c r="K129" s="237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139</v>
      </c>
      <c r="AU129" s="245" t="s">
        <v>89</v>
      </c>
      <c r="AV129" s="13" t="s">
        <v>87</v>
      </c>
      <c r="AW129" s="13" t="s">
        <v>34</v>
      </c>
      <c r="AX129" s="13" t="s">
        <v>79</v>
      </c>
      <c r="AY129" s="245" t="s">
        <v>127</v>
      </c>
    </row>
    <row r="130" s="14" customFormat="1">
      <c r="A130" s="14"/>
      <c r="B130" s="246"/>
      <c r="C130" s="247"/>
      <c r="D130" s="230" t="s">
        <v>139</v>
      </c>
      <c r="E130" s="248" t="s">
        <v>1</v>
      </c>
      <c r="F130" s="249" t="s">
        <v>218</v>
      </c>
      <c r="G130" s="247"/>
      <c r="H130" s="250">
        <v>1009</v>
      </c>
      <c r="I130" s="251"/>
      <c r="J130" s="247"/>
      <c r="K130" s="247"/>
      <c r="L130" s="252"/>
      <c r="M130" s="253"/>
      <c r="N130" s="254"/>
      <c r="O130" s="254"/>
      <c r="P130" s="254"/>
      <c r="Q130" s="254"/>
      <c r="R130" s="254"/>
      <c r="S130" s="254"/>
      <c r="T130" s="25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6" t="s">
        <v>139</v>
      </c>
      <c r="AU130" s="256" t="s">
        <v>89</v>
      </c>
      <c r="AV130" s="14" t="s">
        <v>89</v>
      </c>
      <c r="AW130" s="14" t="s">
        <v>34</v>
      </c>
      <c r="AX130" s="14" t="s">
        <v>79</v>
      </c>
      <c r="AY130" s="256" t="s">
        <v>127</v>
      </c>
    </row>
    <row r="131" s="15" customFormat="1">
      <c r="A131" s="15"/>
      <c r="B131" s="257"/>
      <c r="C131" s="258"/>
      <c r="D131" s="230" t="s">
        <v>139</v>
      </c>
      <c r="E131" s="259" t="s">
        <v>1</v>
      </c>
      <c r="F131" s="260" t="s">
        <v>143</v>
      </c>
      <c r="G131" s="258"/>
      <c r="H131" s="261">
        <v>1009</v>
      </c>
      <c r="I131" s="262"/>
      <c r="J131" s="258"/>
      <c r="K131" s="258"/>
      <c r="L131" s="263"/>
      <c r="M131" s="264"/>
      <c r="N131" s="265"/>
      <c r="O131" s="265"/>
      <c r="P131" s="265"/>
      <c r="Q131" s="265"/>
      <c r="R131" s="265"/>
      <c r="S131" s="265"/>
      <c r="T131" s="266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7" t="s">
        <v>139</v>
      </c>
      <c r="AU131" s="267" t="s">
        <v>89</v>
      </c>
      <c r="AV131" s="15" t="s">
        <v>134</v>
      </c>
      <c r="AW131" s="15" t="s">
        <v>34</v>
      </c>
      <c r="AX131" s="15" t="s">
        <v>87</v>
      </c>
      <c r="AY131" s="267" t="s">
        <v>127</v>
      </c>
    </row>
    <row r="132" s="12" customFormat="1" ht="22.8" customHeight="1">
      <c r="A132" s="12"/>
      <c r="B132" s="202"/>
      <c r="C132" s="203"/>
      <c r="D132" s="204" t="s">
        <v>78</v>
      </c>
      <c r="E132" s="216" t="s">
        <v>144</v>
      </c>
      <c r="F132" s="216" t="s">
        <v>145</v>
      </c>
      <c r="G132" s="203"/>
      <c r="H132" s="203"/>
      <c r="I132" s="206"/>
      <c r="J132" s="217">
        <f>BK132</f>
        <v>0</v>
      </c>
      <c r="K132" s="203"/>
      <c r="L132" s="208"/>
      <c r="M132" s="209"/>
      <c r="N132" s="210"/>
      <c r="O132" s="210"/>
      <c r="P132" s="211">
        <f>SUM(P133:P183)</f>
        <v>0</v>
      </c>
      <c r="Q132" s="210"/>
      <c r="R132" s="211">
        <f>SUM(R133:R183)</f>
        <v>0</v>
      </c>
      <c r="S132" s="210"/>
      <c r="T132" s="212">
        <f>SUM(T133:T183)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3" t="s">
        <v>87</v>
      </c>
      <c r="AT132" s="214" t="s">
        <v>78</v>
      </c>
      <c r="AU132" s="214" t="s">
        <v>87</v>
      </c>
      <c r="AY132" s="213" t="s">
        <v>127</v>
      </c>
      <c r="BK132" s="215">
        <f>SUM(BK133:BK183)</f>
        <v>0</v>
      </c>
    </row>
    <row r="133" s="2" customFormat="1" ht="24.15" customHeight="1">
      <c r="A133" s="38"/>
      <c r="B133" s="39"/>
      <c r="C133" s="218" t="s">
        <v>197</v>
      </c>
      <c r="D133" s="218" t="s">
        <v>129</v>
      </c>
      <c r="E133" s="219" t="s">
        <v>198</v>
      </c>
      <c r="F133" s="220" t="s">
        <v>199</v>
      </c>
      <c r="G133" s="221" t="s">
        <v>164</v>
      </c>
      <c r="H133" s="222">
        <v>5.2000000000000002</v>
      </c>
      <c r="I133" s="223"/>
      <c r="J133" s="222">
        <f>ROUND(I133*H133,2)</f>
        <v>0</v>
      </c>
      <c r="K133" s="220" t="s">
        <v>133</v>
      </c>
      <c r="L133" s="44"/>
      <c r="M133" s="224" t="s">
        <v>1</v>
      </c>
      <c r="N133" s="225" t="s">
        <v>44</v>
      </c>
      <c r="O133" s="91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8" t="s">
        <v>134</v>
      </c>
      <c r="AT133" s="228" t="s">
        <v>129</v>
      </c>
      <c r="AU133" s="228" t="s">
        <v>89</v>
      </c>
      <c r="AY133" s="17" t="s">
        <v>127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7" t="s">
        <v>87</v>
      </c>
      <c r="BK133" s="229">
        <f>ROUND(I133*H133,2)</f>
        <v>0</v>
      </c>
      <c r="BL133" s="17" t="s">
        <v>134</v>
      </c>
      <c r="BM133" s="228" t="s">
        <v>200</v>
      </c>
    </row>
    <row r="134" s="2" customFormat="1">
      <c r="A134" s="38"/>
      <c r="B134" s="39"/>
      <c r="C134" s="40"/>
      <c r="D134" s="230" t="s">
        <v>136</v>
      </c>
      <c r="E134" s="40"/>
      <c r="F134" s="231" t="s">
        <v>199</v>
      </c>
      <c r="G134" s="40"/>
      <c r="H134" s="40"/>
      <c r="I134" s="232"/>
      <c r="J134" s="40"/>
      <c r="K134" s="40"/>
      <c r="L134" s="44"/>
      <c r="M134" s="233"/>
      <c r="N134" s="234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136</v>
      </c>
      <c r="AU134" s="17" t="s">
        <v>89</v>
      </c>
    </row>
    <row r="135" s="2" customFormat="1">
      <c r="A135" s="38"/>
      <c r="B135" s="39"/>
      <c r="C135" s="40"/>
      <c r="D135" s="230" t="s">
        <v>137</v>
      </c>
      <c r="E135" s="40"/>
      <c r="F135" s="235" t="s">
        <v>201</v>
      </c>
      <c r="G135" s="40"/>
      <c r="H135" s="40"/>
      <c r="I135" s="232"/>
      <c r="J135" s="40"/>
      <c r="K135" s="40"/>
      <c r="L135" s="44"/>
      <c r="M135" s="233"/>
      <c r="N135" s="234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137</v>
      </c>
      <c r="AU135" s="17" t="s">
        <v>89</v>
      </c>
    </row>
    <row r="136" s="13" customFormat="1">
      <c r="A136" s="13"/>
      <c r="B136" s="236"/>
      <c r="C136" s="237"/>
      <c r="D136" s="230" t="s">
        <v>139</v>
      </c>
      <c r="E136" s="238" t="s">
        <v>1</v>
      </c>
      <c r="F136" s="239" t="s">
        <v>202</v>
      </c>
      <c r="G136" s="237"/>
      <c r="H136" s="238" t="s">
        <v>1</v>
      </c>
      <c r="I136" s="240"/>
      <c r="J136" s="237"/>
      <c r="K136" s="237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139</v>
      </c>
      <c r="AU136" s="245" t="s">
        <v>89</v>
      </c>
      <c r="AV136" s="13" t="s">
        <v>87</v>
      </c>
      <c r="AW136" s="13" t="s">
        <v>34</v>
      </c>
      <c r="AX136" s="13" t="s">
        <v>79</v>
      </c>
      <c r="AY136" s="245" t="s">
        <v>127</v>
      </c>
    </row>
    <row r="137" s="13" customFormat="1">
      <c r="A137" s="13"/>
      <c r="B137" s="236"/>
      <c r="C137" s="237"/>
      <c r="D137" s="230" t="s">
        <v>139</v>
      </c>
      <c r="E137" s="238" t="s">
        <v>1</v>
      </c>
      <c r="F137" s="239" t="s">
        <v>203</v>
      </c>
      <c r="G137" s="237"/>
      <c r="H137" s="238" t="s">
        <v>1</v>
      </c>
      <c r="I137" s="240"/>
      <c r="J137" s="237"/>
      <c r="K137" s="237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139</v>
      </c>
      <c r="AU137" s="245" t="s">
        <v>89</v>
      </c>
      <c r="AV137" s="13" t="s">
        <v>87</v>
      </c>
      <c r="AW137" s="13" t="s">
        <v>34</v>
      </c>
      <c r="AX137" s="13" t="s">
        <v>79</v>
      </c>
      <c r="AY137" s="245" t="s">
        <v>127</v>
      </c>
    </row>
    <row r="138" s="13" customFormat="1">
      <c r="A138" s="13"/>
      <c r="B138" s="236"/>
      <c r="C138" s="237"/>
      <c r="D138" s="230" t="s">
        <v>139</v>
      </c>
      <c r="E138" s="238" t="s">
        <v>1</v>
      </c>
      <c r="F138" s="239" t="s">
        <v>219</v>
      </c>
      <c r="G138" s="237"/>
      <c r="H138" s="238" t="s">
        <v>1</v>
      </c>
      <c r="I138" s="240"/>
      <c r="J138" s="237"/>
      <c r="K138" s="237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139</v>
      </c>
      <c r="AU138" s="245" t="s">
        <v>89</v>
      </c>
      <c r="AV138" s="13" t="s">
        <v>87</v>
      </c>
      <c r="AW138" s="13" t="s">
        <v>34</v>
      </c>
      <c r="AX138" s="13" t="s">
        <v>79</v>
      </c>
      <c r="AY138" s="245" t="s">
        <v>127</v>
      </c>
    </row>
    <row r="139" s="14" customFormat="1">
      <c r="A139" s="14"/>
      <c r="B139" s="246"/>
      <c r="C139" s="247"/>
      <c r="D139" s="230" t="s">
        <v>139</v>
      </c>
      <c r="E139" s="248" t="s">
        <v>1</v>
      </c>
      <c r="F139" s="249" t="s">
        <v>220</v>
      </c>
      <c r="G139" s="247"/>
      <c r="H139" s="250">
        <v>5.2000000000000002</v>
      </c>
      <c r="I139" s="251"/>
      <c r="J139" s="247"/>
      <c r="K139" s="247"/>
      <c r="L139" s="252"/>
      <c r="M139" s="253"/>
      <c r="N139" s="254"/>
      <c r="O139" s="254"/>
      <c r="P139" s="254"/>
      <c r="Q139" s="254"/>
      <c r="R139" s="254"/>
      <c r="S139" s="254"/>
      <c r="T139" s="25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6" t="s">
        <v>139</v>
      </c>
      <c r="AU139" s="256" t="s">
        <v>89</v>
      </c>
      <c r="AV139" s="14" t="s">
        <v>89</v>
      </c>
      <c r="AW139" s="14" t="s">
        <v>34</v>
      </c>
      <c r="AX139" s="14" t="s">
        <v>79</v>
      </c>
      <c r="AY139" s="256" t="s">
        <v>127</v>
      </c>
    </row>
    <row r="140" s="15" customFormat="1">
      <c r="A140" s="15"/>
      <c r="B140" s="257"/>
      <c r="C140" s="258"/>
      <c r="D140" s="230" t="s">
        <v>139</v>
      </c>
      <c r="E140" s="259" t="s">
        <v>1</v>
      </c>
      <c r="F140" s="260" t="s">
        <v>143</v>
      </c>
      <c r="G140" s="258"/>
      <c r="H140" s="261">
        <v>5.2000000000000002</v>
      </c>
      <c r="I140" s="262"/>
      <c r="J140" s="258"/>
      <c r="K140" s="258"/>
      <c r="L140" s="263"/>
      <c r="M140" s="264"/>
      <c r="N140" s="265"/>
      <c r="O140" s="265"/>
      <c r="P140" s="265"/>
      <c r="Q140" s="265"/>
      <c r="R140" s="265"/>
      <c r="S140" s="265"/>
      <c r="T140" s="26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7" t="s">
        <v>139</v>
      </c>
      <c r="AU140" s="267" t="s">
        <v>89</v>
      </c>
      <c r="AV140" s="15" t="s">
        <v>134</v>
      </c>
      <c r="AW140" s="15" t="s">
        <v>34</v>
      </c>
      <c r="AX140" s="15" t="s">
        <v>87</v>
      </c>
      <c r="AY140" s="267" t="s">
        <v>127</v>
      </c>
    </row>
    <row r="141" s="2" customFormat="1" ht="21.75" customHeight="1">
      <c r="A141" s="38"/>
      <c r="B141" s="39"/>
      <c r="C141" s="218" t="s">
        <v>146</v>
      </c>
      <c r="D141" s="218" t="s">
        <v>129</v>
      </c>
      <c r="E141" s="219" t="s">
        <v>147</v>
      </c>
      <c r="F141" s="220" t="s">
        <v>148</v>
      </c>
      <c r="G141" s="221" t="s">
        <v>132</v>
      </c>
      <c r="H141" s="222">
        <v>1022</v>
      </c>
      <c r="I141" s="223"/>
      <c r="J141" s="222">
        <f>ROUND(I141*H141,2)</f>
        <v>0</v>
      </c>
      <c r="K141" s="220" t="s">
        <v>133</v>
      </c>
      <c r="L141" s="44"/>
      <c r="M141" s="224" t="s">
        <v>1</v>
      </c>
      <c r="N141" s="225" t="s">
        <v>44</v>
      </c>
      <c r="O141" s="91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8" t="s">
        <v>134</v>
      </c>
      <c r="AT141" s="228" t="s">
        <v>129</v>
      </c>
      <c r="AU141" s="228" t="s">
        <v>89</v>
      </c>
      <c r="AY141" s="17" t="s">
        <v>127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7" t="s">
        <v>87</v>
      </c>
      <c r="BK141" s="229">
        <f>ROUND(I141*H141,2)</f>
        <v>0</v>
      </c>
      <c r="BL141" s="17" t="s">
        <v>134</v>
      </c>
      <c r="BM141" s="228" t="s">
        <v>149</v>
      </c>
    </row>
    <row r="142" s="2" customFormat="1">
      <c r="A142" s="38"/>
      <c r="B142" s="39"/>
      <c r="C142" s="40"/>
      <c r="D142" s="230" t="s">
        <v>136</v>
      </c>
      <c r="E142" s="40"/>
      <c r="F142" s="231" t="s">
        <v>148</v>
      </c>
      <c r="G142" s="40"/>
      <c r="H142" s="40"/>
      <c r="I142" s="232"/>
      <c r="J142" s="40"/>
      <c r="K142" s="40"/>
      <c r="L142" s="44"/>
      <c r="M142" s="233"/>
      <c r="N142" s="234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136</v>
      </c>
      <c r="AU142" s="17" t="s">
        <v>89</v>
      </c>
    </row>
    <row r="143" s="2" customFormat="1">
      <c r="A143" s="38"/>
      <c r="B143" s="39"/>
      <c r="C143" s="40"/>
      <c r="D143" s="230" t="s">
        <v>137</v>
      </c>
      <c r="E143" s="40"/>
      <c r="F143" s="235" t="s">
        <v>150</v>
      </c>
      <c r="G143" s="40"/>
      <c r="H143" s="40"/>
      <c r="I143" s="232"/>
      <c r="J143" s="40"/>
      <c r="K143" s="40"/>
      <c r="L143" s="44"/>
      <c r="M143" s="233"/>
      <c r="N143" s="234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137</v>
      </c>
      <c r="AU143" s="17" t="s">
        <v>89</v>
      </c>
    </row>
    <row r="144" s="13" customFormat="1">
      <c r="A144" s="13"/>
      <c r="B144" s="236"/>
      <c r="C144" s="237"/>
      <c r="D144" s="230" t="s">
        <v>139</v>
      </c>
      <c r="E144" s="238" t="s">
        <v>1</v>
      </c>
      <c r="F144" s="239" t="s">
        <v>151</v>
      </c>
      <c r="G144" s="237"/>
      <c r="H144" s="238" t="s">
        <v>1</v>
      </c>
      <c r="I144" s="240"/>
      <c r="J144" s="237"/>
      <c r="K144" s="237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139</v>
      </c>
      <c r="AU144" s="245" t="s">
        <v>89</v>
      </c>
      <c r="AV144" s="13" t="s">
        <v>87</v>
      </c>
      <c r="AW144" s="13" t="s">
        <v>34</v>
      </c>
      <c r="AX144" s="13" t="s">
        <v>79</v>
      </c>
      <c r="AY144" s="245" t="s">
        <v>127</v>
      </c>
    </row>
    <row r="145" s="13" customFormat="1">
      <c r="A145" s="13"/>
      <c r="B145" s="236"/>
      <c r="C145" s="237"/>
      <c r="D145" s="230" t="s">
        <v>139</v>
      </c>
      <c r="E145" s="238" t="s">
        <v>1</v>
      </c>
      <c r="F145" s="239" t="s">
        <v>216</v>
      </c>
      <c r="G145" s="237"/>
      <c r="H145" s="238" t="s">
        <v>1</v>
      </c>
      <c r="I145" s="240"/>
      <c r="J145" s="237"/>
      <c r="K145" s="237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139</v>
      </c>
      <c r="AU145" s="245" t="s">
        <v>89</v>
      </c>
      <c r="AV145" s="13" t="s">
        <v>87</v>
      </c>
      <c r="AW145" s="13" t="s">
        <v>34</v>
      </c>
      <c r="AX145" s="13" t="s">
        <v>79</v>
      </c>
      <c r="AY145" s="245" t="s">
        <v>127</v>
      </c>
    </row>
    <row r="146" s="13" customFormat="1">
      <c r="A146" s="13"/>
      <c r="B146" s="236"/>
      <c r="C146" s="237"/>
      <c r="D146" s="230" t="s">
        <v>139</v>
      </c>
      <c r="E146" s="238" t="s">
        <v>1</v>
      </c>
      <c r="F146" s="239" t="s">
        <v>217</v>
      </c>
      <c r="G146" s="237"/>
      <c r="H146" s="238" t="s">
        <v>1</v>
      </c>
      <c r="I146" s="240"/>
      <c r="J146" s="237"/>
      <c r="K146" s="237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139</v>
      </c>
      <c r="AU146" s="245" t="s">
        <v>89</v>
      </c>
      <c r="AV146" s="13" t="s">
        <v>87</v>
      </c>
      <c r="AW146" s="13" t="s">
        <v>34</v>
      </c>
      <c r="AX146" s="13" t="s">
        <v>79</v>
      </c>
      <c r="AY146" s="245" t="s">
        <v>127</v>
      </c>
    </row>
    <row r="147" s="14" customFormat="1">
      <c r="A147" s="14"/>
      <c r="B147" s="246"/>
      <c r="C147" s="247"/>
      <c r="D147" s="230" t="s">
        <v>139</v>
      </c>
      <c r="E147" s="248" t="s">
        <v>1</v>
      </c>
      <c r="F147" s="249" t="s">
        <v>221</v>
      </c>
      <c r="G147" s="247"/>
      <c r="H147" s="250">
        <v>1022</v>
      </c>
      <c r="I147" s="251"/>
      <c r="J147" s="247"/>
      <c r="K147" s="247"/>
      <c r="L147" s="252"/>
      <c r="M147" s="253"/>
      <c r="N147" s="254"/>
      <c r="O147" s="254"/>
      <c r="P147" s="254"/>
      <c r="Q147" s="254"/>
      <c r="R147" s="254"/>
      <c r="S147" s="254"/>
      <c r="T147" s="25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6" t="s">
        <v>139</v>
      </c>
      <c r="AU147" s="256" t="s">
        <v>89</v>
      </c>
      <c r="AV147" s="14" t="s">
        <v>89</v>
      </c>
      <c r="AW147" s="14" t="s">
        <v>34</v>
      </c>
      <c r="AX147" s="14" t="s">
        <v>79</v>
      </c>
      <c r="AY147" s="256" t="s">
        <v>127</v>
      </c>
    </row>
    <row r="148" s="15" customFormat="1">
      <c r="A148" s="15"/>
      <c r="B148" s="257"/>
      <c r="C148" s="258"/>
      <c r="D148" s="230" t="s">
        <v>139</v>
      </c>
      <c r="E148" s="259" t="s">
        <v>1</v>
      </c>
      <c r="F148" s="260" t="s">
        <v>143</v>
      </c>
      <c r="G148" s="258"/>
      <c r="H148" s="261">
        <v>1022</v>
      </c>
      <c r="I148" s="262"/>
      <c r="J148" s="258"/>
      <c r="K148" s="258"/>
      <c r="L148" s="263"/>
      <c r="M148" s="264"/>
      <c r="N148" s="265"/>
      <c r="O148" s="265"/>
      <c r="P148" s="265"/>
      <c r="Q148" s="265"/>
      <c r="R148" s="265"/>
      <c r="S148" s="265"/>
      <c r="T148" s="266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7" t="s">
        <v>139</v>
      </c>
      <c r="AU148" s="267" t="s">
        <v>89</v>
      </c>
      <c r="AV148" s="15" t="s">
        <v>134</v>
      </c>
      <c r="AW148" s="15" t="s">
        <v>34</v>
      </c>
      <c r="AX148" s="15" t="s">
        <v>87</v>
      </c>
      <c r="AY148" s="267" t="s">
        <v>127</v>
      </c>
    </row>
    <row r="149" s="2" customFormat="1" ht="16.5" customHeight="1">
      <c r="A149" s="38"/>
      <c r="B149" s="39"/>
      <c r="C149" s="218" t="s">
        <v>152</v>
      </c>
      <c r="D149" s="218" t="s">
        <v>129</v>
      </c>
      <c r="E149" s="219" t="s">
        <v>153</v>
      </c>
      <c r="F149" s="220" t="s">
        <v>154</v>
      </c>
      <c r="G149" s="221" t="s">
        <v>132</v>
      </c>
      <c r="H149" s="222">
        <v>3415.5</v>
      </c>
      <c r="I149" s="223"/>
      <c r="J149" s="222">
        <f>ROUND(I149*H149,2)</f>
        <v>0</v>
      </c>
      <c r="K149" s="220" t="s">
        <v>133</v>
      </c>
      <c r="L149" s="44"/>
      <c r="M149" s="224" t="s">
        <v>1</v>
      </c>
      <c r="N149" s="225" t="s">
        <v>44</v>
      </c>
      <c r="O149" s="91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8" t="s">
        <v>134</v>
      </c>
      <c r="AT149" s="228" t="s">
        <v>129</v>
      </c>
      <c r="AU149" s="228" t="s">
        <v>89</v>
      </c>
      <c r="AY149" s="17" t="s">
        <v>127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7" t="s">
        <v>87</v>
      </c>
      <c r="BK149" s="229">
        <f>ROUND(I149*H149,2)</f>
        <v>0</v>
      </c>
      <c r="BL149" s="17" t="s">
        <v>134</v>
      </c>
      <c r="BM149" s="228" t="s">
        <v>155</v>
      </c>
    </row>
    <row r="150" s="2" customFormat="1">
      <c r="A150" s="38"/>
      <c r="B150" s="39"/>
      <c r="C150" s="40"/>
      <c r="D150" s="230" t="s">
        <v>136</v>
      </c>
      <c r="E150" s="40"/>
      <c r="F150" s="231" t="s">
        <v>154</v>
      </c>
      <c r="G150" s="40"/>
      <c r="H150" s="40"/>
      <c r="I150" s="232"/>
      <c r="J150" s="40"/>
      <c r="K150" s="40"/>
      <c r="L150" s="44"/>
      <c r="M150" s="233"/>
      <c r="N150" s="234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136</v>
      </c>
      <c r="AU150" s="17" t="s">
        <v>89</v>
      </c>
    </row>
    <row r="151" s="2" customFormat="1">
      <c r="A151" s="38"/>
      <c r="B151" s="39"/>
      <c r="C151" s="40"/>
      <c r="D151" s="230" t="s">
        <v>137</v>
      </c>
      <c r="E151" s="40"/>
      <c r="F151" s="235" t="s">
        <v>156</v>
      </c>
      <c r="G151" s="40"/>
      <c r="H151" s="40"/>
      <c r="I151" s="232"/>
      <c r="J151" s="40"/>
      <c r="K151" s="40"/>
      <c r="L151" s="44"/>
      <c r="M151" s="233"/>
      <c r="N151" s="234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137</v>
      </c>
      <c r="AU151" s="17" t="s">
        <v>89</v>
      </c>
    </row>
    <row r="152" s="13" customFormat="1">
      <c r="A152" s="13"/>
      <c r="B152" s="236"/>
      <c r="C152" s="237"/>
      <c r="D152" s="230" t="s">
        <v>139</v>
      </c>
      <c r="E152" s="238" t="s">
        <v>1</v>
      </c>
      <c r="F152" s="239" t="s">
        <v>157</v>
      </c>
      <c r="G152" s="237"/>
      <c r="H152" s="238" t="s">
        <v>1</v>
      </c>
      <c r="I152" s="240"/>
      <c r="J152" s="237"/>
      <c r="K152" s="237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139</v>
      </c>
      <c r="AU152" s="245" t="s">
        <v>89</v>
      </c>
      <c r="AV152" s="13" t="s">
        <v>87</v>
      </c>
      <c r="AW152" s="13" t="s">
        <v>34</v>
      </c>
      <c r="AX152" s="13" t="s">
        <v>79</v>
      </c>
      <c r="AY152" s="245" t="s">
        <v>127</v>
      </c>
    </row>
    <row r="153" s="13" customFormat="1">
      <c r="A153" s="13"/>
      <c r="B153" s="236"/>
      <c r="C153" s="237"/>
      <c r="D153" s="230" t="s">
        <v>139</v>
      </c>
      <c r="E153" s="238" t="s">
        <v>1</v>
      </c>
      <c r="F153" s="239" t="s">
        <v>222</v>
      </c>
      <c r="G153" s="237"/>
      <c r="H153" s="238" t="s">
        <v>1</v>
      </c>
      <c r="I153" s="240"/>
      <c r="J153" s="237"/>
      <c r="K153" s="237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139</v>
      </c>
      <c r="AU153" s="245" t="s">
        <v>89</v>
      </c>
      <c r="AV153" s="13" t="s">
        <v>87</v>
      </c>
      <c r="AW153" s="13" t="s">
        <v>34</v>
      </c>
      <c r="AX153" s="13" t="s">
        <v>79</v>
      </c>
      <c r="AY153" s="245" t="s">
        <v>127</v>
      </c>
    </row>
    <row r="154" s="13" customFormat="1">
      <c r="A154" s="13"/>
      <c r="B154" s="236"/>
      <c r="C154" s="237"/>
      <c r="D154" s="230" t="s">
        <v>139</v>
      </c>
      <c r="E154" s="238" t="s">
        <v>1</v>
      </c>
      <c r="F154" s="239" t="s">
        <v>223</v>
      </c>
      <c r="G154" s="237"/>
      <c r="H154" s="238" t="s">
        <v>1</v>
      </c>
      <c r="I154" s="240"/>
      <c r="J154" s="237"/>
      <c r="K154" s="237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139</v>
      </c>
      <c r="AU154" s="245" t="s">
        <v>89</v>
      </c>
      <c r="AV154" s="13" t="s">
        <v>87</v>
      </c>
      <c r="AW154" s="13" t="s">
        <v>34</v>
      </c>
      <c r="AX154" s="13" t="s">
        <v>79</v>
      </c>
      <c r="AY154" s="245" t="s">
        <v>127</v>
      </c>
    </row>
    <row r="155" s="14" customFormat="1">
      <c r="A155" s="14"/>
      <c r="B155" s="246"/>
      <c r="C155" s="247"/>
      <c r="D155" s="230" t="s">
        <v>139</v>
      </c>
      <c r="E155" s="248" t="s">
        <v>1</v>
      </c>
      <c r="F155" s="249" t="s">
        <v>224</v>
      </c>
      <c r="G155" s="247"/>
      <c r="H155" s="250">
        <v>3415.5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6" t="s">
        <v>139</v>
      </c>
      <c r="AU155" s="256" t="s">
        <v>89</v>
      </c>
      <c r="AV155" s="14" t="s">
        <v>89</v>
      </c>
      <c r="AW155" s="14" t="s">
        <v>34</v>
      </c>
      <c r="AX155" s="14" t="s">
        <v>79</v>
      </c>
      <c r="AY155" s="256" t="s">
        <v>127</v>
      </c>
    </row>
    <row r="156" s="15" customFormat="1">
      <c r="A156" s="15"/>
      <c r="B156" s="257"/>
      <c r="C156" s="258"/>
      <c r="D156" s="230" t="s">
        <v>139</v>
      </c>
      <c r="E156" s="259" t="s">
        <v>1</v>
      </c>
      <c r="F156" s="260" t="s">
        <v>143</v>
      </c>
      <c r="G156" s="258"/>
      <c r="H156" s="261">
        <v>3415.5</v>
      </c>
      <c r="I156" s="262"/>
      <c r="J156" s="258"/>
      <c r="K156" s="258"/>
      <c r="L156" s="263"/>
      <c r="M156" s="264"/>
      <c r="N156" s="265"/>
      <c r="O156" s="265"/>
      <c r="P156" s="265"/>
      <c r="Q156" s="265"/>
      <c r="R156" s="265"/>
      <c r="S156" s="265"/>
      <c r="T156" s="266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7" t="s">
        <v>139</v>
      </c>
      <c r="AU156" s="267" t="s">
        <v>89</v>
      </c>
      <c r="AV156" s="15" t="s">
        <v>134</v>
      </c>
      <c r="AW156" s="15" t="s">
        <v>34</v>
      </c>
      <c r="AX156" s="15" t="s">
        <v>87</v>
      </c>
      <c r="AY156" s="267" t="s">
        <v>127</v>
      </c>
    </row>
    <row r="157" s="2" customFormat="1" ht="16.5" customHeight="1">
      <c r="A157" s="38"/>
      <c r="B157" s="39"/>
      <c r="C157" s="218" t="s">
        <v>144</v>
      </c>
      <c r="D157" s="218" t="s">
        <v>129</v>
      </c>
      <c r="E157" s="219" t="s">
        <v>153</v>
      </c>
      <c r="F157" s="220" t="s">
        <v>154</v>
      </c>
      <c r="G157" s="221" t="s">
        <v>132</v>
      </c>
      <c r="H157" s="222">
        <v>3415.5</v>
      </c>
      <c r="I157" s="223"/>
      <c r="J157" s="222">
        <f>ROUND(I157*H157,2)</f>
        <v>0</v>
      </c>
      <c r="K157" s="220" t="s">
        <v>133</v>
      </c>
      <c r="L157" s="44"/>
      <c r="M157" s="224" t="s">
        <v>1</v>
      </c>
      <c r="N157" s="225" t="s">
        <v>44</v>
      </c>
      <c r="O157" s="91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8" t="s">
        <v>134</v>
      </c>
      <c r="AT157" s="228" t="s">
        <v>129</v>
      </c>
      <c r="AU157" s="228" t="s">
        <v>89</v>
      </c>
      <c r="AY157" s="17" t="s">
        <v>127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7" t="s">
        <v>87</v>
      </c>
      <c r="BK157" s="229">
        <f>ROUND(I157*H157,2)</f>
        <v>0</v>
      </c>
      <c r="BL157" s="17" t="s">
        <v>134</v>
      </c>
      <c r="BM157" s="228" t="s">
        <v>161</v>
      </c>
    </row>
    <row r="158" s="2" customFormat="1">
      <c r="A158" s="38"/>
      <c r="B158" s="39"/>
      <c r="C158" s="40"/>
      <c r="D158" s="230" t="s">
        <v>136</v>
      </c>
      <c r="E158" s="40"/>
      <c r="F158" s="231" t="s">
        <v>154</v>
      </c>
      <c r="G158" s="40"/>
      <c r="H158" s="40"/>
      <c r="I158" s="232"/>
      <c r="J158" s="40"/>
      <c r="K158" s="40"/>
      <c r="L158" s="44"/>
      <c r="M158" s="233"/>
      <c r="N158" s="234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136</v>
      </c>
      <c r="AU158" s="17" t="s">
        <v>89</v>
      </c>
    </row>
    <row r="159" s="2" customFormat="1">
      <c r="A159" s="38"/>
      <c r="B159" s="39"/>
      <c r="C159" s="40"/>
      <c r="D159" s="230" t="s">
        <v>137</v>
      </c>
      <c r="E159" s="40"/>
      <c r="F159" s="235" t="s">
        <v>156</v>
      </c>
      <c r="G159" s="40"/>
      <c r="H159" s="40"/>
      <c r="I159" s="232"/>
      <c r="J159" s="40"/>
      <c r="K159" s="40"/>
      <c r="L159" s="44"/>
      <c r="M159" s="233"/>
      <c r="N159" s="234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137</v>
      </c>
      <c r="AU159" s="17" t="s">
        <v>89</v>
      </c>
    </row>
    <row r="160" s="13" customFormat="1">
      <c r="A160" s="13"/>
      <c r="B160" s="236"/>
      <c r="C160" s="237"/>
      <c r="D160" s="230" t="s">
        <v>139</v>
      </c>
      <c r="E160" s="238" t="s">
        <v>1</v>
      </c>
      <c r="F160" s="239" t="s">
        <v>157</v>
      </c>
      <c r="G160" s="237"/>
      <c r="H160" s="238" t="s">
        <v>1</v>
      </c>
      <c r="I160" s="240"/>
      <c r="J160" s="237"/>
      <c r="K160" s="237"/>
      <c r="L160" s="241"/>
      <c r="M160" s="242"/>
      <c r="N160" s="243"/>
      <c r="O160" s="243"/>
      <c r="P160" s="243"/>
      <c r="Q160" s="243"/>
      <c r="R160" s="243"/>
      <c r="S160" s="243"/>
      <c r="T160" s="24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5" t="s">
        <v>139</v>
      </c>
      <c r="AU160" s="245" t="s">
        <v>89</v>
      </c>
      <c r="AV160" s="13" t="s">
        <v>87</v>
      </c>
      <c r="AW160" s="13" t="s">
        <v>34</v>
      </c>
      <c r="AX160" s="13" t="s">
        <v>79</v>
      </c>
      <c r="AY160" s="245" t="s">
        <v>127</v>
      </c>
    </row>
    <row r="161" s="13" customFormat="1">
      <c r="A161" s="13"/>
      <c r="B161" s="236"/>
      <c r="C161" s="237"/>
      <c r="D161" s="230" t="s">
        <v>139</v>
      </c>
      <c r="E161" s="238" t="s">
        <v>1</v>
      </c>
      <c r="F161" s="239" t="s">
        <v>222</v>
      </c>
      <c r="G161" s="237"/>
      <c r="H161" s="238" t="s">
        <v>1</v>
      </c>
      <c r="I161" s="240"/>
      <c r="J161" s="237"/>
      <c r="K161" s="237"/>
      <c r="L161" s="241"/>
      <c r="M161" s="242"/>
      <c r="N161" s="243"/>
      <c r="O161" s="243"/>
      <c r="P161" s="243"/>
      <c r="Q161" s="243"/>
      <c r="R161" s="243"/>
      <c r="S161" s="243"/>
      <c r="T161" s="24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139</v>
      </c>
      <c r="AU161" s="245" t="s">
        <v>89</v>
      </c>
      <c r="AV161" s="13" t="s">
        <v>87</v>
      </c>
      <c r="AW161" s="13" t="s">
        <v>34</v>
      </c>
      <c r="AX161" s="13" t="s">
        <v>79</v>
      </c>
      <c r="AY161" s="245" t="s">
        <v>127</v>
      </c>
    </row>
    <row r="162" s="13" customFormat="1">
      <c r="A162" s="13"/>
      <c r="B162" s="236"/>
      <c r="C162" s="237"/>
      <c r="D162" s="230" t="s">
        <v>139</v>
      </c>
      <c r="E162" s="238" t="s">
        <v>1</v>
      </c>
      <c r="F162" s="239" t="s">
        <v>223</v>
      </c>
      <c r="G162" s="237"/>
      <c r="H162" s="238" t="s">
        <v>1</v>
      </c>
      <c r="I162" s="240"/>
      <c r="J162" s="237"/>
      <c r="K162" s="237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139</v>
      </c>
      <c r="AU162" s="245" t="s">
        <v>89</v>
      </c>
      <c r="AV162" s="13" t="s">
        <v>87</v>
      </c>
      <c r="AW162" s="13" t="s">
        <v>34</v>
      </c>
      <c r="AX162" s="13" t="s">
        <v>79</v>
      </c>
      <c r="AY162" s="245" t="s">
        <v>127</v>
      </c>
    </row>
    <row r="163" s="14" customFormat="1">
      <c r="A163" s="14"/>
      <c r="B163" s="246"/>
      <c r="C163" s="247"/>
      <c r="D163" s="230" t="s">
        <v>139</v>
      </c>
      <c r="E163" s="248" t="s">
        <v>1</v>
      </c>
      <c r="F163" s="249" t="s">
        <v>224</v>
      </c>
      <c r="G163" s="247"/>
      <c r="H163" s="250">
        <v>3415.5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6" t="s">
        <v>139</v>
      </c>
      <c r="AU163" s="256" t="s">
        <v>89</v>
      </c>
      <c r="AV163" s="14" t="s">
        <v>89</v>
      </c>
      <c r="AW163" s="14" t="s">
        <v>34</v>
      </c>
      <c r="AX163" s="14" t="s">
        <v>79</v>
      </c>
      <c r="AY163" s="256" t="s">
        <v>127</v>
      </c>
    </row>
    <row r="164" s="15" customFormat="1">
      <c r="A164" s="15"/>
      <c r="B164" s="257"/>
      <c r="C164" s="258"/>
      <c r="D164" s="230" t="s">
        <v>139</v>
      </c>
      <c r="E164" s="259" t="s">
        <v>1</v>
      </c>
      <c r="F164" s="260" t="s">
        <v>143</v>
      </c>
      <c r="G164" s="258"/>
      <c r="H164" s="261">
        <v>3415.5</v>
      </c>
      <c r="I164" s="262"/>
      <c r="J164" s="258"/>
      <c r="K164" s="258"/>
      <c r="L164" s="263"/>
      <c r="M164" s="264"/>
      <c r="N164" s="265"/>
      <c r="O164" s="265"/>
      <c r="P164" s="265"/>
      <c r="Q164" s="265"/>
      <c r="R164" s="265"/>
      <c r="S164" s="265"/>
      <c r="T164" s="26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7" t="s">
        <v>139</v>
      </c>
      <c r="AU164" s="267" t="s">
        <v>89</v>
      </c>
      <c r="AV164" s="15" t="s">
        <v>134</v>
      </c>
      <c r="AW164" s="15" t="s">
        <v>34</v>
      </c>
      <c r="AX164" s="15" t="s">
        <v>87</v>
      </c>
      <c r="AY164" s="267" t="s">
        <v>127</v>
      </c>
    </row>
    <row r="165" s="2" customFormat="1" ht="24.15" customHeight="1">
      <c r="A165" s="38"/>
      <c r="B165" s="39"/>
      <c r="C165" s="218" t="s">
        <v>134</v>
      </c>
      <c r="D165" s="218" t="s">
        <v>129</v>
      </c>
      <c r="E165" s="219" t="s">
        <v>162</v>
      </c>
      <c r="F165" s="220" t="s">
        <v>163</v>
      </c>
      <c r="G165" s="221" t="s">
        <v>164</v>
      </c>
      <c r="H165" s="222">
        <v>137.22</v>
      </c>
      <c r="I165" s="223"/>
      <c r="J165" s="222">
        <f>ROUND(I165*H165,2)</f>
        <v>0</v>
      </c>
      <c r="K165" s="220" t="s">
        <v>133</v>
      </c>
      <c r="L165" s="44"/>
      <c r="M165" s="224" t="s">
        <v>1</v>
      </c>
      <c r="N165" s="225" t="s">
        <v>44</v>
      </c>
      <c r="O165" s="91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8" t="s">
        <v>134</v>
      </c>
      <c r="AT165" s="228" t="s">
        <v>129</v>
      </c>
      <c r="AU165" s="228" t="s">
        <v>89</v>
      </c>
      <c r="AY165" s="17" t="s">
        <v>127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7" t="s">
        <v>87</v>
      </c>
      <c r="BK165" s="229">
        <f>ROUND(I165*H165,2)</f>
        <v>0</v>
      </c>
      <c r="BL165" s="17" t="s">
        <v>134</v>
      </c>
      <c r="BM165" s="228" t="s">
        <v>165</v>
      </c>
    </row>
    <row r="166" s="2" customFormat="1">
      <c r="A166" s="38"/>
      <c r="B166" s="39"/>
      <c r="C166" s="40"/>
      <c r="D166" s="230" t="s">
        <v>136</v>
      </c>
      <c r="E166" s="40"/>
      <c r="F166" s="231" t="s">
        <v>163</v>
      </c>
      <c r="G166" s="40"/>
      <c r="H166" s="40"/>
      <c r="I166" s="232"/>
      <c r="J166" s="40"/>
      <c r="K166" s="40"/>
      <c r="L166" s="44"/>
      <c r="M166" s="233"/>
      <c r="N166" s="234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136</v>
      </c>
      <c r="AU166" s="17" t="s">
        <v>89</v>
      </c>
    </row>
    <row r="167" s="2" customFormat="1">
      <c r="A167" s="38"/>
      <c r="B167" s="39"/>
      <c r="C167" s="40"/>
      <c r="D167" s="230" t="s">
        <v>137</v>
      </c>
      <c r="E167" s="40"/>
      <c r="F167" s="235" t="s">
        <v>166</v>
      </c>
      <c r="G167" s="40"/>
      <c r="H167" s="40"/>
      <c r="I167" s="232"/>
      <c r="J167" s="40"/>
      <c r="K167" s="40"/>
      <c r="L167" s="44"/>
      <c r="M167" s="233"/>
      <c r="N167" s="234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137</v>
      </c>
      <c r="AU167" s="17" t="s">
        <v>89</v>
      </c>
    </row>
    <row r="168" s="13" customFormat="1">
      <c r="A168" s="13"/>
      <c r="B168" s="236"/>
      <c r="C168" s="237"/>
      <c r="D168" s="230" t="s">
        <v>139</v>
      </c>
      <c r="E168" s="238" t="s">
        <v>1</v>
      </c>
      <c r="F168" s="239" t="s">
        <v>167</v>
      </c>
      <c r="G168" s="237"/>
      <c r="H168" s="238" t="s">
        <v>1</v>
      </c>
      <c r="I168" s="240"/>
      <c r="J168" s="237"/>
      <c r="K168" s="237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139</v>
      </c>
      <c r="AU168" s="245" t="s">
        <v>89</v>
      </c>
      <c r="AV168" s="13" t="s">
        <v>87</v>
      </c>
      <c r="AW168" s="13" t="s">
        <v>34</v>
      </c>
      <c r="AX168" s="13" t="s">
        <v>79</v>
      </c>
      <c r="AY168" s="245" t="s">
        <v>127</v>
      </c>
    </row>
    <row r="169" s="13" customFormat="1">
      <c r="A169" s="13"/>
      <c r="B169" s="236"/>
      <c r="C169" s="237"/>
      <c r="D169" s="230" t="s">
        <v>139</v>
      </c>
      <c r="E169" s="238" t="s">
        <v>1</v>
      </c>
      <c r="F169" s="239" t="s">
        <v>211</v>
      </c>
      <c r="G169" s="237"/>
      <c r="H169" s="238" t="s">
        <v>1</v>
      </c>
      <c r="I169" s="240"/>
      <c r="J169" s="237"/>
      <c r="K169" s="237"/>
      <c r="L169" s="241"/>
      <c r="M169" s="242"/>
      <c r="N169" s="243"/>
      <c r="O169" s="243"/>
      <c r="P169" s="243"/>
      <c r="Q169" s="243"/>
      <c r="R169" s="243"/>
      <c r="S169" s="243"/>
      <c r="T169" s="24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5" t="s">
        <v>139</v>
      </c>
      <c r="AU169" s="245" t="s">
        <v>89</v>
      </c>
      <c r="AV169" s="13" t="s">
        <v>87</v>
      </c>
      <c r="AW169" s="13" t="s">
        <v>34</v>
      </c>
      <c r="AX169" s="13" t="s">
        <v>79</v>
      </c>
      <c r="AY169" s="245" t="s">
        <v>127</v>
      </c>
    </row>
    <row r="170" s="13" customFormat="1">
      <c r="A170" s="13"/>
      <c r="B170" s="236"/>
      <c r="C170" s="237"/>
      <c r="D170" s="230" t="s">
        <v>139</v>
      </c>
      <c r="E170" s="238" t="s">
        <v>1</v>
      </c>
      <c r="F170" s="239" t="s">
        <v>222</v>
      </c>
      <c r="G170" s="237"/>
      <c r="H170" s="238" t="s">
        <v>1</v>
      </c>
      <c r="I170" s="240"/>
      <c r="J170" s="237"/>
      <c r="K170" s="237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139</v>
      </c>
      <c r="AU170" s="245" t="s">
        <v>89</v>
      </c>
      <c r="AV170" s="13" t="s">
        <v>87</v>
      </c>
      <c r="AW170" s="13" t="s">
        <v>34</v>
      </c>
      <c r="AX170" s="13" t="s">
        <v>79</v>
      </c>
      <c r="AY170" s="245" t="s">
        <v>127</v>
      </c>
    </row>
    <row r="171" s="13" customFormat="1">
      <c r="A171" s="13"/>
      <c r="B171" s="236"/>
      <c r="C171" s="237"/>
      <c r="D171" s="230" t="s">
        <v>139</v>
      </c>
      <c r="E171" s="238" t="s">
        <v>1</v>
      </c>
      <c r="F171" s="239" t="s">
        <v>223</v>
      </c>
      <c r="G171" s="237"/>
      <c r="H171" s="238" t="s">
        <v>1</v>
      </c>
      <c r="I171" s="240"/>
      <c r="J171" s="237"/>
      <c r="K171" s="237"/>
      <c r="L171" s="241"/>
      <c r="M171" s="242"/>
      <c r="N171" s="243"/>
      <c r="O171" s="243"/>
      <c r="P171" s="243"/>
      <c r="Q171" s="243"/>
      <c r="R171" s="243"/>
      <c r="S171" s="243"/>
      <c r="T171" s="24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5" t="s">
        <v>139</v>
      </c>
      <c r="AU171" s="245" t="s">
        <v>89</v>
      </c>
      <c r="AV171" s="13" t="s">
        <v>87</v>
      </c>
      <c r="AW171" s="13" t="s">
        <v>34</v>
      </c>
      <c r="AX171" s="13" t="s">
        <v>79</v>
      </c>
      <c r="AY171" s="245" t="s">
        <v>127</v>
      </c>
    </row>
    <row r="172" s="14" customFormat="1">
      <c r="A172" s="14"/>
      <c r="B172" s="246"/>
      <c r="C172" s="247"/>
      <c r="D172" s="230" t="s">
        <v>139</v>
      </c>
      <c r="E172" s="248" t="s">
        <v>1</v>
      </c>
      <c r="F172" s="249" t="s">
        <v>225</v>
      </c>
      <c r="G172" s="247"/>
      <c r="H172" s="250">
        <v>136.62000000000001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6" t="s">
        <v>139</v>
      </c>
      <c r="AU172" s="256" t="s">
        <v>89</v>
      </c>
      <c r="AV172" s="14" t="s">
        <v>89</v>
      </c>
      <c r="AW172" s="14" t="s">
        <v>34</v>
      </c>
      <c r="AX172" s="14" t="s">
        <v>79</v>
      </c>
      <c r="AY172" s="256" t="s">
        <v>127</v>
      </c>
    </row>
    <row r="173" s="13" customFormat="1">
      <c r="A173" s="13"/>
      <c r="B173" s="236"/>
      <c r="C173" s="237"/>
      <c r="D173" s="230" t="s">
        <v>139</v>
      </c>
      <c r="E173" s="238" t="s">
        <v>1</v>
      </c>
      <c r="F173" s="239" t="s">
        <v>226</v>
      </c>
      <c r="G173" s="237"/>
      <c r="H173" s="238" t="s">
        <v>1</v>
      </c>
      <c r="I173" s="240"/>
      <c r="J173" s="237"/>
      <c r="K173" s="237"/>
      <c r="L173" s="241"/>
      <c r="M173" s="242"/>
      <c r="N173" s="243"/>
      <c r="O173" s="243"/>
      <c r="P173" s="243"/>
      <c r="Q173" s="243"/>
      <c r="R173" s="243"/>
      <c r="S173" s="243"/>
      <c r="T173" s="24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5" t="s">
        <v>139</v>
      </c>
      <c r="AU173" s="245" t="s">
        <v>89</v>
      </c>
      <c r="AV173" s="13" t="s">
        <v>87</v>
      </c>
      <c r="AW173" s="13" t="s">
        <v>34</v>
      </c>
      <c r="AX173" s="13" t="s">
        <v>79</v>
      </c>
      <c r="AY173" s="245" t="s">
        <v>127</v>
      </c>
    </row>
    <row r="174" s="14" customFormat="1">
      <c r="A174" s="14"/>
      <c r="B174" s="246"/>
      <c r="C174" s="247"/>
      <c r="D174" s="230" t="s">
        <v>139</v>
      </c>
      <c r="E174" s="248" t="s">
        <v>1</v>
      </c>
      <c r="F174" s="249" t="s">
        <v>227</v>
      </c>
      <c r="G174" s="247"/>
      <c r="H174" s="250">
        <v>0.59999999999999998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6" t="s">
        <v>139</v>
      </c>
      <c r="AU174" s="256" t="s">
        <v>89</v>
      </c>
      <c r="AV174" s="14" t="s">
        <v>89</v>
      </c>
      <c r="AW174" s="14" t="s">
        <v>34</v>
      </c>
      <c r="AX174" s="14" t="s">
        <v>79</v>
      </c>
      <c r="AY174" s="256" t="s">
        <v>127</v>
      </c>
    </row>
    <row r="175" s="15" customFormat="1">
      <c r="A175" s="15"/>
      <c r="B175" s="257"/>
      <c r="C175" s="258"/>
      <c r="D175" s="230" t="s">
        <v>139</v>
      </c>
      <c r="E175" s="259" t="s">
        <v>1</v>
      </c>
      <c r="F175" s="260" t="s">
        <v>143</v>
      </c>
      <c r="G175" s="258"/>
      <c r="H175" s="261">
        <v>137.22</v>
      </c>
      <c r="I175" s="262"/>
      <c r="J175" s="258"/>
      <c r="K175" s="258"/>
      <c r="L175" s="263"/>
      <c r="M175" s="264"/>
      <c r="N175" s="265"/>
      <c r="O175" s="265"/>
      <c r="P175" s="265"/>
      <c r="Q175" s="265"/>
      <c r="R175" s="265"/>
      <c r="S175" s="265"/>
      <c r="T175" s="26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7" t="s">
        <v>139</v>
      </c>
      <c r="AU175" s="267" t="s">
        <v>89</v>
      </c>
      <c r="AV175" s="15" t="s">
        <v>134</v>
      </c>
      <c r="AW175" s="15" t="s">
        <v>34</v>
      </c>
      <c r="AX175" s="15" t="s">
        <v>87</v>
      </c>
      <c r="AY175" s="267" t="s">
        <v>127</v>
      </c>
    </row>
    <row r="176" s="2" customFormat="1" ht="24.15" customHeight="1">
      <c r="A176" s="38"/>
      <c r="B176" s="39"/>
      <c r="C176" s="218" t="s">
        <v>172</v>
      </c>
      <c r="D176" s="218" t="s">
        <v>129</v>
      </c>
      <c r="E176" s="219" t="s">
        <v>173</v>
      </c>
      <c r="F176" s="220" t="s">
        <v>174</v>
      </c>
      <c r="G176" s="221" t="s">
        <v>132</v>
      </c>
      <c r="H176" s="222">
        <v>3415.5</v>
      </c>
      <c r="I176" s="223"/>
      <c r="J176" s="222">
        <f>ROUND(I176*H176,2)</f>
        <v>0</v>
      </c>
      <c r="K176" s="220" t="s">
        <v>133</v>
      </c>
      <c r="L176" s="44"/>
      <c r="M176" s="224" t="s">
        <v>1</v>
      </c>
      <c r="N176" s="225" t="s">
        <v>44</v>
      </c>
      <c r="O176" s="91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8" t="s">
        <v>134</v>
      </c>
      <c r="AT176" s="228" t="s">
        <v>129</v>
      </c>
      <c r="AU176" s="228" t="s">
        <v>89</v>
      </c>
      <c r="AY176" s="17" t="s">
        <v>127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7" t="s">
        <v>87</v>
      </c>
      <c r="BK176" s="229">
        <f>ROUND(I176*H176,2)</f>
        <v>0</v>
      </c>
      <c r="BL176" s="17" t="s">
        <v>134</v>
      </c>
      <c r="BM176" s="228" t="s">
        <v>175</v>
      </c>
    </row>
    <row r="177" s="2" customFormat="1">
      <c r="A177" s="38"/>
      <c r="B177" s="39"/>
      <c r="C177" s="40"/>
      <c r="D177" s="230" t="s">
        <v>136</v>
      </c>
      <c r="E177" s="40"/>
      <c r="F177" s="231" t="s">
        <v>174</v>
      </c>
      <c r="G177" s="40"/>
      <c r="H177" s="40"/>
      <c r="I177" s="232"/>
      <c r="J177" s="40"/>
      <c r="K177" s="40"/>
      <c r="L177" s="44"/>
      <c r="M177" s="233"/>
      <c r="N177" s="234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136</v>
      </c>
      <c r="AU177" s="17" t="s">
        <v>89</v>
      </c>
    </row>
    <row r="178" s="2" customFormat="1">
      <c r="A178" s="38"/>
      <c r="B178" s="39"/>
      <c r="C178" s="40"/>
      <c r="D178" s="230" t="s">
        <v>137</v>
      </c>
      <c r="E178" s="40"/>
      <c r="F178" s="235" t="s">
        <v>166</v>
      </c>
      <c r="G178" s="40"/>
      <c r="H178" s="40"/>
      <c r="I178" s="232"/>
      <c r="J178" s="40"/>
      <c r="K178" s="40"/>
      <c r="L178" s="44"/>
      <c r="M178" s="233"/>
      <c r="N178" s="234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137</v>
      </c>
      <c r="AU178" s="17" t="s">
        <v>89</v>
      </c>
    </row>
    <row r="179" s="13" customFormat="1">
      <c r="A179" s="13"/>
      <c r="B179" s="236"/>
      <c r="C179" s="237"/>
      <c r="D179" s="230" t="s">
        <v>139</v>
      </c>
      <c r="E179" s="238" t="s">
        <v>1</v>
      </c>
      <c r="F179" s="239" t="s">
        <v>176</v>
      </c>
      <c r="G179" s="237"/>
      <c r="H179" s="238" t="s">
        <v>1</v>
      </c>
      <c r="I179" s="240"/>
      <c r="J179" s="237"/>
      <c r="K179" s="237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139</v>
      </c>
      <c r="AU179" s="245" t="s">
        <v>89</v>
      </c>
      <c r="AV179" s="13" t="s">
        <v>87</v>
      </c>
      <c r="AW179" s="13" t="s">
        <v>34</v>
      </c>
      <c r="AX179" s="13" t="s">
        <v>79</v>
      </c>
      <c r="AY179" s="245" t="s">
        <v>127</v>
      </c>
    </row>
    <row r="180" s="13" customFormat="1">
      <c r="A180" s="13"/>
      <c r="B180" s="236"/>
      <c r="C180" s="237"/>
      <c r="D180" s="230" t="s">
        <v>139</v>
      </c>
      <c r="E180" s="238" t="s">
        <v>1</v>
      </c>
      <c r="F180" s="239" t="s">
        <v>222</v>
      </c>
      <c r="G180" s="237"/>
      <c r="H180" s="238" t="s">
        <v>1</v>
      </c>
      <c r="I180" s="240"/>
      <c r="J180" s="237"/>
      <c r="K180" s="237"/>
      <c r="L180" s="241"/>
      <c r="M180" s="242"/>
      <c r="N180" s="243"/>
      <c r="O180" s="243"/>
      <c r="P180" s="243"/>
      <c r="Q180" s="243"/>
      <c r="R180" s="243"/>
      <c r="S180" s="243"/>
      <c r="T180" s="24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139</v>
      </c>
      <c r="AU180" s="245" t="s">
        <v>89</v>
      </c>
      <c r="AV180" s="13" t="s">
        <v>87</v>
      </c>
      <c r="AW180" s="13" t="s">
        <v>34</v>
      </c>
      <c r="AX180" s="13" t="s">
        <v>79</v>
      </c>
      <c r="AY180" s="245" t="s">
        <v>127</v>
      </c>
    </row>
    <row r="181" s="13" customFormat="1">
      <c r="A181" s="13"/>
      <c r="B181" s="236"/>
      <c r="C181" s="237"/>
      <c r="D181" s="230" t="s">
        <v>139</v>
      </c>
      <c r="E181" s="238" t="s">
        <v>1</v>
      </c>
      <c r="F181" s="239" t="s">
        <v>223</v>
      </c>
      <c r="G181" s="237"/>
      <c r="H181" s="238" t="s">
        <v>1</v>
      </c>
      <c r="I181" s="240"/>
      <c r="J181" s="237"/>
      <c r="K181" s="237"/>
      <c r="L181" s="241"/>
      <c r="M181" s="242"/>
      <c r="N181" s="243"/>
      <c r="O181" s="243"/>
      <c r="P181" s="243"/>
      <c r="Q181" s="243"/>
      <c r="R181" s="243"/>
      <c r="S181" s="243"/>
      <c r="T181" s="24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5" t="s">
        <v>139</v>
      </c>
      <c r="AU181" s="245" t="s">
        <v>89</v>
      </c>
      <c r="AV181" s="13" t="s">
        <v>87</v>
      </c>
      <c r="AW181" s="13" t="s">
        <v>34</v>
      </c>
      <c r="AX181" s="13" t="s">
        <v>79</v>
      </c>
      <c r="AY181" s="245" t="s">
        <v>127</v>
      </c>
    </row>
    <row r="182" s="14" customFormat="1">
      <c r="A182" s="14"/>
      <c r="B182" s="246"/>
      <c r="C182" s="247"/>
      <c r="D182" s="230" t="s">
        <v>139</v>
      </c>
      <c r="E182" s="248" t="s">
        <v>1</v>
      </c>
      <c r="F182" s="249" t="s">
        <v>224</v>
      </c>
      <c r="G182" s="247"/>
      <c r="H182" s="250">
        <v>3415.5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6" t="s">
        <v>139</v>
      </c>
      <c r="AU182" s="256" t="s">
        <v>89</v>
      </c>
      <c r="AV182" s="14" t="s">
        <v>89</v>
      </c>
      <c r="AW182" s="14" t="s">
        <v>34</v>
      </c>
      <c r="AX182" s="14" t="s">
        <v>79</v>
      </c>
      <c r="AY182" s="256" t="s">
        <v>127</v>
      </c>
    </row>
    <row r="183" s="15" customFormat="1">
      <c r="A183" s="15"/>
      <c r="B183" s="257"/>
      <c r="C183" s="258"/>
      <c r="D183" s="230" t="s">
        <v>139</v>
      </c>
      <c r="E183" s="259" t="s">
        <v>1</v>
      </c>
      <c r="F183" s="260" t="s">
        <v>143</v>
      </c>
      <c r="G183" s="258"/>
      <c r="H183" s="261">
        <v>3415.5</v>
      </c>
      <c r="I183" s="262"/>
      <c r="J183" s="258"/>
      <c r="K183" s="258"/>
      <c r="L183" s="263"/>
      <c r="M183" s="264"/>
      <c r="N183" s="265"/>
      <c r="O183" s="265"/>
      <c r="P183" s="265"/>
      <c r="Q183" s="265"/>
      <c r="R183" s="265"/>
      <c r="S183" s="265"/>
      <c r="T183" s="266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7" t="s">
        <v>139</v>
      </c>
      <c r="AU183" s="267" t="s">
        <v>89</v>
      </c>
      <c r="AV183" s="15" t="s">
        <v>134</v>
      </c>
      <c r="AW183" s="15" t="s">
        <v>34</v>
      </c>
      <c r="AX183" s="15" t="s">
        <v>87</v>
      </c>
      <c r="AY183" s="267" t="s">
        <v>127</v>
      </c>
    </row>
    <row r="184" s="12" customFormat="1" ht="22.8" customHeight="1">
      <c r="A184" s="12"/>
      <c r="B184" s="202"/>
      <c r="C184" s="203"/>
      <c r="D184" s="204" t="s">
        <v>78</v>
      </c>
      <c r="E184" s="216" t="s">
        <v>177</v>
      </c>
      <c r="F184" s="216" t="s">
        <v>178</v>
      </c>
      <c r="G184" s="203"/>
      <c r="H184" s="203"/>
      <c r="I184" s="206"/>
      <c r="J184" s="217">
        <f>BK184</f>
        <v>0</v>
      </c>
      <c r="K184" s="203"/>
      <c r="L184" s="208"/>
      <c r="M184" s="209"/>
      <c r="N184" s="210"/>
      <c r="O184" s="210"/>
      <c r="P184" s="211">
        <v>0</v>
      </c>
      <c r="Q184" s="210"/>
      <c r="R184" s="211">
        <v>0</v>
      </c>
      <c r="S184" s="210"/>
      <c r="T184" s="212"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3" t="s">
        <v>87</v>
      </c>
      <c r="AT184" s="214" t="s">
        <v>78</v>
      </c>
      <c r="AU184" s="214" t="s">
        <v>87</v>
      </c>
      <c r="AY184" s="213" t="s">
        <v>127</v>
      </c>
      <c r="BK184" s="215">
        <v>0</v>
      </c>
    </row>
    <row r="185" s="12" customFormat="1" ht="22.8" customHeight="1">
      <c r="A185" s="12"/>
      <c r="B185" s="202"/>
      <c r="C185" s="203"/>
      <c r="D185" s="204" t="s">
        <v>78</v>
      </c>
      <c r="E185" s="216" t="s">
        <v>146</v>
      </c>
      <c r="F185" s="216" t="s">
        <v>179</v>
      </c>
      <c r="G185" s="203"/>
      <c r="H185" s="203"/>
      <c r="I185" s="206"/>
      <c r="J185" s="217">
        <f>BK185</f>
        <v>0</v>
      </c>
      <c r="K185" s="203"/>
      <c r="L185" s="208"/>
      <c r="M185" s="209"/>
      <c r="N185" s="210"/>
      <c r="O185" s="210"/>
      <c r="P185" s="211">
        <f>SUM(P186:P192)</f>
        <v>0</v>
      </c>
      <c r="Q185" s="210"/>
      <c r="R185" s="211">
        <f>SUM(R186:R192)</f>
        <v>0</v>
      </c>
      <c r="S185" s="210"/>
      <c r="T185" s="212">
        <f>SUM(T186:T192)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3" t="s">
        <v>87</v>
      </c>
      <c r="AT185" s="214" t="s">
        <v>78</v>
      </c>
      <c r="AU185" s="214" t="s">
        <v>87</v>
      </c>
      <c r="AY185" s="213" t="s">
        <v>127</v>
      </c>
      <c r="BK185" s="215">
        <f>SUM(BK186:BK192)</f>
        <v>0</v>
      </c>
    </row>
    <row r="186" s="2" customFormat="1" ht="16.5" customHeight="1">
      <c r="A186" s="38"/>
      <c r="B186" s="39"/>
      <c r="C186" s="218" t="s">
        <v>89</v>
      </c>
      <c r="D186" s="218" t="s">
        <v>129</v>
      </c>
      <c r="E186" s="219" t="s">
        <v>180</v>
      </c>
      <c r="F186" s="220" t="s">
        <v>181</v>
      </c>
      <c r="G186" s="221" t="s">
        <v>132</v>
      </c>
      <c r="H186" s="222">
        <v>3415.5</v>
      </c>
      <c r="I186" s="223"/>
      <c r="J186" s="222">
        <f>ROUND(I186*H186,2)</f>
        <v>0</v>
      </c>
      <c r="K186" s="220" t="s">
        <v>133</v>
      </c>
      <c r="L186" s="44"/>
      <c r="M186" s="224" t="s">
        <v>1</v>
      </c>
      <c r="N186" s="225" t="s">
        <v>44</v>
      </c>
      <c r="O186" s="91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8" t="s">
        <v>134</v>
      </c>
      <c r="AT186" s="228" t="s">
        <v>129</v>
      </c>
      <c r="AU186" s="228" t="s">
        <v>89</v>
      </c>
      <c r="AY186" s="17" t="s">
        <v>127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7" t="s">
        <v>87</v>
      </c>
      <c r="BK186" s="229">
        <f>ROUND(I186*H186,2)</f>
        <v>0</v>
      </c>
      <c r="BL186" s="17" t="s">
        <v>134</v>
      </c>
      <c r="BM186" s="228" t="s">
        <v>182</v>
      </c>
    </row>
    <row r="187" s="2" customFormat="1">
      <c r="A187" s="38"/>
      <c r="B187" s="39"/>
      <c r="C187" s="40"/>
      <c r="D187" s="230" t="s">
        <v>136</v>
      </c>
      <c r="E187" s="40"/>
      <c r="F187" s="231" t="s">
        <v>181</v>
      </c>
      <c r="G187" s="40"/>
      <c r="H187" s="40"/>
      <c r="I187" s="232"/>
      <c r="J187" s="40"/>
      <c r="K187" s="40"/>
      <c r="L187" s="44"/>
      <c r="M187" s="233"/>
      <c r="N187" s="234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136</v>
      </c>
      <c r="AU187" s="17" t="s">
        <v>89</v>
      </c>
    </row>
    <row r="188" s="2" customFormat="1">
      <c r="A188" s="38"/>
      <c r="B188" s="39"/>
      <c r="C188" s="40"/>
      <c r="D188" s="230" t="s">
        <v>137</v>
      </c>
      <c r="E188" s="40"/>
      <c r="F188" s="235" t="s">
        <v>183</v>
      </c>
      <c r="G188" s="40"/>
      <c r="H188" s="40"/>
      <c r="I188" s="232"/>
      <c r="J188" s="40"/>
      <c r="K188" s="40"/>
      <c r="L188" s="44"/>
      <c r="M188" s="233"/>
      <c r="N188" s="234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137</v>
      </c>
      <c r="AU188" s="17" t="s">
        <v>89</v>
      </c>
    </row>
    <row r="189" s="13" customFormat="1">
      <c r="A189" s="13"/>
      <c r="B189" s="236"/>
      <c r="C189" s="237"/>
      <c r="D189" s="230" t="s">
        <v>139</v>
      </c>
      <c r="E189" s="238" t="s">
        <v>1</v>
      </c>
      <c r="F189" s="239" t="s">
        <v>222</v>
      </c>
      <c r="G189" s="237"/>
      <c r="H189" s="238" t="s">
        <v>1</v>
      </c>
      <c r="I189" s="240"/>
      <c r="J189" s="237"/>
      <c r="K189" s="237"/>
      <c r="L189" s="241"/>
      <c r="M189" s="242"/>
      <c r="N189" s="243"/>
      <c r="O189" s="243"/>
      <c r="P189" s="243"/>
      <c r="Q189" s="243"/>
      <c r="R189" s="243"/>
      <c r="S189" s="243"/>
      <c r="T189" s="24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139</v>
      </c>
      <c r="AU189" s="245" t="s">
        <v>89</v>
      </c>
      <c r="AV189" s="13" t="s">
        <v>87</v>
      </c>
      <c r="AW189" s="13" t="s">
        <v>34</v>
      </c>
      <c r="AX189" s="13" t="s">
        <v>79</v>
      </c>
      <c r="AY189" s="245" t="s">
        <v>127</v>
      </c>
    </row>
    <row r="190" s="13" customFormat="1">
      <c r="A190" s="13"/>
      <c r="B190" s="236"/>
      <c r="C190" s="237"/>
      <c r="D190" s="230" t="s">
        <v>139</v>
      </c>
      <c r="E190" s="238" t="s">
        <v>1</v>
      </c>
      <c r="F190" s="239" t="s">
        <v>223</v>
      </c>
      <c r="G190" s="237"/>
      <c r="H190" s="238" t="s">
        <v>1</v>
      </c>
      <c r="I190" s="240"/>
      <c r="J190" s="237"/>
      <c r="K190" s="237"/>
      <c r="L190" s="241"/>
      <c r="M190" s="242"/>
      <c r="N190" s="243"/>
      <c r="O190" s="243"/>
      <c r="P190" s="243"/>
      <c r="Q190" s="243"/>
      <c r="R190" s="243"/>
      <c r="S190" s="243"/>
      <c r="T190" s="24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5" t="s">
        <v>139</v>
      </c>
      <c r="AU190" s="245" t="s">
        <v>89</v>
      </c>
      <c r="AV190" s="13" t="s">
        <v>87</v>
      </c>
      <c r="AW190" s="13" t="s">
        <v>34</v>
      </c>
      <c r="AX190" s="13" t="s">
        <v>79</v>
      </c>
      <c r="AY190" s="245" t="s">
        <v>127</v>
      </c>
    </row>
    <row r="191" s="14" customFormat="1">
      <c r="A191" s="14"/>
      <c r="B191" s="246"/>
      <c r="C191" s="247"/>
      <c r="D191" s="230" t="s">
        <v>139</v>
      </c>
      <c r="E191" s="248" t="s">
        <v>1</v>
      </c>
      <c r="F191" s="249" t="s">
        <v>224</v>
      </c>
      <c r="G191" s="247"/>
      <c r="H191" s="250">
        <v>3415.5</v>
      </c>
      <c r="I191" s="251"/>
      <c r="J191" s="247"/>
      <c r="K191" s="247"/>
      <c r="L191" s="252"/>
      <c r="M191" s="253"/>
      <c r="N191" s="254"/>
      <c r="O191" s="254"/>
      <c r="P191" s="254"/>
      <c r="Q191" s="254"/>
      <c r="R191" s="254"/>
      <c r="S191" s="254"/>
      <c r="T191" s="25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6" t="s">
        <v>139</v>
      </c>
      <c r="AU191" s="256" t="s">
        <v>89</v>
      </c>
      <c r="AV191" s="14" t="s">
        <v>89</v>
      </c>
      <c r="AW191" s="14" t="s">
        <v>34</v>
      </c>
      <c r="AX191" s="14" t="s">
        <v>79</v>
      </c>
      <c r="AY191" s="256" t="s">
        <v>127</v>
      </c>
    </row>
    <row r="192" s="15" customFormat="1">
      <c r="A192" s="15"/>
      <c r="B192" s="257"/>
      <c r="C192" s="258"/>
      <c r="D192" s="230" t="s">
        <v>139</v>
      </c>
      <c r="E192" s="259" t="s">
        <v>1</v>
      </c>
      <c r="F192" s="260" t="s">
        <v>143</v>
      </c>
      <c r="G192" s="258"/>
      <c r="H192" s="261">
        <v>3415.5</v>
      </c>
      <c r="I192" s="262"/>
      <c r="J192" s="258"/>
      <c r="K192" s="258"/>
      <c r="L192" s="263"/>
      <c r="M192" s="268"/>
      <c r="N192" s="269"/>
      <c r="O192" s="269"/>
      <c r="P192" s="269"/>
      <c r="Q192" s="269"/>
      <c r="R192" s="269"/>
      <c r="S192" s="269"/>
      <c r="T192" s="270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7" t="s">
        <v>139</v>
      </c>
      <c r="AU192" s="267" t="s">
        <v>89</v>
      </c>
      <c r="AV192" s="15" t="s">
        <v>134</v>
      </c>
      <c r="AW192" s="15" t="s">
        <v>34</v>
      </c>
      <c r="AX192" s="15" t="s">
        <v>87</v>
      </c>
      <c r="AY192" s="267" t="s">
        <v>127</v>
      </c>
    </row>
    <row r="193" s="2" customFormat="1" ht="6.96" customHeight="1">
      <c r="A193" s="38"/>
      <c r="B193" s="66"/>
      <c r="C193" s="67"/>
      <c r="D193" s="67"/>
      <c r="E193" s="67"/>
      <c r="F193" s="67"/>
      <c r="G193" s="67"/>
      <c r="H193" s="67"/>
      <c r="I193" s="67"/>
      <c r="J193" s="67"/>
      <c r="K193" s="67"/>
      <c r="L193" s="44"/>
      <c r="M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</row>
  </sheetData>
  <sheetProtection sheet="1" autoFilter="0" formatColumns="0" formatRows="0" objects="1" scenarios="1" spinCount="100000" saltValue="7qfqUCaQfXFDEnXOEOMKAZ5x/qBKn7JUSjLnCwMueFEgpUqK6M8FX9OWO2Tk5Kc3gUbfe8RkEXjp7eDo+rYKsg==" hashValue="k+y7lvZ4mumuIj1MzHICMFiN8lzUSn1tJvIvNsR+bHAWlJei66JwNtJ433Q8CvW0wQ/0rZ9p8kickIeKePG2SA==" algorithmName="SHA-512" password="CC35"/>
  <autoFilter ref="C120:K192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15</v>
      </c>
      <c r="L6" s="20"/>
    </row>
    <row r="7" s="1" customFormat="1" ht="16.5" customHeight="1">
      <c r="B7" s="20"/>
      <c r="E7" s="141" t="str">
        <f>'Rekapitulace stavby'!K6</f>
        <v>Oprava MK III. tř. Smetanova Lhota, MK III. tř. 4c3 a 10c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228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17</v>
      </c>
      <c r="E11" s="38"/>
      <c r="F11" s="143" t="s">
        <v>1</v>
      </c>
      <c r="G11" s="38"/>
      <c r="H11" s="38"/>
      <c r="I11" s="140" t="s">
        <v>18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19</v>
      </c>
      <c r="E12" s="38"/>
      <c r="F12" s="143" t="s">
        <v>20</v>
      </c>
      <c r="G12" s="38"/>
      <c r="H12" s="38"/>
      <c r="I12" s="140" t="s">
        <v>21</v>
      </c>
      <c r="J12" s="144" t="str">
        <f>'Rekapitulace stavby'!AN8</f>
        <v>9. 6. 2024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23</v>
      </c>
      <c r="E14" s="38"/>
      <c r="F14" s="38"/>
      <c r="G14" s="38"/>
      <c r="H14" s="38"/>
      <c r="I14" s="140" t="s">
        <v>24</v>
      </c>
      <c r="J14" s="143" t="s">
        <v>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24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24</v>
      </c>
      <c r="J20" s="143" t="s">
        <v>31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32</v>
      </c>
      <c r="F21" s="38"/>
      <c r="G21" s="38"/>
      <c r="H21" s="38"/>
      <c r="I21" s="140" t="s">
        <v>27</v>
      </c>
      <c r="J21" s="143" t="s">
        <v>33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35</v>
      </c>
      <c r="E23" s="38"/>
      <c r="F23" s="38"/>
      <c r="G23" s="38"/>
      <c r="H23" s="38"/>
      <c r="I23" s="140" t="s">
        <v>24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36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37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38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ROUND(J117,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ROUND((SUM(BE117:BE130)),  2)</f>
        <v>0</v>
      </c>
      <c r="G33" s="38"/>
      <c r="H33" s="38"/>
      <c r="I33" s="155">
        <v>0.20999999999999999</v>
      </c>
      <c r="J33" s="154">
        <f>ROUND(((SUM(BE117:BE130))*I33),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ROUND((SUM(BF117:BF130)),  2)</f>
        <v>0</v>
      </c>
      <c r="G34" s="38"/>
      <c r="H34" s="38"/>
      <c r="I34" s="155">
        <v>0.14999999999999999</v>
      </c>
      <c r="J34" s="154">
        <f>ROUND(((SUM(BF117:BF130))*I34),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ROUND((SUM(BG117:BG130)),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ROUND((SUM(BH117:BH130)),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ROUND((SUM(BI117:BI130)),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Oprava MK III. tř. Smetanova Lhota, MK III. tř. 4c3 a 10c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Z Doplňující údaje - Oprava MK III. tř. 4c3 a 10c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Obec Smetanova Lhota</v>
      </c>
      <c r="G89" s="40"/>
      <c r="H89" s="40"/>
      <c r="I89" s="32" t="s">
        <v>21</v>
      </c>
      <c r="J89" s="79" t="str">
        <f>IF(J12="","",J12)</f>
        <v>9. 6. 2024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Smetanova Lhota</v>
      </c>
      <c r="G91" s="40"/>
      <c r="H91" s="40"/>
      <c r="I91" s="32" t="s">
        <v>30</v>
      </c>
      <c r="J91" s="36" t="str">
        <f>E21</f>
        <v>Ing. Rudolf Pešta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35</v>
      </c>
      <c r="J92" s="36" t="str">
        <f>E24</f>
        <v>Ing. Rudolf Pešta, tel.: 721 968 873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J117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229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3" s="2" customFormat="1" ht="6.96" customHeight="1">
      <c r="A103" s="38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112</v>
      </c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15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6.5" customHeight="1">
      <c r="A107" s="38"/>
      <c r="B107" s="39"/>
      <c r="C107" s="40"/>
      <c r="D107" s="40"/>
      <c r="E107" s="174" t="str">
        <f>E7</f>
        <v>Oprava MK III. tř. Smetanova Lhota, MK III. tř. 4c3 a 10c</v>
      </c>
      <c r="F107" s="32"/>
      <c r="G107" s="32"/>
      <c r="H107" s="32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100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76" t="str">
        <f>E9</f>
        <v>Z Doplňující údaje - Oprava MK III. tř. 4c3 a 10c</v>
      </c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19</v>
      </c>
      <c r="D111" s="40"/>
      <c r="E111" s="40"/>
      <c r="F111" s="27" t="str">
        <f>F12</f>
        <v>Obec Smetanova Lhota</v>
      </c>
      <c r="G111" s="40"/>
      <c r="H111" s="40"/>
      <c r="I111" s="32" t="s">
        <v>21</v>
      </c>
      <c r="J111" s="79" t="str">
        <f>IF(J12="","",J12)</f>
        <v>9. 6. 2024</v>
      </c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23</v>
      </c>
      <c r="D113" s="40"/>
      <c r="E113" s="40"/>
      <c r="F113" s="27" t="str">
        <f>E15</f>
        <v>Smetanova Lhota</v>
      </c>
      <c r="G113" s="40"/>
      <c r="H113" s="40"/>
      <c r="I113" s="32" t="s">
        <v>30</v>
      </c>
      <c r="J113" s="36" t="str">
        <f>E21</f>
        <v>Ing. Rudolf Pešta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5.65" customHeight="1">
      <c r="A114" s="38"/>
      <c r="B114" s="39"/>
      <c r="C114" s="32" t="s">
        <v>28</v>
      </c>
      <c r="D114" s="40"/>
      <c r="E114" s="40"/>
      <c r="F114" s="27" t="str">
        <f>IF(E18="","",E18)</f>
        <v>Vyplň údaj</v>
      </c>
      <c r="G114" s="40"/>
      <c r="H114" s="40"/>
      <c r="I114" s="32" t="s">
        <v>35</v>
      </c>
      <c r="J114" s="36" t="str">
        <f>E24</f>
        <v>Ing. Rudolf Pešta, tel.: 721 968 873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1" customFormat="1" ht="29.28" customHeight="1">
      <c r="A116" s="191"/>
      <c r="B116" s="192"/>
      <c r="C116" s="193" t="s">
        <v>113</v>
      </c>
      <c r="D116" s="194" t="s">
        <v>64</v>
      </c>
      <c r="E116" s="194" t="s">
        <v>60</v>
      </c>
      <c r="F116" s="194" t="s">
        <v>61</v>
      </c>
      <c r="G116" s="194" t="s">
        <v>114</v>
      </c>
      <c r="H116" s="194" t="s">
        <v>115</v>
      </c>
      <c r="I116" s="194" t="s">
        <v>116</v>
      </c>
      <c r="J116" s="194" t="s">
        <v>104</v>
      </c>
      <c r="K116" s="195" t="s">
        <v>117</v>
      </c>
      <c r="L116" s="196"/>
      <c r="M116" s="100" t="s">
        <v>1</v>
      </c>
      <c r="N116" s="101" t="s">
        <v>43</v>
      </c>
      <c r="O116" s="101" t="s">
        <v>118</v>
      </c>
      <c r="P116" s="101" t="s">
        <v>119</v>
      </c>
      <c r="Q116" s="101" t="s">
        <v>120</v>
      </c>
      <c r="R116" s="101" t="s">
        <v>121</v>
      </c>
      <c r="S116" s="101" t="s">
        <v>122</v>
      </c>
      <c r="T116" s="102" t="s">
        <v>123</v>
      </c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</row>
    <row r="117" s="2" customFormat="1" ht="22.8" customHeight="1">
      <c r="A117" s="38"/>
      <c r="B117" s="39"/>
      <c r="C117" s="107" t="s">
        <v>124</v>
      </c>
      <c r="D117" s="40"/>
      <c r="E117" s="40"/>
      <c r="F117" s="40"/>
      <c r="G117" s="40"/>
      <c r="H117" s="40"/>
      <c r="I117" s="40"/>
      <c r="J117" s="197">
        <f>BK117</f>
        <v>0</v>
      </c>
      <c r="K117" s="40"/>
      <c r="L117" s="44"/>
      <c r="M117" s="103"/>
      <c r="N117" s="198"/>
      <c r="O117" s="104"/>
      <c r="P117" s="199">
        <f>P118+SUM(P119:P124)</f>
        <v>0</v>
      </c>
      <c r="Q117" s="104"/>
      <c r="R117" s="199">
        <f>R118+SUM(R119:R124)</f>
        <v>0</v>
      </c>
      <c r="S117" s="104"/>
      <c r="T117" s="200">
        <f>T118+SUM(T119:T124)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78</v>
      </c>
      <c r="AU117" s="17" t="s">
        <v>106</v>
      </c>
      <c r="BK117" s="201">
        <f>BK118+SUM(BK119:BK124)</f>
        <v>0</v>
      </c>
    </row>
    <row r="118" s="2" customFormat="1" ht="24.15" customHeight="1">
      <c r="A118" s="38"/>
      <c r="B118" s="39"/>
      <c r="C118" s="218" t="s">
        <v>87</v>
      </c>
      <c r="D118" s="218" t="s">
        <v>129</v>
      </c>
      <c r="E118" s="219" t="s">
        <v>230</v>
      </c>
      <c r="F118" s="220" t="s">
        <v>231</v>
      </c>
      <c r="G118" s="221" t="s">
        <v>232</v>
      </c>
      <c r="H118" s="222">
        <v>1</v>
      </c>
      <c r="I118" s="223"/>
      <c r="J118" s="222">
        <f>ROUND(I118*H118,2)</f>
        <v>0</v>
      </c>
      <c r="K118" s="220" t="s">
        <v>133</v>
      </c>
      <c r="L118" s="44"/>
      <c r="M118" s="224" t="s">
        <v>1</v>
      </c>
      <c r="N118" s="225" t="s">
        <v>44</v>
      </c>
      <c r="O118" s="91"/>
      <c r="P118" s="226">
        <f>O118*H118</f>
        <v>0</v>
      </c>
      <c r="Q118" s="226">
        <v>0</v>
      </c>
      <c r="R118" s="226">
        <f>Q118*H118</f>
        <v>0</v>
      </c>
      <c r="S118" s="226">
        <v>0</v>
      </c>
      <c r="T118" s="227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8" t="s">
        <v>233</v>
      </c>
      <c r="AT118" s="228" t="s">
        <v>129</v>
      </c>
      <c r="AU118" s="228" t="s">
        <v>79</v>
      </c>
      <c r="AY118" s="17" t="s">
        <v>127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7" t="s">
        <v>87</v>
      </c>
      <c r="BK118" s="229">
        <f>ROUND(I118*H118,2)</f>
        <v>0</v>
      </c>
      <c r="BL118" s="17" t="s">
        <v>233</v>
      </c>
      <c r="BM118" s="228" t="s">
        <v>234</v>
      </c>
    </row>
    <row r="119" s="2" customFormat="1">
      <c r="A119" s="38"/>
      <c r="B119" s="39"/>
      <c r="C119" s="40"/>
      <c r="D119" s="230" t="s">
        <v>136</v>
      </c>
      <c r="E119" s="40"/>
      <c r="F119" s="231" t="s">
        <v>231</v>
      </c>
      <c r="G119" s="40"/>
      <c r="H119" s="40"/>
      <c r="I119" s="232"/>
      <c r="J119" s="40"/>
      <c r="K119" s="40"/>
      <c r="L119" s="44"/>
      <c r="M119" s="233"/>
      <c r="N119" s="234"/>
      <c r="O119" s="91"/>
      <c r="P119" s="91"/>
      <c r="Q119" s="91"/>
      <c r="R119" s="91"/>
      <c r="S119" s="91"/>
      <c r="T119" s="92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136</v>
      </c>
      <c r="AU119" s="17" t="s">
        <v>79</v>
      </c>
    </row>
    <row r="120" s="2" customFormat="1">
      <c r="A120" s="38"/>
      <c r="B120" s="39"/>
      <c r="C120" s="40"/>
      <c r="D120" s="230" t="s">
        <v>137</v>
      </c>
      <c r="E120" s="40"/>
      <c r="F120" s="235" t="s">
        <v>235</v>
      </c>
      <c r="G120" s="40"/>
      <c r="H120" s="40"/>
      <c r="I120" s="232"/>
      <c r="J120" s="40"/>
      <c r="K120" s="40"/>
      <c r="L120" s="44"/>
      <c r="M120" s="233"/>
      <c r="N120" s="234"/>
      <c r="O120" s="91"/>
      <c r="P120" s="91"/>
      <c r="Q120" s="91"/>
      <c r="R120" s="91"/>
      <c r="S120" s="91"/>
      <c r="T120" s="92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137</v>
      </c>
      <c r="AU120" s="17" t="s">
        <v>79</v>
      </c>
    </row>
    <row r="121" s="13" customFormat="1">
      <c r="A121" s="13"/>
      <c r="B121" s="236"/>
      <c r="C121" s="237"/>
      <c r="D121" s="230" t="s">
        <v>139</v>
      </c>
      <c r="E121" s="238" t="s">
        <v>1</v>
      </c>
      <c r="F121" s="239" t="s">
        <v>236</v>
      </c>
      <c r="G121" s="237"/>
      <c r="H121" s="238" t="s">
        <v>1</v>
      </c>
      <c r="I121" s="240"/>
      <c r="J121" s="237"/>
      <c r="K121" s="237"/>
      <c r="L121" s="241"/>
      <c r="M121" s="242"/>
      <c r="N121" s="243"/>
      <c r="O121" s="243"/>
      <c r="P121" s="243"/>
      <c r="Q121" s="243"/>
      <c r="R121" s="243"/>
      <c r="S121" s="243"/>
      <c r="T121" s="24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5" t="s">
        <v>139</v>
      </c>
      <c r="AU121" s="245" t="s">
        <v>79</v>
      </c>
      <c r="AV121" s="13" t="s">
        <v>87</v>
      </c>
      <c r="AW121" s="13" t="s">
        <v>34</v>
      </c>
      <c r="AX121" s="13" t="s">
        <v>79</v>
      </c>
      <c r="AY121" s="245" t="s">
        <v>127</v>
      </c>
    </row>
    <row r="122" s="14" customFormat="1">
      <c r="A122" s="14"/>
      <c r="B122" s="246"/>
      <c r="C122" s="247"/>
      <c r="D122" s="230" t="s">
        <v>139</v>
      </c>
      <c r="E122" s="248" t="s">
        <v>1</v>
      </c>
      <c r="F122" s="249" t="s">
        <v>87</v>
      </c>
      <c r="G122" s="247"/>
      <c r="H122" s="250">
        <v>1</v>
      </c>
      <c r="I122" s="251"/>
      <c r="J122" s="247"/>
      <c r="K122" s="247"/>
      <c r="L122" s="252"/>
      <c r="M122" s="253"/>
      <c r="N122" s="254"/>
      <c r="O122" s="254"/>
      <c r="P122" s="254"/>
      <c r="Q122" s="254"/>
      <c r="R122" s="254"/>
      <c r="S122" s="254"/>
      <c r="T122" s="25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6" t="s">
        <v>139</v>
      </c>
      <c r="AU122" s="256" t="s">
        <v>79</v>
      </c>
      <c r="AV122" s="14" t="s">
        <v>89</v>
      </c>
      <c r="AW122" s="14" t="s">
        <v>34</v>
      </c>
      <c r="AX122" s="14" t="s">
        <v>79</v>
      </c>
      <c r="AY122" s="256" t="s">
        <v>127</v>
      </c>
    </row>
    <row r="123" s="15" customFormat="1">
      <c r="A123" s="15"/>
      <c r="B123" s="257"/>
      <c r="C123" s="258"/>
      <c r="D123" s="230" t="s">
        <v>139</v>
      </c>
      <c r="E123" s="259" t="s">
        <v>1</v>
      </c>
      <c r="F123" s="260" t="s">
        <v>143</v>
      </c>
      <c r="G123" s="258"/>
      <c r="H123" s="261">
        <v>1</v>
      </c>
      <c r="I123" s="262"/>
      <c r="J123" s="258"/>
      <c r="K123" s="258"/>
      <c r="L123" s="263"/>
      <c r="M123" s="264"/>
      <c r="N123" s="265"/>
      <c r="O123" s="265"/>
      <c r="P123" s="265"/>
      <c r="Q123" s="265"/>
      <c r="R123" s="265"/>
      <c r="S123" s="265"/>
      <c r="T123" s="266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7" t="s">
        <v>139</v>
      </c>
      <c r="AU123" s="267" t="s">
        <v>79</v>
      </c>
      <c r="AV123" s="15" t="s">
        <v>134</v>
      </c>
      <c r="AW123" s="15" t="s">
        <v>34</v>
      </c>
      <c r="AX123" s="15" t="s">
        <v>87</v>
      </c>
      <c r="AY123" s="267" t="s">
        <v>127</v>
      </c>
    </row>
    <row r="124" s="12" customFormat="1" ht="25.92" customHeight="1">
      <c r="A124" s="12"/>
      <c r="B124" s="202"/>
      <c r="C124" s="203"/>
      <c r="D124" s="204" t="s">
        <v>78</v>
      </c>
      <c r="E124" s="205" t="s">
        <v>237</v>
      </c>
      <c r="F124" s="205" t="s">
        <v>238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SUM(P125:P130)</f>
        <v>0</v>
      </c>
      <c r="Q124" s="210"/>
      <c r="R124" s="211">
        <f>SUM(R125:R130)</f>
        <v>0</v>
      </c>
      <c r="S124" s="210"/>
      <c r="T124" s="212">
        <f>SUM(T125:T130)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134</v>
      </c>
      <c r="AT124" s="214" t="s">
        <v>78</v>
      </c>
      <c r="AU124" s="214" t="s">
        <v>79</v>
      </c>
      <c r="AY124" s="213" t="s">
        <v>127</v>
      </c>
      <c r="BK124" s="215">
        <f>SUM(BK125:BK130)</f>
        <v>0</v>
      </c>
    </row>
    <row r="125" s="2" customFormat="1" ht="24.15" customHeight="1">
      <c r="A125" s="38"/>
      <c r="B125" s="39"/>
      <c r="C125" s="218" t="s">
        <v>89</v>
      </c>
      <c r="D125" s="218" t="s">
        <v>129</v>
      </c>
      <c r="E125" s="219" t="s">
        <v>239</v>
      </c>
      <c r="F125" s="220" t="s">
        <v>240</v>
      </c>
      <c r="G125" s="221" t="s">
        <v>232</v>
      </c>
      <c r="H125" s="222">
        <v>1</v>
      </c>
      <c r="I125" s="223"/>
      <c r="J125" s="222">
        <f>ROUND(I125*H125,2)</f>
        <v>0</v>
      </c>
      <c r="K125" s="220" t="s">
        <v>133</v>
      </c>
      <c r="L125" s="44"/>
      <c r="M125" s="224" t="s">
        <v>1</v>
      </c>
      <c r="N125" s="225" t="s">
        <v>44</v>
      </c>
      <c r="O125" s="91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8" t="s">
        <v>233</v>
      </c>
      <c r="AT125" s="228" t="s">
        <v>129</v>
      </c>
      <c r="AU125" s="228" t="s">
        <v>87</v>
      </c>
      <c r="AY125" s="17" t="s">
        <v>127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7" t="s">
        <v>87</v>
      </c>
      <c r="BK125" s="229">
        <f>ROUND(I125*H125,2)</f>
        <v>0</v>
      </c>
      <c r="BL125" s="17" t="s">
        <v>233</v>
      </c>
      <c r="BM125" s="228" t="s">
        <v>241</v>
      </c>
    </row>
    <row r="126" s="2" customFormat="1">
      <c r="A126" s="38"/>
      <c r="B126" s="39"/>
      <c r="C126" s="40"/>
      <c r="D126" s="230" t="s">
        <v>136</v>
      </c>
      <c r="E126" s="40"/>
      <c r="F126" s="231" t="s">
        <v>240</v>
      </c>
      <c r="G126" s="40"/>
      <c r="H126" s="40"/>
      <c r="I126" s="232"/>
      <c r="J126" s="40"/>
      <c r="K126" s="40"/>
      <c r="L126" s="44"/>
      <c r="M126" s="233"/>
      <c r="N126" s="234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136</v>
      </c>
      <c r="AU126" s="17" t="s">
        <v>87</v>
      </c>
    </row>
    <row r="127" s="2" customFormat="1">
      <c r="A127" s="38"/>
      <c r="B127" s="39"/>
      <c r="C127" s="40"/>
      <c r="D127" s="230" t="s">
        <v>137</v>
      </c>
      <c r="E127" s="40"/>
      <c r="F127" s="235" t="s">
        <v>242</v>
      </c>
      <c r="G127" s="40"/>
      <c r="H127" s="40"/>
      <c r="I127" s="232"/>
      <c r="J127" s="40"/>
      <c r="K127" s="40"/>
      <c r="L127" s="44"/>
      <c r="M127" s="233"/>
      <c r="N127" s="234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137</v>
      </c>
      <c r="AU127" s="17" t="s">
        <v>87</v>
      </c>
    </row>
    <row r="128" s="13" customFormat="1">
      <c r="A128" s="13"/>
      <c r="B128" s="236"/>
      <c r="C128" s="237"/>
      <c r="D128" s="230" t="s">
        <v>139</v>
      </c>
      <c r="E128" s="238" t="s">
        <v>1</v>
      </c>
      <c r="F128" s="239" t="s">
        <v>243</v>
      </c>
      <c r="G128" s="237"/>
      <c r="H128" s="238" t="s">
        <v>1</v>
      </c>
      <c r="I128" s="240"/>
      <c r="J128" s="237"/>
      <c r="K128" s="237"/>
      <c r="L128" s="241"/>
      <c r="M128" s="242"/>
      <c r="N128" s="243"/>
      <c r="O128" s="243"/>
      <c r="P128" s="243"/>
      <c r="Q128" s="243"/>
      <c r="R128" s="243"/>
      <c r="S128" s="243"/>
      <c r="T128" s="24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139</v>
      </c>
      <c r="AU128" s="245" t="s">
        <v>87</v>
      </c>
      <c r="AV128" s="13" t="s">
        <v>87</v>
      </c>
      <c r="AW128" s="13" t="s">
        <v>34</v>
      </c>
      <c r="AX128" s="13" t="s">
        <v>79</v>
      </c>
      <c r="AY128" s="245" t="s">
        <v>127</v>
      </c>
    </row>
    <row r="129" s="14" customFormat="1">
      <c r="A129" s="14"/>
      <c r="B129" s="246"/>
      <c r="C129" s="247"/>
      <c r="D129" s="230" t="s">
        <v>139</v>
      </c>
      <c r="E129" s="248" t="s">
        <v>1</v>
      </c>
      <c r="F129" s="249" t="s">
        <v>87</v>
      </c>
      <c r="G129" s="247"/>
      <c r="H129" s="250">
        <v>1</v>
      </c>
      <c r="I129" s="251"/>
      <c r="J129" s="247"/>
      <c r="K129" s="247"/>
      <c r="L129" s="252"/>
      <c r="M129" s="253"/>
      <c r="N129" s="254"/>
      <c r="O129" s="254"/>
      <c r="P129" s="254"/>
      <c r="Q129" s="254"/>
      <c r="R129" s="254"/>
      <c r="S129" s="254"/>
      <c r="T129" s="25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6" t="s">
        <v>139</v>
      </c>
      <c r="AU129" s="256" t="s">
        <v>87</v>
      </c>
      <c r="AV129" s="14" t="s">
        <v>89</v>
      </c>
      <c r="AW129" s="14" t="s">
        <v>34</v>
      </c>
      <c r="AX129" s="14" t="s">
        <v>79</v>
      </c>
      <c r="AY129" s="256" t="s">
        <v>127</v>
      </c>
    </row>
    <row r="130" s="15" customFormat="1">
      <c r="A130" s="15"/>
      <c r="B130" s="257"/>
      <c r="C130" s="258"/>
      <c r="D130" s="230" t="s">
        <v>139</v>
      </c>
      <c r="E130" s="259" t="s">
        <v>1</v>
      </c>
      <c r="F130" s="260" t="s">
        <v>143</v>
      </c>
      <c r="G130" s="258"/>
      <c r="H130" s="261">
        <v>1</v>
      </c>
      <c r="I130" s="262"/>
      <c r="J130" s="258"/>
      <c r="K130" s="258"/>
      <c r="L130" s="263"/>
      <c r="M130" s="268"/>
      <c r="N130" s="269"/>
      <c r="O130" s="269"/>
      <c r="P130" s="269"/>
      <c r="Q130" s="269"/>
      <c r="R130" s="269"/>
      <c r="S130" s="269"/>
      <c r="T130" s="270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7" t="s">
        <v>139</v>
      </c>
      <c r="AU130" s="267" t="s">
        <v>87</v>
      </c>
      <c r="AV130" s="15" t="s">
        <v>134</v>
      </c>
      <c r="AW130" s="15" t="s">
        <v>34</v>
      </c>
      <c r="AX130" s="15" t="s">
        <v>87</v>
      </c>
      <c r="AY130" s="267" t="s">
        <v>127</v>
      </c>
    </row>
    <row r="131" s="2" customFormat="1" ht="6.96" customHeight="1">
      <c r="A131" s="38"/>
      <c r="B131" s="66"/>
      <c r="C131" s="67"/>
      <c r="D131" s="67"/>
      <c r="E131" s="67"/>
      <c r="F131" s="67"/>
      <c r="G131" s="67"/>
      <c r="H131" s="67"/>
      <c r="I131" s="67"/>
      <c r="J131" s="67"/>
      <c r="K131" s="67"/>
      <c r="L131" s="44"/>
      <c r="M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</sheetData>
  <sheetProtection sheet="1" autoFilter="0" formatColumns="0" formatRows="0" objects="1" scenarios="1" spinCount="100000" saltValue="AocC3j0OIpY66PuRFZfwfggOE9orTxKHv/ZV4UL1mD59drUcApTTdIIq1yJKVdvGqcXpeMSmTQ+b5oFlJXt1sg==" hashValue="Q2LUWA0cF6hXg5+tiyQFHNj4qjMywUXyCEKER2jK8V9BId8/eGcwqsWgQuzWzTGSzbQ/bnqNGm+r5HnNy3JoxQ==" algorithmName="SHA-512" password="CC35"/>
  <autoFilter ref="C116:K130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Rudolf Pešta</dc:creator>
  <cp:lastModifiedBy>Rudolf Pešta</cp:lastModifiedBy>
  <dcterms:created xsi:type="dcterms:W3CDTF">2024-06-09T08:53:19Z</dcterms:created>
  <dcterms:modified xsi:type="dcterms:W3CDTF">2024-06-09T08:53:30Z</dcterms:modified>
</cp:coreProperties>
</file>