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570" windowHeight="10245"/>
  </bookViews>
  <sheets>
    <sheet name="SO 01 - VRN - Vedlejší ro..." sheetId="8" r:id="rId1"/>
  </sheets>
  <definedNames>
    <definedName name="_xlnm.Print_Titles" localSheetId="0">'SO 01 - VRN - Vedlejší ro...'!$119:$119</definedName>
    <definedName name="_xlnm.Print_Area" localSheetId="0">'SO 01 - VRN - Vedlejší ro...'!$C$4:$Q$70,'SO 01 - VRN - Vedlejší ro...'!$C$76:$Q$103,'SO 01 - VRN - Vedlejší ro...'!$C$109:$Q$134</definedName>
  </definedNames>
  <calcPr calcId="171027"/>
</workbook>
</file>

<file path=xl/calcChain.xml><?xml version="1.0" encoding="utf-8"?>
<calcChain xmlns="http://schemas.openxmlformats.org/spreadsheetml/2006/main">
  <c r="BI134" i="8" l="1"/>
  <c r="BH134" i="8"/>
  <c r="BG134" i="8"/>
  <c r="BF134" i="8"/>
  <c r="BK134" i="8"/>
  <c r="N134" i="8" s="1"/>
  <c r="BE134" i="8" s="1"/>
  <c r="BI133" i="8"/>
  <c r="BH133" i="8"/>
  <c r="BG133" i="8"/>
  <c r="BF133" i="8"/>
  <c r="N133" i="8"/>
  <c r="BE133" i="8" s="1"/>
  <c r="BK133" i="8"/>
  <c r="BI132" i="8"/>
  <c r="BH132" i="8"/>
  <c r="BG132" i="8"/>
  <c r="BF132" i="8"/>
  <c r="BK132" i="8"/>
  <c r="N132" i="8" s="1"/>
  <c r="BE132" i="8" s="1"/>
  <c r="BI131" i="8"/>
  <c r="BH131" i="8"/>
  <c r="BG131" i="8"/>
  <c r="BF131" i="8"/>
  <c r="BK131" i="8"/>
  <c r="N131" i="8" s="1"/>
  <c r="BE131" i="8" s="1"/>
  <c r="BI130" i="8"/>
  <c r="BH130" i="8"/>
  <c r="BG130" i="8"/>
  <c r="BF130" i="8"/>
  <c r="BK130" i="8"/>
  <c r="BI128" i="8"/>
  <c r="BH128" i="8"/>
  <c r="BG128" i="8"/>
  <c r="BF128" i="8"/>
  <c r="AA128" i="8"/>
  <c r="AA127" i="8" s="1"/>
  <c r="Y128" i="8"/>
  <c r="Y127" i="8" s="1"/>
  <c r="W128" i="8"/>
  <c r="W127" i="8" s="1"/>
  <c r="BK128" i="8"/>
  <c r="BK127" i="8" s="1"/>
  <c r="N127" i="8" s="1"/>
  <c r="N92" i="8" s="1"/>
  <c r="N128" i="8"/>
  <c r="BE128" i="8" s="1"/>
  <c r="BI126" i="8"/>
  <c r="BH126" i="8"/>
  <c r="BG126" i="8"/>
  <c r="BF126" i="8"/>
  <c r="AA126" i="8"/>
  <c r="Y126" i="8"/>
  <c r="W126" i="8"/>
  <c r="BK126" i="8"/>
  <c r="N126" i="8"/>
  <c r="BE126" i="8" s="1"/>
  <c r="BI125" i="8"/>
  <c r="BH125" i="8"/>
  <c r="BG125" i="8"/>
  <c r="BF125" i="8"/>
  <c r="BE125" i="8"/>
  <c r="AA125" i="8"/>
  <c r="Y125" i="8"/>
  <c r="W125" i="8"/>
  <c r="W124" i="8" s="1"/>
  <c r="BK125" i="8"/>
  <c r="BK124" i="8" s="1"/>
  <c r="N124" i="8" s="1"/>
  <c r="N91" i="8" s="1"/>
  <c r="N125" i="8"/>
  <c r="BI123" i="8"/>
  <c r="BH123" i="8"/>
  <c r="BG123" i="8"/>
  <c r="BF123" i="8"/>
  <c r="AA123" i="8"/>
  <c r="AA122" i="8" s="1"/>
  <c r="Y123" i="8"/>
  <c r="Y122" i="8" s="1"/>
  <c r="W123" i="8"/>
  <c r="W122" i="8" s="1"/>
  <c r="BK123" i="8"/>
  <c r="BK122" i="8" s="1"/>
  <c r="N123" i="8"/>
  <c r="BE123" i="8" s="1"/>
  <c r="M116" i="8"/>
  <c r="F116" i="8"/>
  <c r="F114" i="8"/>
  <c r="F112" i="8"/>
  <c r="BI101" i="8"/>
  <c r="BH101" i="8"/>
  <c r="BG101" i="8"/>
  <c r="BF101" i="8"/>
  <c r="BI100" i="8"/>
  <c r="BH100" i="8"/>
  <c r="BG100" i="8"/>
  <c r="BF100" i="8"/>
  <c r="BI99" i="8"/>
  <c r="BH99" i="8"/>
  <c r="BG99" i="8"/>
  <c r="BF99" i="8"/>
  <c r="BI98" i="8"/>
  <c r="BH98" i="8"/>
  <c r="BG98" i="8"/>
  <c r="BF98" i="8"/>
  <c r="BI97" i="8"/>
  <c r="BH97" i="8"/>
  <c r="BG97" i="8"/>
  <c r="BF97" i="8"/>
  <c r="BI96" i="8"/>
  <c r="H36" i="8" s="1"/>
  <c r="BH96" i="8"/>
  <c r="BG96" i="8"/>
  <c r="BF96" i="8"/>
  <c r="M83" i="8"/>
  <c r="F83" i="8"/>
  <c r="F81" i="8"/>
  <c r="F79" i="8"/>
  <c r="O21" i="8"/>
  <c r="E21" i="8"/>
  <c r="M117" i="8" s="1"/>
  <c r="O20" i="8"/>
  <c r="O15" i="8"/>
  <c r="E15" i="8"/>
  <c r="F117" i="8" s="1"/>
  <c r="O14" i="8"/>
  <c r="O9" i="8"/>
  <c r="M114" i="8" s="1"/>
  <c r="F6" i="8"/>
  <c r="F111" i="8" s="1"/>
  <c r="M84" i="8" l="1"/>
  <c r="M33" i="8"/>
  <c r="AA121" i="8"/>
  <c r="AA120" i="8" s="1"/>
  <c r="Y124" i="8"/>
  <c r="H34" i="8"/>
  <c r="AA124" i="8"/>
  <c r="H35" i="8"/>
  <c r="W121" i="8"/>
  <c r="W120" i="8" s="1"/>
  <c r="BK129" i="8"/>
  <c r="N129" i="8" s="1"/>
  <c r="N93" i="8" s="1"/>
  <c r="N122" i="8"/>
  <c r="N90" i="8" s="1"/>
  <c r="BK121" i="8"/>
  <c r="Y121" i="8"/>
  <c r="Y120" i="8" s="1"/>
  <c r="M81" i="8"/>
  <c r="N130" i="8"/>
  <c r="BE130" i="8" s="1"/>
  <c r="H33" i="8"/>
  <c r="F78" i="8"/>
  <c r="F84" i="8"/>
  <c r="N121" i="8" l="1"/>
  <c r="N89" i="8" s="1"/>
  <c r="BK120" i="8"/>
  <c r="N120" i="8" s="1"/>
  <c r="N88" i="8" s="1"/>
  <c r="N101" i="8" l="1"/>
  <c r="BE101" i="8" s="1"/>
  <c r="N100" i="8"/>
  <c r="BE100" i="8" s="1"/>
  <c r="N99" i="8"/>
  <c r="BE99" i="8" s="1"/>
  <c r="N98" i="8"/>
  <c r="BE98" i="8" s="1"/>
  <c r="N97" i="8"/>
  <c r="BE97" i="8" s="1"/>
  <c r="N96" i="8"/>
  <c r="M27" i="8"/>
  <c r="N95" i="8" l="1"/>
  <c r="BE96" i="8"/>
  <c r="M28" i="8" l="1"/>
  <c r="L103" i="8"/>
  <c r="M32" i="8"/>
  <c r="H32" i="8"/>
  <c r="M30" i="8" l="1"/>
  <c r="L38" i="8" l="1"/>
</calcChain>
</file>

<file path=xl/sharedStrings.xml><?xml version="1.0" encoding="utf-8"?>
<sst xmlns="http://schemas.openxmlformats.org/spreadsheetml/2006/main" count="280" uniqueCount="108">
  <si>
    <t>List obsahuje:</t>
  </si>
  <si>
    <t>False</t>
  </si>
  <si>
    <t>optimalizováno pro tisk sestav ve formátu A4 - na výšku</t>
  </si>
  <si>
    <t>&gt;&gt;  skryté sloupce  &lt;&lt;</t>
  </si>
  <si>
    <t>v ---  níže se nacházejí doplnkové a pomocné údaje k sestavám  --- v</t>
  </si>
  <si>
    <t>Stavba:</t>
  </si>
  <si>
    <t>JKSO:</t>
  </si>
  <si>
    <t/>
  </si>
  <si>
    <t>CC-CZ:</t>
  </si>
  <si>
    <t>1</t>
  </si>
  <si>
    <t>Místo:</t>
  </si>
  <si>
    <t xml:space="preserve"> </t>
  </si>
  <si>
    <t>Datum:</t>
  </si>
  <si>
    <t>Objednatel:</t>
  </si>
  <si>
    <t>IČ:</t>
  </si>
  <si>
    <t>Elektrárny Opatovice, a.s. Opatovice nad Labem</t>
  </si>
  <si>
    <t>DIČ:</t>
  </si>
  <si>
    <t>Zhotovitel:</t>
  </si>
  <si>
    <t>Projektant:</t>
  </si>
  <si>
    <t>PPP, spol. s r.o. Pardubice</t>
  </si>
  <si>
    <t>Zpracovatel:</t>
  </si>
  <si>
    <t>Poznámka: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</si>
  <si>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</si>
  <si>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</si>
  <si>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</si>
  <si>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</si>
  <si>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</si>
  <si>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</si>
  <si>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</si>
  <si>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</si>
  <si>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</si>
  <si>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</si>
  <si>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</si>
  <si>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</si>
  <si>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</si>
  <si>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</si>
  <si>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</si>
  <si>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</si>
  <si>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</si>
  <si>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Kód</t>
  </si>
  <si>
    <t>D</t>
  </si>
  <si>
    <t>0</t>
  </si>
  <si>
    <t>{bbad5e1c-7a0c-45d7-8cfd-74fefec5ef86}</t>
  </si>
  <si>
    <t>Ostatní náklady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</si>
  <si>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</si>
  <si>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</si>
  <si>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</si>
  <si>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</si>
  <si>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</si>
  <si>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</si>
  <si>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</si>
  <si>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</si>
  <si>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</si>
  <si>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</si>
  <si>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</si>
  <si>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</si>
  <si>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</si>
  <si>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</si>
  <si>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</si>
  <si>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VP -   Vícepráce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</si>
  <si>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</si>
  <si>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</si>
  <si>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</si>
  <si>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</si>
  <si>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</si>
  <si>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</si>
  <si>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</si>
  <si>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</si>
  <si>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</si>
  <si>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</si>
  <si>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</si>
  <si>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</si>
  <si>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</si>
  <si>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</si>
  <si>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</si>
  <si>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</si>
  <si>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</si>
  <si>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</si>
  <si>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</si>
  <si>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</si>
  <si>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</si>
  <si>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</si>
  <si>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</si>
  <si>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</si>
  <si>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</si>
  <si>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4</t>
  </si>
  <si>
    <t>3</t>
  </si>
  <si>
    <t>5</t>
  </si>
  <si>
    <t>VP - Vícepráce</t>
  </si>
  <si>
    <t>PN</t>
  </si>
  <si>
    <t>SO 01 - VRN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</si>
  <si>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</si>
  <si>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</si>
  <si>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</si>
  <si>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</si>
  <si>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013254000</t>
  </si>
  <si>
    <t>Dokumentace skutečného provedení stavby</t>
  </si>
  <si>
    <t>Kč</t>
  </si>
  <si>
    <t>1024</t>
  </si>
  <si>
    <t>1911283607</t>
  </si>
  <si>
    <t>030001000</t>
  </si>
  <si>
    <t>259031374</t>
  </si>
  <si>
    <t>035002000</t>
  </si>
  <si>
    <t>Pronájmy ploch, objektů, zábor veřejného prostranství</t>
  </si>
  <si>
    <t>473726184</t>
  </si>
  <si>
    <t>071002000</t>
  </si>
  <si>
    <t>Provoz investora, třetích osob</t>
  </si>
  <si>
    <t>-1101872428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</si>
</sst>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25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12"/>
      <color rgb="FF960000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69">
    <xf numFmtId="0" fontId="0" fillId="0" borderId="0" xfId="0"/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/>
    <xf numFmtId="0" fontId="7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9" fillId="2" borderId="0" xfId="1" applyFont="1" applyFill="1" applyAlignment="1" applyProtection="1">
      <alignment vertical="center"/>
    </xf>
    <xf numFmtId="0" fontId="0" fillId="2" borderId="0" xfId="0" applyFill="1"/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10" fillId="0" borderId="0" xfId="0" applyFont="1" applyAlignment="1">
      <alignment horizontal="left" vertical="center"/>
    </xf>
    <xf numFmtId="0" fontId="0" fillId="0" borderId="0" xfId="0" applyBorder="1" applyProtection="1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2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left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12" xfId="0" applyBorder="1" applyProtection="1"/>
    <xf numFmtId="0" fontId="0" fillId="0" borderId="13" xfId="0" applyBorder="1" applyProtection="1"/>
    <xf numFmtId="0" fontId="16" fillId="0" borderId="14" xfId="0" applyFont="1" applyBorder="1" applyAlignment="1" applyProtection="1">
      <alignment horizontal="left" vertical="center"/>
    </xf>
    <xf numFmtId="0" fontId="0" fillId="0" borderId="15" xfId="0" applyFont="1" applyBorder="1" applyAlignment="1" applyProtection="1">
      <alignment vertical="center"/>
    </xf>
    <xf numFmtId="0" fontId="16" fillId="0" borderId="15" xfId="0" applyFont="1" applyBorder="1" applyAlignment="1" applyProtection="1">
      <alignment horizontal="left"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0" fillId="0" borderId="13" xfId="0" applyFont="1" applyBorder="1" applyAlignment="1" applyProtection="1">
      <alignment vertical="center"/>
    </xf>
    <xf numFmtId="0" fontId="0" fillId="5" borderId="7" xfId="0" applyFont="1" applyFill="1" applyBorder="1" applyAlignment="1" applyProtection="1">
      <alignment vertical="center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4" fontId="0" fillId="0" borderId="0" xfId="0" applyNumberFormat="1" applyFont="1" applyAlignment="1">
      <alignment vertical="center"/>
    </xf>
    <xf numFmtId="0" fontId="17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7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5" borderId="7" xfId="0" applyFont="1" applyFill="1" applyBorder="1" applyAlignment="1" applyProtection="1">
      <alignment horizontal="right" vertical="center"/>
    </xf>
    <xf numFmtId="0" fontId="3" fillId="5" borderId="7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12" fillId="0" borderId="23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</xf>
    <xf numFmtId="0" fontId="16" fillId="0" borderId="13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16" fillId="0" borderId="16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166" fontId="22" fillId="0" borderId="10" xfId="0" applyNumberFormat="1" applyFont="1" applyBorder="1" applyAlignment="1" applyProtection="1"/>
    <xf numFmtId="166" fontId="22" fillId="0" borderId="11" xfId="0" applyNumberFormat="1" applyFont="1" applyBorder="1" applyAlignment="1" applyProtection="1"/>
    <xf numFmtId="4" fontId="23" fillId="0" borderId="0" xfId="0" applyNumberFormat="1" applyFont="1" applyAlignment="1">
      <alignment vertical="center"/>
    </xf>
    <xf numFmtId="0" fontId="6" fillId="0" borderId="4" xfId="0" applyFont="1" applyBorder="1" applyAlignment="1" applyProtection="1"/>
    <xf numFmtId="0" fontId="6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6" fillId="0" borderId="5" xfId="0" applyFont="1" applyBorder="1" applyAlignment="1" applyProtection="1"/>
    <xf numFmtId="0" fontId="6" fillId="0" borderId="12" xfId="0" applyFont="1" applyBorder="1" applyAlignment="1" applyProtection="1"/>
    <xf numFmtId="166" fontId="6" fillId="0" borderId="0" xfId="0" applyNumberFormat="1" applyFont="1" applyBorder="1" applyAlignment="1" applyProtection="1"/>
    <xf numFmtId="166" fontId="6" fillId="0" borderId="13" xfId="0" applyNumberFormat="1" applyFont="1" applyBorder="1" applyAlignment="1" applyProtection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5" fillId="0" borderId="0" xfId="0" applyFont="1" applyBorder="1" applyAlignment="1" applyProtection="1">
      <alignment horizontal="left"/>
    </xf>
    <xf numFmtId="0" fontId="0" fillId="0" borderId="23" xfId="0" applyFont="1" applyBorder="1" applyAlignment="1" applyProtection="1">
      <alignment horizontal="center" vertical="center"/>
    </xf>
    <xf numFmtId="49" fontId="0" fillId="0" borderId="23" xfId="0" applyNumberFormat="1" applyFont="1" applyBorder="1" applyAlignment="1" applyProtection="1">
      <alignment horizontal="left" vertical="center" wrapText="1"/>
    </xf>
    <xf numFmtId="0" fontId="0" fillId="0" borderId="23" xfId="0" applyFont="1" applyBorder="1" applyAlignment="1" applyProtection="1">
      <alignment horizontal="center" vertical="center" wrapText="1"/>
    </xf>
    <xf numFmtId="167" fontId="0" fillId="0" borderId="23" xfId="0" applyNumberFormat="1" applyFont="1" applyBorder="1" applyAlignment="1" applyProtection="1">
      <alignment vertical="center"/>
    </xf>
    <xf numFmtId="0" fontId="1" fillId="4" borderId="23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3" xfId="0" applyNumberFormat="1" applyFont="1" applyBorder="1" applyAlignment="1" applyProtection="1">
      <alignment vertical="center"/>
    </xf>
    <xf numFmtId="167" fontId="0" fillId="4" borderId="23" xfId="0" applyNumberFormat="1" applyFont="1" applyFill="1" applyBorder="1" applyAlignment="1" applyProtection="1">
      <alignment vertical="center"/>
      <protection locked="0"/>
    </xf>
    <xf numFmtId="0" fontId="0" fillId="4" borderId="23" xfId="0" applyFont="1" applyFill="1" applyBorder="1" applyAlignment="1" applyProtection="1">
      <alignment horizontal="center" vertical="center"/>
      <protection locked="0"/>
    </xf>
    <xf numFmtId="49" fontId="0" fillId="4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3" xfId="0" applyFont="1" applyFill="1" applyBorder="1" applyAlignment="1" applyProtection="1">
      <alignment horizontal="center" vertical="center" wrapText="1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0" borderId="0" xfId="0"/>
    <xf numFmtId="0" fontId="0" fillId="4" borderId="23" xfId="0" applyFont="1" applyFill="1" applyBorder="1" applyAlignment="1" applyProtection="1">
      <alignment horizontal="left" vertical="center" wrapText="1"/>
      <protection locked="0"/>
    </xf>
    <xf numFmtId="4" fontId="0" fillId="4" borderId="23" xfId="0" applyNumberFormat="1" applyFont="1" applyFill="1" applyBorder="1" applyAlignment="1" applyProtection="1">
      <alignment vertical="center"/>
      <protection locked="0"/>
    </xf>
    <xf numFmtId="4" fontId="0" fillId="0" borderId="23" xfId="0" applyNumberFormat="1" applyFont="1" applyBorder="1" applyAlignment="1" applyProtection="1">
      <alignment vertical="center"/>
    </xf>
    <xf numFmtId="4" fontId="17" fillId="0" borderId="10" xfId="0" applyNumberFormat="1" applyFont="1" applyBorder="1" applyAlignment="1" applyProtection="1"/>
    <xf numFmtId="4" fontId="3" fillId="0" borderId="10" xfId="0" applyNumberFormat="1" applyFont="1" applyBorder="1" applyAlignment="1" applyProtection="1">
      <alignment vertical="center"/>
    </xf>
    <xf numFmtId="4" fontId="4" fillId="0" borderId="0" xfId="0" applyNumberFormat="1" applyFont="1" applyBorder="1" applyAlignment="1" applyProtection="1"/>
    <xf numFmtId="4" fontId="4" fillId="0" borderId="0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/>
    <xf numFmtId="4" fontId="5" fillId="0" borderId="15" xfId="0" applyNumberFormat="1" applyFont="1" applyBorder="1" applyAlignment="1" applyProtection="1">
      <alignment vertical="center"/>
    </xf>
    <xf numFmtId="4" fontId="5" fillId="0" borderId="21" xfId="0" applyNumberFormat="1" applyFont="1" applyBorder="1" applyAlignment="1" applyProtection="1"/>
    <xf numFmtId="4" fontId="5" fillId="0" borderId="21" xfId="0" applyNumberFormat="1" applyFont="1" applyBorder="1" applyAlignment="1" applyProtection="1">
      <alignment vertical="center"/>
    </xf>
    <xf numFmtId="4" fontId="4" fillId="0" borderId="21" xfId="0" applyNumberFormat="1" applyFont="1" applyBorder="1" applyAlignment="1" applyProtection="1"/>
    <xf numFmtId="4" fontId="4" fillId="0" borderId="21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horizontal="left" vertical="center" wrapText="1"/>
    </xf>
    <xf numFmtId="4" fontId="0" fillId="4" borderId="23" xfId="0" applyNumberFormat="1" applyFont="1" applyFill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5" borderId="21" xfId="0" applyFont="1" applyFill="1" applyBorder="1" applyAlignment="1" applyProtection="1">
      <alignment horizontal="center" vertical="center" wrapText="1"/>
    </xf>
    <xf numFmtId="0" fontId="21" fillId="5" borderId="21" xfId="0" applyFont="1" applyFill="1" applyBorder="1" applyAlignment="1" applyProtection="1">
      <alignment horizontal="center" vertical="center" wrapText="1"/>
    </xf>
    <xf numFmtId="0" fontId="2" fillId="5" borderId="22" xfId="0" applyFont="1" applyFill="1" applyBorder="1" applyAlignment="1" applyProtection="1">
      <alignment horizontal="center" vertical="center" wrapText="1"/>
    </xf>
    <xf numFmtId="4" fontId="5" fillId="4" borderId="0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4" fontId="17" fillId="5" borderId="0" xfId="0" applyNumberFormat="1" applyFont="1" applyFill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2" fillId="5" borderId="0" xfId="0" applyFont="1" applyFill="1" applyBorder="1" applyAlignment="1" applyProtection="1">
      <alignment horizontal="center" vertical="center"/>
    </xf>
    <xf numFmtId="0" fontId="0" fillId="5" borderId="0" xfId="0" applyFont="1" applyFill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4" fontId="3" fillId="5" borderId="7" xfId="0" applyNumberFormat="1" applyFont="1" applyFill="1" applyBorder="1" applyAlignment="1" applyProtection="1">
      <alignment vertical="center"/>
    </xf>
    <xf numFmtId="4" fontId="3" fillId="5" borderId="8" xfId="0" applyNumberFormat="1" applyFont="1" applyFill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4" fontId="7" fillId="0" borderId="0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top" wrapText="1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35"/>
  <sheetViews>
    <sheetView showGridLines="0" tabSelected="1" workbookViewId="0">
      <pane ySplit="1" topLeftCell="A61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55"/>
      <c r="B1" s="6"/>
      <c r="C1" s="6"/>
      <c r="D1" s="7" t="s">
        <v>0</v>
      </c>
      <c r="E1" s="6"/>
      <c r="F1" s="8" t="s">
        <v>45</v>
      </c>
      <c r="G1" s="8"/>
      <c r="H1" s="116" t="s">
        <v>46</v>
      </c>
      <c r="I1" s="116"/>
      <c r="J1" s="116"/>
      <c r="K1" s="116"/>
      <c r="L1" s="8" t="s">
        <v>47</v>
      </c>
      <c r="M1" s="6"/>
      <c r="N1" s="6"/>
      <c r="O1" s="7" t="s">
        <v>48</v>
      </c>
      <c r="P1" s="6"/>
      <c r="Q1" s="6"/>
      <c r="R1" s="6"/>
      <c r="S1" s="8" t="s">
        <v>49</v>
      </c>
      <c r="T1" s="8"/>
      <c r="U1" s="55"/>
      <c r="V1" s="55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6" ht="36.950000000000003" customHeight="1" x14ac:dyDescent="0.3">
      <c r="C2" s="165" t="s">
        <v>2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S2" s="117" t="s">
        <v>3</v>
      </c>
      <c r="T2" s="118"/>
      <c r="U2" s="118"/>
      <c r="V2" s="118"/>
      <c r="W2" s="118"/>
      <c r="X2" s="118"/>
      <c r="Y2" s="118"/>
      <c r="Z2" s="118"/>
      <c r="AA2" s="118"/>
      <c r="AB2" s="118"/>
      <c r="AC2" s="118"/>
      <c r="AT2" s="10" t="s">
        <v>42</v>
      </c>
    </row>
    <row r="3" spans="1:66" ht="6.95" customHeigh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AT3" s="10" t="s">
        <v>50</v>
      </c>
    </row>
    <row r="4" spans="1:66" ht="36.950000000000003" customHeight="1" x14ac:dyDescent="0.3">
      <c r="B4" s="14"/>
      <c r="C4" s="142" t="s">
        <v>51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"/>
      <c r="T4" s="16" t="s">
        <v>4</v>
      </c>
      <c r="AT4" s="10" t="s">
        <v>1</v>
      </c>
    </row>
    <row r="5" spans="1:66" ht="6.95" customHeight="1" x14ac:dyDescent="0.3">
      <c r="B5" s="14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5"/>
    </row>
    <row r="6" spans="1:66" ht="25.35" customHeight="1" x14ac:dyDescent="0.3">
      <c r="B6" s="14"/>
      <c r="C6" s="17"/>
      <c r="D6" s="20" t="s">
        <v>5</v>
      </c>
      <c r="E6" s="17"/>
      <c r="F6" s="144" t="e">
        <f>#REF!</f>
        <v>#REF!</v>
      </c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7"/>
      <c r="R6" s="15"/>
    </row>
    <row r="7" spans="1:66" s="1" customFormat="1" ht="32.85" customHeight="1" x14ac:dyDescent="0.3">
      <c r="B7" s="22"/>
      <c r="C7" s="23"/>
      <c r="D7" s="19" t="s">
        <v>52</v>
      </c>
      <c r="E7" s="23"/>
      <c r="F7" s="167" t="s">
        <v>90</v>
      </c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23"/>
      <c r="R7" s="24"/>
    </row>
    <row r="8" spans="1:66" s="1" customFormat="1" ht="14.45" customHeight="1" x14ac:dyDescent="0.3">
      <c r="B8" s="22"/>
      <c r="C8" s="23"/>
      <c r="D8" s="20" t="s">
        <v>6</v>
      </c>
      <c r="E8" s="23"/>
      <c r="F8" s="18" t="s">
        <v>7</v>
      </c>
      <c r="G8" s="23"/>
      <c r="H8" s="23"/>
      <c r="I8" s="23"/>
      <c r="J8" s="23"/>
      <c r="K8" s="23"/>
      <c r="L8" s="23"/>
      <c r="M8" s="20" t="s">
        <v>8</v>
      </c>
      <c r="N8" s="23"/>
      <c r="O8" s="18" t="s">
        <v>7</v>
      </c>
      <c r="P8" s="23"/>
      <c r="Q8" s="23"/>
      <c r="R8" s="24"/>
    </row>
    <row r="9" spans="1:66" s="1" customFormat="1" ht="14.45" customHeight="1" x14ac:dyDescent="0.3">
      <c r="B9" s="22"/>
      <c r="C9" s="23"/>
      <c r="D9" s="20" t="s">
        <v>10</v>
      </c>
      <c r="E9" s="23"/>
      <c r="F9" s="18" t="s">
        <v>11</v>
      </c>
      <c r="G9" s="23"/>
      <c r="H9" s="23"/>
      <c r="I9" s="23"/>
      <c r="J9" s="23"/>
      <c r="K9" s="23"/>
      <c r="L9" s="23"/>
      <c r="M9" s="20" t="s">
        <v>12</v>
      </c>
      <c r="N9" s="23"/>
      <c r="O9" s="168" t="e">
        <f>#REF!</f>
        <v>#REF!</v>
      </c>
      <c r="P9" s="134"/>
      <c r="Q9" s="23"/>
      <c r="R9" s="24"/>
    </row>
    <row r="10" spans="1:66" s="1" customFormat="1" ht="10.9" customHeight="1" x14ac:dyDescent="0.3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66" s="1" customFormat="1" ht="14.45" customHeight="1" x14ac:dyDescent="0.3">
      <c r="B11" s="22"/>
      <c r="C11" s="23"/>
      <c r="D11" s="20" t="s">
        <v>13</v>
      </c>
      <c r="E11" s="23"/>
      <c r="F11" s="23"/>
      <c r="G11" s="23"/>
      <c r="H11" s="23"/>
      <c r="I11" s="23"/>
      <c r="J11" s="23"/>
      <c r="K11" s="23"/>
      <c r="L11" s="23"/>
      <c r="M11" s="20" t="s">
        <v>14</v>
      </c>
      <c r="N11" s="23"/>
      <c r="O11" s="135" t="s">
        <v>7</v>
      </c>
      <c r="P11" s="135"/>
      <c r="Q11" s="23"/>
      <c r="R11" s="24"/>
    </row>
    <row r="12" spans="1:66" s="1" customFormat="1" ht="18" customHeight="1" x14ac:dyDescent="0.3">
      <c r="B12" s="22"/>
      <c r="C12" s="23"/>
      <c r="D12" s="23"/>
      <c r="E12" s="18" t="s">
        <v>15</v>
      </c>
      <c r="F12" s="23"/>
      <c r="G12" s="23"/>
      <c r="H12" s="23"/>
      <c r="I12" s="23"/>
      <c r="J12" s="23"/>
      <c r="K12" s="23"/>
      <c r="L12" s="23"/>
      <c r="M12" s="20" t="s">
        <v>16</v>
      </c>
      <c r="N12" s="23"/>
      <c r="O12" s="135" t="s">
        <v>7</v>
      </c>
      <c r="P12" s="135"/>
      <c r="Q12" s="23"/>
      <c r="R12" s="24"/>
    </row>
    <row r="13" spans="1:66" s="1" customFormat="1" ht="6.95" customHeight="1" x14ac:dyDescent="0.3"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66" s="1" customFormat="1" ht="14.45" customHeight="1" x14ac:dyDescent="0.3">
      <c r="B14" s="22"/>
      <c r="C14" s="23"/>
      <c r="D14" s="20" t="s">
        <v>17</v>
      </c>
      <c r="E14" s="23"/>
      <c r="F14" s="23"/>
      <c r="G14" s="23"/>
      <c r="H14" s="23"/>
      <c r="I14" s="23"/>
      <c r="J14" s="23"/>
      <c r="K14" s="23"/>
      <c r="L14" s="23"/>
      <c r="M14" s="20" t="s">
        <v>14</v>
      </c>
      <c r="N14" s="23"/>
      <c r="O14" s="163" t="e">
        <f>IF(#REF!="","",#REF!)</f>
        <v>#REF!</v>
      </c>
      <c r="P14" s="135"/>
      <c r="Q14" s="23"/>
      <c r="R14" s="24"/>
    </row>
    <row r="15" spans="1:66" s="1" customFormat="1" ht="18" customHeight="1" x14ac:dyDescent="0.3">
      <c r="B15" s="22"/>
      <c r="C15" s="23"/>
      <c r="D15" s="23"/>
      <c r="E15" s="163" t="e">
        <f>IF(#REF!="","",#REF!)</f>
        <v>#REF!</v>
      </c>
      <c r="F15" s="164"/>
      <c r="G15" s="164"/>
      <c r="H15" s="164"/>
      <c r="I15" s="164"/>
      <c r="J15" s="164"/>
      <c r="K15" s="164"/>
      <c r="L15" s="164"/>
      <c r="M15" s="20" t="s">
        <v>16</v>
      </c>
      <c r="N15" s="23"/>
      <c r="O15" s="163" t="e">
        <f>IF(#REF!="","",#REF!)</f>
        <v>#REF!</v>
      </c>
      <c r="P15" s="135"/>
      <c r="Q15" s="23"/>
      <c r="R15" s="24"/>
    </row>
    <row r="16" spans="1:66" s="1" customFormat="1" ht="6.95" customHeight="1" x14ac:dyDescent="0.3"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2:18" s="1" customFormat="1" ht="14.45" customHeight="1" x14ac:dyDescent="0.3">
      <c r="B17" s="22"/>
      <c r="C17" s="23"/>
      <c r="D17" s="20" t="s">
        <v>18</v>
      </c>
      <c r="E17" s="23"/>
      <c r="F17" s="23"/>
      <c r="G17" s="23"/>
      <c r="H17" s="23"/>
      <c r="I17" s="23"/>
      <c r="J17" s="23"/>
      <c r="K17" s="23"/>
      <c r="L17" s="23"/>
      <c r="M17" s="20" t="s">
        <v>14</v>
      </c>
      <c r="N17" s="23"/>
      <c r="O17" s="135" t="s">
        <v>7</v>
      </c>
      <c r="P17" s="135"/>
      <c r="Q17" s="23"/>
      <c r="R17" s="24"/>
    </row>
    <row r="18" spans="2:18" s="1" customFormat="1" ht="18" customHeight="1" x14ac:dyDescent="0.3">
      <c r="B18" s="22"/>
      <c r="C18" s="23"/>
      <c r="D18" s="23"/>
      <c r="E18" s="18" t="s">
        <v>19</v>
      </c>
      <c r="F18" s="23"/>
      <c r="G18" s="23"/>
      <c r="H18" s="23"/>
      <c r="I18" s="23"/>
      <c r="J18" s="23"/>
      <c r="K18" s="23"/>
      <c r="L18" s="23"/>
      <c r="M18" s="20" t="s">
        <v>16</v>
      </c>
      <c r="N18" s="23"/>
      <c r="O18" s="135" t="s">
        <v>7</v>
      </c>
      <c r="P18" s="135"/>
      <c r="Q18" s="23"/>
      <c r="R18" s="24"/>
    </row>
    <row r="19" spans="2:18" s="1" customFormat="1" ht="6.95" customHeight="1" x14ac:dyDescent="0.3"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4"/>
    </row>
    <row r="20" spans="2:18" s="1" customFormat="1" ht="14.45" customHeight="1" x14ac:dyDescent="0.3">
      <c r="B20" s="22"/>
      <c r="C20" s="23"/>
      <c r="D20" s="20" t="s">
        <v>20</v>
      </c>
      <c r="E20" s="23"/>
      <c r="F20" s="23"/>
      <c r="G20" s="23"/>
      <c r="H20" s="23"/>
      <c r="I20" s="23"/>
      <c r="J20" s="23"/>
      <c r="K20" s="23"/>
      <c r="L20" s="23"/>
      <c r="M20" s="20" t="s">
        <v>14</v>
      </c>
      <c r="N20" s="23"/>
      <c r="O20" s="135" t="e">
        <f>IF(#REF!="","",#REF!)</f>
        <v>#REF!</v>
      </c>
      <c r="P20" s="135"/>
      <c r="Q20" s="23"/>
      <c r="R20" s="24"/>
    </row>
    <row r="21" spans="2:18" s="1" customFormat="1" ht="18" customHeight="1" x14ac:dyDescent="0.3">
      <c r="B21" s="22"/>
      <c r="C21" s="23"/>
      <c r="D21" s="23"/>
      <c r="E21" s="18" t="e">
        <f>IF(#REF!="","",#REF!)</f>
        <v>#REF!</v>
      </c>
      <c r="F21" s="23"/>
      <c r="G21" s="23"/>
      <c r="H21" s="23"/>
      <c r="I21" s="23"/>
      <c r="J21" s="23"/>
      <c r="K21" s="23"/>
      <c r="L21" s="23"/>
      <c r="M21" s="20" t="s">
        <v>16</v>
      </c>
      <c r="N21" s="23"/>
      <c r="O21" s="135" t="e">
        <f>IF(#REF!="","",#REF!)</f>
        <v>#REF!</v>
      </c>
      <c r="P21" s="135"/>
      <c r="Q21" s="23"/>
      <c r="R21" s="24"/>
    </row>
    <row r="22" spans="2:18" s="1" customFormat="1" ht="6.95" customHeight="1" x14ac:dyDescent="0.3"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4"/>
    </row>
    <row r="23" spans="2:18" s="1" customFormat="1" ht="14.45" customHeight="1" x14ac:dyDescent="0.3">
      <c r="B23" s="22"/>
      <c r="C23" s="23"/>
      <c r="D23" s="20" t="s">
        <v>21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/>
    </row>
    <row r="24" spans="2:18" s="1" customFormat="1" ht="22.5" customHeight="1" x14ac:dyDescent="0.3">
      <c r="B24" s="22"/>
      <c r="C24" s="23"/>
      <c r="D24" s="23"/>
      <c r="E24" s="162" t="s">
        <v>7</v>
      </c>
      <c r="F24" s="162"/>
      <c r="G24" s="162"/>
      <c r="H24" s="162"/>
      <c r="I24" s="162"/>
      <c r="J24" s="162"/>
      <c r="K24" s="162"/>
      <c r="L24" s="162"/>
      <c r="M24" s="23"/>
      <c r="N24" s="23"/>
      <c r="O24" s="23"/>
      <c r="P24" s="23"/>
      <c r="Q24" s="23"/>
      <c r="R24" s="24"/>
    </row>
    <row r="25" spans="2:18" s="1" customFormat="1" ht="6.95" customHeight="1" x14ac:dyDescent="0.3"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4"/>
    </row>
    <row r="26" spans="2:18" s="1" customFormat="1" ht="6.95" customHeight="1" x14ac:dyDescent="0.3">
      <c r="B26" s="22"/>
      <c r="C26" s="23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3"/>
      <c r="R26" s="24"/>
    </row>
    <row r="27" spans="2:18" s="1" customFormat="1" ht="14.45" customHeight="1" x14ac:dyDescent="0.3">
      <c r="B27" s="22"/>
      <c r="C27" s="23"/>
      <c r="D27" s="56" t="s">
        <v>53</v>
      </c>
      <c r="E27" s="23"/>
      <c r="F27" s="23"/>
      <c r="G27" s="23"/>
      <c r="H27" s="23"/>
      <c r="I27" s="23"/>
      <c r="J27" s="23"/>
      <c r="K27" s="23"/>
      <c r="L27" s="23"/>
      <c r="M27" s="160">
        <f>N88</f>
        <v>0</v>
      </c>
      <c r="N27" s="160"/>
      <c r="O27" s="160"/>
      <c r="P27" s="160"/>
      <c r="Q27" s="23"/>
      <c r="R27" s="24"/>
    </row>
    <row r="28" spans="2:18" s="1" customFormat="1" ht="14.45" customHeight="1" x14ac:dyDescent="0.3">
      <c r="B28" s="22"/>
      <c r="C28" s="23"/>
      <c r="D28" s="21" t="s">
        <v>43</v>
      </c>
      <c r="E28" s="23"/>
      <c r="F28" s="23"/>
      <c r="G28" s="23"/>
      <c r="H28" s="23"/>
      <c r="I28" s="23"/>
      <c r="J28" s="23"/>
      <c r="K28" s="23"/>
      <c r="L28" s="23"/>
      <c r="M28" s="160">
        <f>N95</f>
        <v>0</v>
      </c>
      <c r="N28" s="160"/>
      <c r="O28" s="160"/>
      <c r="P28" s="160"/>
      <c r="Q28" s="23"/>
      <c r="R28" s="24"/>
    </row>
    <row r="29" spans="2:18" s="1" customFormat="1" ht="6.95" customHeight="1" x14ac:dyDescent="0.3"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4"/>
    </row>
    <row r="30" spans="2:18" s="1" customFormat="1" ht="25.35" customHeight="1" x14ac:dyDescent="0.3">
      <c r="B30" s="22"/>
      <c r="C30" s="23"/>
      <c r="D30" s="57" t="s">
        <v>22</v>
      </c>
      <c r="E30" s="23"/>
      <c r="F30" s="23"/>
      <c r="G30" s="23"/>
      <c r="H30" s="23"/>
      <c r="I30" s="23"/>
      <c r="J30" s="23"/>
      <c r="K30" s="23"/>
      <c r="L30" s="23"/>
      <c r="M30" s="161">
        <f>ROUND(M27+M28,2)</f>
        <v>0</v>
      </c>
      <c r="N30" s="143"/>
      <c r="O30" s="143"/>
      <c r="P30" s="143"/>
      <c r="Q30" s="23"/>
      <c r="R30" s="24"/>
    </row>
    <row r="31" spans="2:18" s="1" customFormat="1" ht="6.95" customHeight="1" x14ac:dyDescent="0.3">
      <c r="B31" s="22"/>
      <c r="C31" s="23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3"/>
      <c r="R31" s="24"/>
    </row>
    <row r="32" spans="2:18" s="1" customFormat="1" ht="14.45" customHeight="1" x14ac:dyDescent="0.3">
      <c r="B32" s="22"/>
      <c r="C32" s="23"/>
      <c r="D32" s="25" t="s">
        <v>23</v>
      </c>
      <c r="E32" s="25" t="s">
        <v>24</v>
      </c>
      <c r="F32" s="26">
        <v>0.21</v>
      </c>
      <c r="G32" s="58" t="s">
        <v>25</v>
      </c>
      <c r="H32" s="156">
        <f>ROUND((((SUM(BE95:BE102)+SUM(BE120:BE128))+SUM(BE130:BE134))),2)</f>
        <v>0</v>
      </c>
      <c r="I32" s="143"/>
      <c r="J32" s="143"/>
      <c r="K32" s="23"/>
      <c r="L32" s="23"/>
      <c r="M32" s="156">
        <f>ROUND(((ROUND((SUM(BE95:BE102)+SUM(BE120:BE128)), 2)*F32)+SUM(BE130:BE134)*F32),2)</f>
        <v>0</v>
      </c>
      <c r="N32" s="143"/>
      <c r="O32" s="143"/>
      <c r="P32" s="143"/>
      <c r="Q32" s="23"/>
      <c r="R32" s="24"/>
    </row>
    <row r="33" spans="2:18" s="1" customFormat="1" ht="14.45" customHeight="1" x14ac:dyDescent="0.3">
      <c r="B33" s="22"/>
      <c r="C33" s="23"/>
      <c r="D33" s="23"/>
      <c r="E33" s="25" t="s">
        <v>26</v>
      </c>
      <c r="F33" s="26">
        <v>0.15</v>
      </c>
      <c r="G33" s="58" t="s">
        <v>25</v>
      </c>
      <c r="H33" s="156">
        <f>ROUND((((SUM(BF95:BF102)+SUM(BF120:BF128))+SUM(BF130:BF134))),2)</f>
        <v>0</v>
      </c>
      <c r="I33" s="143"/>
      <c r="J33" s="143"/>
      <c r="K33" s="23"/>
      <c r="L33" s="23"/>
      <c r="M33" s="156">
        <f>ROUND(((ROUND((SUM(BF95:BF102)+SUM(BF120:BF128)), 2)*F33)+SUM(BF130:BF134)*F33),2)</f>
        <v>0</v>
      </c>
      <c r="N33" s="143"/>
      <c r="O33" s="143"/>
      <c r="P33" s="143"/>
      <c r="Q33" s="23"/>
      <c r="R33" s="24"/>
    </row>
    <row r="34" spans="2:18" s="1" customFormat="1" ht="14.45" hidden="1" customHeight="1" x14ac:dyDescent="0.3">
      <c r="B34" s="22"/>
      <c r="C34" s="23"/>
      <c r="D34" s="23"/>
      <c r="E34" s="25" t="s">
        <v>27</v>
      </c>
      <c r="F34" s="26">
        <v>0.21</v>
      </c>
      <c r="G34" s="58" t="s">
        <v>25</v>
      </c>
      <c r="H34" s="156">
        <f>ROUND((((SUM(BG95:BG102)+SUM(BG120:BG128))+SUM(BG130:BG134))),2)</f>
        <v>0</v>
      </c>
      <c r="I34" s="143"/>
      <c r="J34" s="143"/>
      <c r="K34" s="23"/>
      <c r="L34" s="23"/>
      <c r="M34" s="156">
        <v>0</v>
      </c>
      <c r="N34" s="143"/>
      <c r="O34" s="143"/>
      <c r="P34" s="143"/>
      <c r="Q34" s="23"/>
      <c r="R34" s="24"/>
    </row>
    <row r="35" spans="2:18" s="1" customFormat="1" ht="14.45" hidden="1" customHeight="1" x14ac:dyDescent="0.3">
      <c r="B35" s="22"/>
      <c r="C35" s="23"/>
      <c r="D35" s="23"/>
      <c r="E35" s="25" t="s">
        <v>28</v>
      </c>
      <c r="F35" s="26">
        <v>0.15</v>
      </c>
      <c r="G35" s="58" t="s">
        <v>25</v>
      </c>
      <c r="H35" s="156">
        <f>ROUND((((SUM(BH95:BH102)+SUM(BH120:BH128))+SUM(BH130:BH134))),2)</f>
        <v>0</v>
      </c>
      <c r="I35" s="143"/>
      <c r="J35" s="143"/>
      <c r="K35" s="23"/>
      <c r="L35" s="23"/>
      <c r="M35" s="156">
        <v>0</v>
      </c>
      <c r="N35" s="143"/>
      <c r="O35" s="143"/>
      <c r="P35" s="143"/>
      <c r="Q35" s="23"/>
      <c r="R35" s="24"/>
    </row>
    <row r="36" spans="2:18" s="1" customFormat="1" ht="14.45" hidden="1" customHeight="1" x14ac:dyDescent="0.3">
      <c r="B36" s="22"/>
      <c r="C36" s="23"/>
      <c r="D36" s="23"/>
      <c r="E36" s="25" t="s">
        <v>29</v>
      </c>
      <c r="F36" s="26">
        <v>0</v>
      </c>
      <c r="G36" s="58" t="s">
        <v>25</v>
      </c>
      <c r="H36" s="156">
        <f>ROUND((((SUM(BI95:BI102)+SUM(BI120:BI128))+SUM(BI130:BI134))),2)</f>
        <v>0</v>
      </c>
      <c r="I36" s="143"/>
      <c r="J36" s="143"/>
      <c r="K36" s="23"/>
      <c r="L36" s="23"/>
      <c r="M36" s="156">
        <v>0</v>
      </c>
      <c r="N36" s="143"/>
      <c r="O36" s="143"/>
      <c r="P36" s="143"/>
      <c r="Q36" s="23"/>
      <c r="R36" s="24"/>
    </row>
    <row r="37" spans="2:18" s="1" customFormat="1" ht="6.95" customHeight="1" x14ac:dyDescent="0.3"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2:18" s="1" customFormat="1" ht="25.35" customHeight="1" x14ac:dyDescent="0.3">
      <c r="B38" s="22"/>
      <c r="C38" s="54"/>
      <c r="D38" s="59" t="s">
        <v>30</v>
      </c>
      <c r="E38" s="45"/>
      <c r="F38" s="45"/>
      <c r="G38" s="60" t="s">
        <v>31</v>
      </c>
      <c r="H38" s="61" t="s">
        <v>32</v>
      </c>
      <c r="I38" s="45"/>
      <c r="J38" s="45"/>
      <c r="K38" s="45"/>
      <c r="L38" s="157">
        <f>SUM(M30:M36)</f>
        <v>0</v>
      </c>
      <c r="M38" s="157"/>
      <c r="N38" s="157"/>
      <c r="O38" s="157"/>
      <c r="P38" s="158"/>
      <c r="Q38" s="54"/>
      <c r="R38" s="24"/>
    </row>
    <row r="39" spans="2:18" s="1" customFormat="1" ht="14.45" customHeight="1" x14ac:dyDescent="0.3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4"/>
    </row>
    <row r="40" spans="2:18" s="1" customFormat="1" ht="14.45" customHeight="1" x14ac:dyDescent="0.3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4"/>
    </row>
    <row r="41" spans="2:18" x14ac:dyDescent="0.3">
      <c r="B41" s="14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5"/>
    </row>
    <row r="42" spans="2:18" x14ac:dyDescent="0.3">
      <c r="B42" s="14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5"/>
    </row>
    <row r="43" spans="2:18" x14ac:dyDescent="0.3">
      <c r="B43" s="1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5"/>
    </row>
    <row r="44" spans="2:18" x14ac:dyDescent="0.3">
      <c r="B44" s="1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5"/>
    </row>
    <row r="45" spans="2:18" x14ac:dyDescent="0.3">
      <c r="B45" s="1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5"/>
    </row>
    <row r="46" spans="2:18" x14ac:dyDescent="0.3">
      <c r="B46" s="14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5"/>
    </row>
    <row r="47" spans="2:18" x14ac:dyDescent="0.3">
      <c r="B47" s="14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5"/>
    </row>
    <row r="48" spans="2:18" x14ac:dyDescent="0.3">
      <c r="B48" s="14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5"/>
    </row>
    <row r="49" spans="2:18" x14ac:dyDescent="0.3">
      <c r="B49" s="1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5"/>
    </row>
    <row r="50" spans="2:18" s="1" customFormat="1" ht="15" x14ac:dyDescent="0.3">
      <c r="B50" s="22"/>
      <c r="C50" s="23"/>
      <c r="D50" s="28" t="s">
        <v>33</v>
      </c>
      <c r="E50" s="29"/>
      <c r="F50" s="29"/>
      <c r="G50" s="29"/>
      <c r="H50" s="30"/>
      <c r="I50" s="23"/>
      <c r="J50" s="28" t="s">
        <v>34</v>
      </c>
      <c r="K50" s="29"/>
      <c r="L50" s="29"/>
      <c r="M50" s="29"/>
      <c r="N50" s="29"/>
      <c r="O50" s="29"/>
      <c r="P50" s="30"/>
      <c r="Q50" s="23"/>
      <c r="R50" s="24"/>
    </row>
    <row r="51" spans="2:18" x14ac:dyDescent="0.3">
      <c r="B51" s="14"/>
      <c r="C51" s="17"/>
      <c r="D51" s="31"/>
      <c r="E51" s="17"/>
      <c r="F51" s="17"/>
      <c r="G51" s="17"/>
      <c r="H51" s="32"/>
      <c r="I51" s="17"/>
      <c r="J51" s="31"/>
      <c r="K51" s="17"/>
      <c r="L51" s="17"/>
      <c r="M51" s="17"/>
      <c r="N51" s="17"/>
      <c r="O51" s="17"/>
      <c r="P51" s="32"/>
      <c r="Q51" s="17"/>
      <c r="R51" s="15"/>
    </row>
    <row r="52" spans="2:18" x14ac:dyDescent="0.3">
      <c r="B52" s="14"/>
      <c r="C52" s="17"/>
      <c r="D52" s="31"/>
      <c r="E52" s="17"/>
      <c r="F52" s="17"/>
      <c r="G52" s="17"/>
      <c r="H52" s="32"/>
      <c r="I52" s="17"/>
      <c r="J52" s="31"/>
      <c r="K52" s="17"/>
      <c r="L52" s="17"/>
      <c r="M52" s="17"/>
      <c r="N52" s="17"/>
      <c r="O52" s="17"/>
      <c r="P52" s="32"/>
      <c r="Q52" s="17"/>
      <c r="R52" s="15"/>
    </row>
    <row r="53" spans="2:18" x14ac:dyDescent="0.3">
      <c r="B53" s="14"/>
      <c r="C53" s="17"/>
      <c r="D53" s="31"/>
      <c r="E53" s="17"/>
      <c r="F53" s="17"/>
      <c r="G53" s="17"/>
      <c r="H53" s="32"/>
      <c r="I53" s="17"/>
      <c r="J53" s="31"/>
      <c r="K53" s="17"/>
      <c r="L53" s="17"/>
      <c r="M53" s="17"/>
      <c r="N53" s="17"/>
      <c r="O53" s="17"/>
      <c r="P53" s="32"/>
      <c r="Q53" s="17"/>
      <c r="R53" s="15"/>
    </row>
    <row r="54" spans="2:18" x14ac:dyDescent="0.3">
      <c r="B54" s="14"/>
      <c r="C54" s="17"/>
      <c r="D54" s="31"/>
      <c r="E54" s="17"/>
      <c r="F54" s="17"/>
      <c r="G54" s="17"/>
      <c r="H54" s="32"/>
      <c r="I54" s="17"/>
      <c r="J54" s="31"/>
      <c r="K54" s="17"/>
      <c r="L54" s="17"/>
      <c r="M54" s="17"/>
      <c r="N54" s="17"/>
      <c r="O54" s="17"/>
      <c r="P54" s="32"/>
      <c r="Q54" s="17"/>
      <c r="R54" s="15"/>
    </row>
    <row r="55" spans="2:18" x14ac:dyDescent="0.3">
      <c r="B55" s="14"/>
      <c r="C55" s="17"/>
      <c r="D55" s="31"/>
      <c r="E55" s="17"/>
      <c r="F55" s="17"/>
      <c r="G55" s="17"/>
      <c r="H55" s="32"/>
      <c r="I55" s="17"/>
      <c r="J55" s="31"/>
      <c r="K55" s="17"/>
      <c r="L55" s="17"/>
      <c r="M55" s="17"/>
      <c r="N55" s="17"/>
      <c r="O55" s="17"/>
      <c r="P55" s="32"/>
      <c r="Q55" s="17"/>
      <c r="R55" s="15"/>
    </row>
    <row r="56" spans="2:18" x14ac:dyDescent="0.3">
      <c r="B56" s="14"/>
      <c r="C56" s="17"/>
      <c r="D56" s="31"/>
      <c r="E56" s="17"/>
      <c r="F56" s="17"/>
      <c r="G56" s="17"/>
      <c r="H56" s="32"/>
      <c r="I56" s="17"/>
      <c r="J56" s="31"/>
      <c r="K56" s="17"/>
      <c r="L56" s="17"/>
      <c r="M56" s="17"/>
      <c r="N56" s="17"/>
      <c r="O56" s="17"/>
      <c r="P56" s="32"/>
      <c r="Q56" s="17"/>
      <c r="R56" s="15"/>
    </row>
    <row r="57" spans="2:18" x14ac:dyDescent="0.3">
      <c r="B57" s="14"/>
      <c r="C57" s="17"/>
      <c r="D57" s="31"/>
      <c r="E57" s="17"/>
      <c r="F57" s="17"/>
      <c r="G57" s="17"/>
      <c r="H57" s="32"/>
      <c r="I57" s="17"/>
      <c r="J57" s="31"/>
      <c r="K57" s="17"/>
      <c r="L57" s="17"/>
      <c r="M57" s="17"/>
      <c r="N57" s="17"/>
      <c r="O57" s="17"/>
      <c r="P57" s="32"/>
      <c r="Q57" s="17"/>
      <c r="R57" s="15"/>
    </row>
    <row r="58" spans="2:18" x14ac:dyDescent="0.3">
      <c r="B58" s="14"/>
      <c r="C58" s="17"/>
      <c r="D58" s="31"/>
      <c r="E58" s="17"/>
      <c r="F58" s="17"/>
      <c r="G58" s="17"/>
      <c r="H58" s="32"/>
      <c r="I58" s="17"/>
      <c r="J58" s="31"/>
      <c r="K58" s="17"/>
      <c r="L58" s="17"/>
      <c r="M58" s="17"/>
      <c r="N58" s="17"/>
      <c r="O58" s="17"/>
      <c r="P58" s="32"/>
      <c r="Q58" s="17"/>
      <c r="R58" s="15"/>
    </row>
    <row r="59" spans="2:18" s="1" customFormat="1" ht="15" x14ac:dyDescent="0.3">
      <c r="B59" s="22"/>
      <c r="C59" s="23"/>
      <c r="D59" s="33" t="s">
        <v>35</v>
      </c>
      <c r="E59" s="34"/>
      <c r="F59" s="34"/>
      <c r="G59" s="35" t="s">
        <v>36</v>
      </c>
      <c r="H59" s="36"/>
      <c r="I59" s="23"/>
      <c r="J59" s="33" t="s">
        <v>35</v>
      </c>
      <c r="K59" s="34"/>
      <c r="L59" s="34"/>
      <c r="M59" s="34"/>
      <c r="N59" s="35" t="s">
        <v>36</v>
      </c>
      <c r="O59" s="34"/>
      <c r="P59" s="36"/>
      <c r="Q59" s="23"/>
      <c r="R59" s="24"/>
    </row>
    <row r="60" spans="2:18" x14ac:dyDescent="0.3">
      <c r="B60" s="14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5"/>
    </row>
    <row r="61" spans="2:18" s="1" customFormat="1" ht="15" x14ac:dyDescent="0.3">
      <c r="B61" s="22"/>
      <c r="C61" s="23"/>
      <c r="D61" s="28" t="s">
        <v>37</v>
      </c>
      <c r="E61" s="29"/>
      <c r="F61" s="29"/>
      <c r="G61" s="29"/>
      <c r="H61" s="30"/>
      <c r="I61" s="23"/>
      <c r="J61" s="28" t="s">
        <v>38</v>
      </c>
      <c r="K61" s="29"/>
      <c r="L61" s="29"/>
      <c r="M61" s="29"/>
      <c r="N61" s="29"/>
      <c r="O61" s="29"/>
      <c r="P61" s="30"/>
      <c r="Q61" s="23"/>
      <c r="R61" s="24"/>
    </row>
    <row r="62" spans="2:18" x14ac:dyDescent="0.3">
      <c r="B62" s="14"/>
      <c r="C62" s="17"/>
      <c r="D62" s="31"/>
      <c r="E62" s="17"/>
      <c r="F62" s="17"/>
      <c r="G62" s="17"/>
      <c r="H62" s="32"/>
      <c r="I62" s="17"/>
      <c r="J62" s="31"/>
      <c r="K62" s="17"/>
      <c r="L62" s="17"/>
      <c r="M62" s="17"/>
      <c r="N62" s="17"/>
      <c r="O62" s="17"/>
      <c r="P62" s="32"/>
      <c r="Q62" s="17"/>
      <c r="R62" s="15"/>
    </row>
    <row r="63" spans="2:18" x14ac:dyDescent="0.3">
      <c r="B63" s="14"/>
      <c r="C63" s="17"/>
      <c r="D63" s="31"/>
      <c r="E63" s="17"/>
      <c r="F63" s="17"/>
      <c r="G63" s="17"/>
      <c r="H63" s="32"/>
      <c r="I63" s="17"/>
      <c r="J63" s="31"/>
      <c r="K63" s="17"/>
      <c r="L63" s="17"/>
      <c r="M63" s="17"/>
      <c r="N63" s="17"/>
      <c r="O63" s="17"/>
      <c r="P63" s="32"/>
      <c r="Q63" s="17"/>
      <c r="R63" s="15"/>
    </row>
    <row r="64" spans="2:18" x14ac:dyDescent="0.3">
      <c r="B64" s="14"/>
      <c r="C64" s="17"/>
      <c r="D64" s="31"/>
      <c r="E64" s="17"/>
      <c r="F64" s="17"/>
      <c r="G64" s="17"/>
      <c r="H64" s="32"/>
      <c r="I64" s="17"/>
      <c r="J64" s="31"/>
      <c r="K64" s="17"/>
      <c r="L64" s="17"/>
      <c r="M64" s="17"/>
      <c r="N64" s="17"/>
      <c r="O64" s="17"/>
      <c r="P64" s="32"/>
      <c r="Q64" s="17"/>
      <c r="R64" s="15"/>
    </row>
    <row r="65" spans="2:21" x14ac:dyDescent="0.3">
      <c r="B65" s="14"/>
      <c r="C65" s="17"/>
      <c r="D65" s="31"/>
      <c r="E65" s="17"/>
      <c r="F65" s="17"/>
      <c r="G65" s="17"/>
      <c r="H65" s="32"/>
      <c r="I65" s="17"/>
      <c r="J65" s="31"/>
      <c r="K65" s="17"/>
      <c r="L65" s="17"/>
      <c r="M65" s="17"/>
      <c r="N65" s="17"/>
      <c r="O65" s="17"/>
      <c r="P65" s="32"/>
      <c r="Q65" s="17"/>
      <c r="R65" s="15"/>
    </row>
    <row r="66" spans="2:21" x14ac:dyDescent="0.3">
      <c r="B66" s="14"/>
      <c r="C66" s="17"/>
      <c r="D66" s="31"/>
      <c r="E66" s="17"/>
      <c r="F66" s="17"/>
      <c r="G66" s="17"/>
      <c r="H66" s="32"/>
      <c r="I66" s="17"/>
      <c r="J66" s="31"/>
      <c r="K66" s="17"/>
      <c r="L66" s="17"/>
      <c r="M66" s="17"/>
      <c r="N66" s="17"/>
      <c r="O66" s="17"/>
      <c r="P66" s="32"/>
      <c r="Q66" s="17"/>
      <c r="R66" s="15"/>
    </row>
    <row r="67" spans="2:21" x14ac:dyDescent="0.3">
      <c r="B67" s="14"/>
      <c r="C67" s="17"/>
      <c r="D67" s="31"/>
      <c r="E67" s="17"/>
      <c r="F67" s="17"/>
      <c r="G67" s="17"/>
      <c r="H67" s="32"/>
      <c r="I67" s="17"/>
      <c r="J67" s="31"/>
      <c r="K67" s="17"/>
      <c r="L67" s="17"/>
      <c r="M67" s="17"/>
      <c r="N67" s="17"/>
      <c r="O67" s="17"/>
      <c r="P67" s="32"/>
      <c r="Q67" s="17"/>
      <c r="R67" s="15"/>
    </row>
    <row r="68" spans="2:21" x14ac:dyDescent="0.3">
      <c r="B68" s="14"/>
      <c r="C68" s="17"/>
      <c r="D68" s="31"/>
      <c r="E68" s="17"/>
      <c r="F68" s="17"/>
      <c r="G68" s="17"/>
      <c r="H68" s="32"/>
      <c r="I68" s="17"/>
      <c r="J68" s="31"/>
      <c r="K68" s="17"/>
      <c r="L68" s="17"/>
      <c r="M68" s="17"/>
      <c r="N68" s="17"/>
      <c r="O68" s="17"/>
      <c r="P68" s="32"/>
      <c r="Q68" s="17"/>
      <c r="R68" s="15"/>
    </row>
    <row r="69" spans="2:21" x14ac:dyDescent="0.3">
      <c r="B69" s="14"/>
      <c r="C69" s="17"/>
      <c r="D69" s="31"/>
      <c r="E69" s="17"/>
      <c r="F69" s="17"/>
      <c r="G69" s="17"/>
      <c r="H69" s="32"/>
      <c r="I69" s="17"/>
      <c r="J69" s="31"/>
      <c r="K69" s="17"/>
      <c r="L69" s="17"/>
      <c r="M69" s="17"/>
      <c r="N69" s="17"/>
      <c r="O69" s="17"/>
      <c r="P69" s="32"/>
      <c r="Q69" s="17"/>
      <c r="R69" s="15"/>
    </row>
    <row r="70" spans="2:21" s="1" customFormat="1" ht="15" x14ac:dyDescent="0.3">
      <c r="B70" s="22"/>
      <c r="C70" s="23"/>
      <c r="D70" s="33" t="s">
        <v>35</v>
      </c>
      <c r="E70" s="34"/>
      <c r="F70" s="34"/>
      <c r="G70" s="35" t="s">
        <v>36</v>
      </c>
      <c r="H70" s="36"/>
      <c r="I70" s="23"/>
      <c r="J70" s="33" t="s">
        <v>35</v>
      </c>
      <c r="K70" s="34"/>
      <c r="L70" s="34"/>
      <c r="M70" s="34"/>
      <c r="N70" s="35" t="s">
        <v>36</v>
      </c>
      <c r="O70" s="34"/>
      <c r="P70" s="36"/>
      <c r="Q70" s="23"/>
      <c r="R70" s="24"/>
    </row>
    <row r="71" spans="2:21" s="1" customFormat="1" ht="14.45" customHeight="1" x14ac:dyDescent="0.3"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9"/>
    </row>
    <row r="75" spans="2:21" s="1" customFormat="1" ht="6.95" customHeight="1" x14ac:dyDescent="0.3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21" s="1" customFormat="1" ht="36.950000000000003" customHeight="1" x14ac:dyDescent="0.3">
      <c r="B76" s="22"/>
      <c r="C76" s="142" t="s">
        <v>54</v>
      </c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24"/>
      <c r="T76" s="65"/>
      <c r="U76" s="65"/>
    </row>
    <row r="77" spans="2:21" s="1" customFormat="1" ht="6.95" customHeight="1" x14ac:dyDescent="0.3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4"/>
      <c r="T77" s="65"/>
      <c r="U77" s="65"/>
    </row>
    <row r="78" spans="2:21" s="1" customFormat="1" ht="30" customHeight="1" x14ac:dyDescent="0.3">
      <c r="B78" s="22"/>
      <c r="C78" s="20" t="s">
        <v>5</v>
      </c>
      <c r="D78" s="23"/>
      <c r="E78" s="23"/>
      <c r="F78" s="144" t="e">
        <f>F6</f>
        <v>#REF!</v>
      </c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23"/>
      <c r="R78" s="24"/>
      <c r="T78" s="65"/>
      <c r="U78" s="65"/>
    </row>
    <row r="79" spans="2:21" s="1" customFormat="1" ht="36.950000000000003" customHeight="1" x14ac:dyDescent="0.3">
      <c r="B79" s="22"/>
      <c r="C79" s="43" t="s">
        <v>52</v>
      </c>
      <c r="D79" s="23"/>
      <c r="E79" s="23"/>
      <c r="F79" s="146" t="str">
        <f>F7</f>
        <v>SO 01 - VRN - Vedlejší rozpočtové náklady</v>
      </c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23"/>
      <c r="R79" s="24"/>
      <c r="T79" s="65"/>
      <c r="U79" s="65"/>
    </row>
    <row r="80" spans="2:21" s="1" customFormat="1" ht="6.95" customHeight="1" x14ac:dyDescent="0.3"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4"/>
      <c r="T80" s="65"/>
      <c r="U80" s="65"/>
    </row>
    <row r="81" spans="2:65" s="1" customFormat="1" ht="18" customHeight="1" x14ac:dyDescent="0.3">
      <c r="B81" s="22"/>
      <c r="C81" s="20" t="s">
        <v>10</v>
      </c>
      <c r="D81" s="23"/>
      <c r="E81" s="23"/>
      <c r="F81" s="18" t="str">
        <f>F9</f>
        <v xml:space="preserve"> </v>
      </c>
      <c r="G81" s="23"/>
      <c r="H81" s="23"/>
      <c r="I81" s="23"/>
      <c r="J81" s="23"/>
      <c r="K81" s="20" t="s">
        <v>12</v>
      </c>
      <c r="L81" s="23"/>
      <c r="M81" s="134" t="e">
        <f>IF(O9="","",O9)</f>
        <v>#REF!</v>
      </c>
      <c r="N81" s="134"/>
      <c r="O81" s="134"/>
      <c r="P81" s="134"/>
      <c r="Q81" s="23"/>
      <c r="R81" s="24"/>
      <c r="T81" s="65"/>
      <c r="U81" s="65"/>
    </row>
    <row r="82" spans="2:65" s="1" customFormat="1" ht="6.95" customHeight="1" x14ac:dyDescent="0.3"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/>
      <c r="T82" s="65"/>
      <c r="U82" s="65"/>
    </row>
    <row r="83" spans="2:65" s="1" customFormat="1" ht="15" x14ac:dyDescent="0.3">
      <c r="B83" s="22"/>
      <c r="C83" s="20" t="s">
        <v>13</v>
      </c>
      <c r="D83" s="23"/>
      <c r="E83" s="23"/>
      <c r="F83" s="18" t="str">
        <f>E12</f>
        <v>Elektrárny Opatovice, a.s. Opatovice nad Labem</v>
      </c>
      <c r="G83" s="23"/>
      <c r="H83" s="23"/>
      <c r="I83" s="23"/>
      <c r="J83" s="23"/>
      <c r="K83" s="20" t="s">
        <v>18</v>
      </c>
      <c r="L83" s="23"/>
      <c r="M83" s="135" t="str">
        <f>E18</f>
        <v>PPP, spol. s r.o. Pardubice</v>
      </c>
      <c r="N83" s="135"/>
      <c r="O83" s="135"/>
      <c r="P83" s="135"/>
      <c r="Q83" s="135"/>
      <c r="R83" s="24"/>
      <c r="T83" s="65"/>
      <c r="U83" s="65"/>
    </row>
    <row r="84" spans="2:65" s="1" customFormat="1" ht="14.45" customHeight="1" x14ac:dyDescent="0.3">
      <c r="B84" s="22"/>
      <c r="C84" s="20" t="s">
        <v>17</v>
      </c>
      <c r="D84" s="23"/>
      <c r="E84" s="23"/>
      <c r="F84" s="18" t="e">
        <f>IF(E15="","",E15)</f>
        <v>#REF!</v>
      </c>
      <c r="G84" s="23"/>
      <c r="H84" s="23"/>
      <c r="I84" s="23"/>
      <c r="J84" s="23"/>
      <c r="K84" s="20" t="s">
        <v>20</v>
      </c>
      <c r="L84" s="23"/>
      <c r="M84" s="135" t="e">
        <f>E21</f>
        <v>#REF!</v>
      </c>
      <c r="N84" s="135"/>
      <c r="O84" s="135"/>
      <c r="P84" s="135"/>
      <c r="Q84" s="135"/>
      <c r="R84" s="24"/>
      <c r="T84" s="65"/>
      <c r="U84" s="65"/>
    </row>
    <row r="85" spans="2:65" s="1" customFormat="1" ht="10.35" customHeight="1" x14ac:dyDescent="0.3"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/>
      <c r="T85" s="65"/>
      <c r="U85" s="65"/>
    </row>
    <row r="86" spans="2:65" s="1" customFormat="1" ht="29.25" customHeight="1" x14ac:dyDescent="0.3">
      <c r="B86" s="22"/>
      <c r="C86" s="154" t="s">
        <v>55</v>
      </c>
      <c r="D86" s="155"/>
      <c r="E86" s="155"/>
      <c r="F86" s="155"/>
      <c r="G86" s="155"/>
      <c r="H86" s="54"/>
      <c r="I86" s="54"/>
      <c r="J86" s="54"/>
      <c r="K86" s="54"/>
      <c r="L86" s="54"/>
      <c r="M86" s="54"/>
      <c r="N86" s="154" t="s">
        <v>56</v>
      </c>
      <c r="O86" s="155"/>
      <c r="P86" s="155"/>
      <c r="Q86" s="155"/>
      <c r="R86" s="24"/>
      <c r="T86" s="65"/>
      <c r="U86" s="65"/>
    </row>
    <row r="87" spans="2:65" s="1" customFormat="1" ht="10.35" customHeight="1" x14ac:dyDescent="0.3">
      <c r="B87" s="2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4"/>
      <c r="T87" s="65"/>
      <c r="U87" s="65"/>
    </row>
    <row r="88" spans="2:65" s="1" customFormat="1" ht="29.25" customHeight="1" x14ac:dyDescent="0.3">
      <c r="B88" s="22"/>
      <c r="C88" s="66" t="s">
        <v>57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152">
        <f>N120</f>
        <v>0</v>
      </c>
      <c r="O88" s="150"/>
      <c r="P88" s="150"/>
      <c r="Q88" s="150"/>
      <c r="R88" s="24"/>
      <c r="T88" s="65"/>
      <c r="U88" s="65"/>
      <c r="AU88" s="10" t="s">
        <v>58</v>
      </c>
    </row>
    <row r="89" spans="2:65" s="2" customFormat="1" ht="24.95" customHeight="1" x14ac:dyDescent="0.3">
      <c r="B89" s="67"/>
      <c r="C89" s="68"/>
      <c r="D89" s="69" t="s">
        <v>91</v>
      </c>
      <c r="E89" s="68"/>
      <c r="F89" s="68"/>
      <c r="G89" s="68"/>
      <c r="H89" s="68"/>
      <c r="I89" s="68"/>
      <c r="J89" s="68"/>
      <c r="K89" s="68"/>
      <c r="L89" s="68"/>
      <c r="M89" s="68"/>
      <c r="N89" s="125">
        <f>N121</f>
        <v>0</v>
      </c>
      <c r="O89" s="149"/>
      <c r="P89" s="149"/>
      <c r="Q89" s="149"/>
      <c r="R89" s="70"/>
      <c r="T89" s="71"/>
      <c r="U89" s="71"/>
    </row>
    <row r="90" spans="2:65" s="3" customFormat="1" ht="19.899999999999999" customHeight="1" x14ac:dyDescent="0.3">
      <c r="B90" s="72"/>
      <c r="C90" s="73"/>
      <c r="D90" s="51" t="s">
        <v>92</v>
      </c>
      <c r="E90" s="73"/>
      <c r="F90" s="73"/>
      <c r="G90" s="73"/>
      <c r="H90" s="73"/>
      <c r="I90" s="73"/>
      <c r="J90" s="73"/>
      <c r="K90" s="73"/>
      <c r="L90" s="73"/>
      <c r="M90" s="73"/>
      <c r="N90" s="140">
        <f>N122</f>
        <v>0</v>
      </c>
      <c r="O90" s="153"/>
      <c r="P90" s="153"/>
      <c r="Q90" s="153"/>
      <c r="R90" s="74"/>
      <c r="T90" s="75"/>
      <c r="U90" s="75"/>
    </row>
    <row r="91" spans="2:65" s="3" customFormat="1" ht="19.899999999999999" customHeight="1" x14ac:dyDescent="0.3">
      <c r="B91" s="72"/>
      <c r="C91" s="73"/>
      <c r="D91" s="51" t="s">
        <v>93</v>
      </c>
      <c r="E91" s="73"/>
      <c r="F91" s="73"/>
      <c r="G91" s="73"/>
      <c r="H91" s="73"/>
      <c r="I91" s="73"/>
      <c r="J91" s="73"/>
      <c r="K91" s="73"/>
      <c r="L91" s="73"/>
      <c r="M91" s="73"/>
      <c r="N91" s="140">
        <f>N124</f>
        <v>0</v>
      </c>
      <c r="O91" s="153"/>
      <c r="P91" s="153"/>
      <c r="Q91" s="153"/>
      <c r="R91" s="74"/>
      <c r="T91" s="75"/>
      <c r="U91" s="75"/>
    </row>
    <row r="92" spans="2:65" s="3" customFormat="1" ht="19.899999999999999" customHeight="1" x14ac:dyDescent="0.3">
      <c r="B92" s="72"/>
      <c r="C92" s="73"/>
      <c r="D92" s="51" t="s">
        <v>94</v>
      </c>
      <c r="E92" s="73"/>
      <c r="F92" s="73"/>
      <c r="G92" s="73"/>
      <c r="H92" s="73"/>
      <c r="I92" s="73"/>
      <c r="J92" s="73"/>
      <c r="K92" s="73"/>
      <c r="L92" s="73"/>
      <c r="M92" s="73"/>
      <c r="N92" s="140">
        <f>N127</f>
        <v>0</v>
      </c>
      <c r="O92" s="153"/>
      <c r="P92" s="153"/>
      <c r="Q92" s="153"/>
      <c r="R92" s="74"/>
      <c r="T92" s="75"/>
      <c r="U92" s="75"/>
    </row>
    <row r="93" spans="2:65" s="2" customFormat="1" ht="21.75" customHeight="1" x14ac:dyDescent="0.35">
      <c r="B93" s="67"/>
      <c r="C93" s="68"/>
      <c r="D93" s="69" t="s">
        <v>59</v>
      </c>
      <c r="E93" s="68"/>
      <c r="F93" s="68"/>
      <c r="G93" s="68"/>
      <c r="H93" s="68"/>
      <c r="I93" s="68"/>
      <c r="J93" s="68"/>
      <c r="K93" s="68"/>
      <c r="L93" s="68"/>
      <c r="M93" s="68"/>
      <c r="N93" s="124">
        <f>N129</f>
        <v>0</v>
      </c>
      <c r="O93" s="149"/>
      <c r="P93" s="149"/>
      <c r="Q93" s="149"/>
      <c r="R93" s="70"/>
      <c r="T93" s="71"/>
      <c r="U93" s="71"/>
    </row>
    <row r="94" spans="2:65" s="1" customFormat="1" ht="21.75" customHeight="1" x14ac:dyDescent="0.3"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4"/>
      <c r="T94" s="65"/>
      <c r="U94" s="65"/>
    </row>
    <row r="95" spans="2:65" s="1" customFormat="1" ht="29.25" customHeight="1" x14ac:dyDescent="0.3">
      <c r="B95" s="22"/>
      <c r="C95" s="66" t="s">
        <v>60</v>
      </c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150">
        <f>ROUND(N96+N97+N98+N99+N100+N101,2)</f>
        <v>0</v>
      </c>
      <c r="O95" s="151"/>
      <c r="P95" s="151"/>
      <c r="Q95" s="151"/>
      <c r="R95" s="24"/>
      <c r="T95" s="76"/>
      <c r="U95" s="77" t="s">
        <v>23</v>
      </c>
    </row>
    <row r="96" spans="2:65" s="1" customFormat="1" ht="18" customHeight="1" x14ac:dyDescent="0.3">
      <c r="B96" s="22"/>
      <c r="C96" s="23"/>
      <c r="D96" s="147" t="s">
        <v>61</v>
      </c>
      <c r="E96" s="148"/>
      <c r="F96" s="148"/>
      <c r="G96" s="148"/>
      <c r="H96" s="148"/>
      <c r="I96" s="23"/>
      <c r="J96" s="23"/>
      <c r="K96" s="23"/>
      <c r="L96" s="23"/>
      <c r="M96" s="23"/>
      <c r="N96" s="139">
        <f>ROUND(N88*T96,2)</f>
        <v>0</v>
      </c>
      <c r="O96" s="140"/>
      <c r="P96" s="140"/>
      <c r="Q96" s="140"/>
      <c r="R96" s="24"/>
      <c r="S96" s="78"/>
      <c r="T96" s="79"/>
      <c r="U96" s="80" t="s">
        <v>24</v>
      </c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2" t="s">
        <v>62</v>
      </c>
      <c r="AZ96" s="81"/>
      <c r="BA96" s="81"/>
      <c r="BB96" s="81"/>
      <c r="BC96" s="81"/>
      <c r="BD96" s="81"/>
      <c r="BE96" s="83">
        <f t="shared" ref="BE96:BE101" si="0">IF(U96="základní",N96,0)</f>
        <v>0</v>
      </c>
      <c r="BF96" s="83">
        <f t="shared" ref="BF96:BF101" si="1">IF(U96="snížená",N96,0)</f>
        <v>0</v>
      </c>
      <c r="BG96" s="83">
        <f t="shared" ref="BG96:BG101" si="2">IF(U96="zákl. přenesená",N96,0)</f>
        <v>0</v>
      </c>
      <c r="BH96" s="83">
        <f t="shared" ref="BH96:BH101" si="3">IF(U96="sníž. přenesená",N96,0)</f>
        <v>0</v>
      </c>
      <c r="BI96" s="83">
        <f t="shared" ref="BI96:BI101" si="4">IF(U96="nulová",N96,0)</f>
        <v>0</v>
      </c>
      <c r="BJ96" s="82" t="s">
        <v>9</v>
      </c>
      <c r="BK96" s="81"/>
      <c r="BL96" s="81"/>
      <c r="BM96" s="81"/>
    </row>
    <row r="97" spans="2:65" s="1" customFormat="1" ht="18" customHeight="1" x14ac:dyDescent="0.3">
      <c r="B97" s="22"/>
      <c r="C97" s="23"/>
      <c r="D97" s="147" t="s">
        <v>63</v>
      </c>
      <c r="E97" s="148"/>
      <c r="F97" s="148"/>
      <c r="G97" s="148"/>
      <c r="H97" s="148"/>
      <c r="I97" s="23"/>
      <c r="J97" s="23"/>
      <c r="K97" s="23"/>
      <c r="L97" s="23"/>
      <c r="M97" s="23"/>
      <c r="N97" s="139">
        <f>ROUND(N88*T97,2)</f>
        <v>0</v>
      </c>
      <c r="O97" s="140"/>
      <c r="P97" s="140"/>
      <c r="Q97" s="140"/>
      <c r="R97" s="24"/>
      <c r="S97" s="78"/>
      <c r="T97" s="79"/>
      <c r="U97" s="80" t="s">
        <v>24</v>
      </c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2" t="s">
        <v>62</v>
      </c>
      <c r="AZ97" s="81"/>
      <c r="BA97" s="81"/>
      <c r="BB97" s="81"/>
      <c r="BC97" s="81"/>
      <c r="BD97" s="81"/>
      <c r="BE97" s="83">
        <f t="shared" si="0"/>
        <v>0</v>
      </c>
      <c r="BF97" s="83">
        <f t="shared" si="1"/>
        <v>0</v>
      </c>
      <c r="BG97" s="83">
        <f t="shared" si="2"/>
        <v>0</v>
      </c>
      <c r="BH97" s="83">
        <f t="shared" si="3"/>
        <v>0</v>
      </c>
      <c r="BI97" s="83">
        <f t="shared" si="4"/>
        <v>0</v>
      </c>
      <c r="BJ97" s="82" t="s">
        <v>9</v>
      </c>
      <c r="BK97" s="81"/>
      <c r="BL97" s="81"/>
      <c r="BM97" s="81"/>
    </row>
    <row r="98" spans="2:65" s="1" customFormat="1" ht="18" customHeight="1" x14ac:dyDescent="0.3">
      <c r="B98" s="22"/>
      <c r="C98" s="23"/>
      <c r="D98" s="147" t="s">
        <v>64</v>
      </c>
      <c r="E98" s="148"/>
      <c r="F98" s="148"/>
      <c r="G98" s="148"/>
      <c r="H98" s="148"/>
      <c r="I98" s="23"/>
      <c r="J98" s="23"/>
      <c r="K98" s="23"/>
      <c r="L98" s="23"/>
      <c r="M98" s="23"/>
      <c r="N98" s="139">
        <f>ROUND(N88*T98,2)</f>
        <v>0</v>
      </c>
      <c r="O98" s="140"/>
      <c r="P98" s="140"/>
      <c r="Q98" s="140"/>
      <c r="R98" s="24"/>
      <c r="S98" s="78"/>
      <c r="T98" s="79"/>
      <c r="U98" s="80" t="s">
        <v>24</v>
      </c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2" t="s">
        <v>62</v>
      </c>
      <c r="AZ98" s="81"/>
      <c r="BA98" s="81"/>
      <c r="BB98" s="81"/>
      <c r="BC98" s="81"/>
      <c r="BD98" s="81"/>
      <c r="BE98" s="83">
        <f t="shared" si="0"/>
        <v>0</v>
      </c>
      <c r="BF98" s="83">
        <f t="shared" si="1"/>
        <v>0</v>
      </c>
      <c r="BG98" s="83">
        <f t="shared" si="2"/>
        <v>0</v>
      </c>
      <c r="BH98" s="83">
        <f t="shared" si="3"/>
        <v>0</v>
      </c>
      <c r="BI98" s="83">
        <f t="shared" si="4"/>
        <v>0</v>
      </c>
      <c r="BJ98" s="82" t="s">
        <v>9</v>
      </c>
      <c r="BK98" s="81"/>
      <c r="BL98" s="81"/>
      <c r="BM98" s="81"/>
    </row>
    <row r="99" spans="2:65" s="1" customFormat="1" ht="18" customHeight="1" x14ac:dyDescent="0.3">
      <c r="B99" s="22"/>
      <c r="C99" s="23"/>
      <c r="D99" s="147" t="s">
        <v>65</v>
      </c>
      <c r="E99" s="148"/>
      <c r="F99" s="148"/>
      <c r="G99" s="148"/>
      <c r="H99" s="148"/>
      <c r="I99" s="23"/>
      <c r="J99" s="23"/>
      <c r="K99" s="23"/>
      <c r="L99" s="23"/>
      <c r="M99" s="23"/>
      <c r="N99" s="139">
        <f>ROUND(N88*T99,2)</f>
        <v>0</v>
      </c>
      <c r="O99" s="140"/>
      <c r="P99" s="140"/>
      <c r="Q99" s="140"/>
      <c r="R99" s="24"/>
      <c r="S99" s="78"/>
      <c r="T99" s="79"/>
      <c r="U99" s="80" t="s">
        <v>24</v>
      </c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2" t="s">
        <v>62</v>
      </c>
      <c r="AZ99" s="81"/>
      <c r="BA99" s="81"/>
      <c r="BB99" s="81"/>
      <c r="BC99" s="81"/>
      <c r="BD99" s="81"/>
      <c r="BE99" s="83">
        <f t="shared" si="0"/>
        <v>0</v>
      </c>
      <c r="BF99" s="83">
        <f t="shared" si="1"/>
        <v>0</v>
      </c>
      <c r="BG99" s="83">
        <f t="shared" si="2"/>
        <v>0</v>
      </c>
      <c r="BH99" s="83">
        <f t="shared" si="3"/>
        <v>0</v>
      </c>
      <c r="BI99" s="83">
        <f t="shared" si="4"/>
        <v>0</v>
      </c>
      <c r="BJ99" s="82" t="s">
        <v>9</v>
      </c>
      <c r="BK99" s="81"/>
      <c r="BL99" s="81"/>
      <c r="BM99" s="81"/>
    </row>
    <row r="100" spans="2:65" s="1" customFormat="1" ht="18" customHeight="1" x14ac:dyDescent="0.3">
      <c r="B100" s="22"/>
      <c r="C100" s="23"/>
      <c r="D100" s="147" t="s">
        <v>66</v>
      </c>
      <c r="E100" s="148"/>
      <c r="F100" s="148"/>
      <c r="G100" s="148"/>
      <c r="H100" s="148"/>
      <c r="I100" s="23"/>
      <c r="J100" s="23"/>
      <c r="K100" s="23"/>
      <c r="L100" s="23"/>
      <c r="M100" s="23"/>
      <c r="N100" s="139">
        <f>ROUND(N88*T100,2)</f>
        <v>0</v>
      </c>
      <c r="O100" s="140"/>
      <c r="P100" s="140"/>
      <c r="Q100" s="140"/>
      <c r="R100" s="24"/>
      <c r="S100" s="78"/>
      <c r="T100" s="79"/>
      <c r="U100" s="80" t="s">
        <v>24</v>
      </c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2" t="s">
        <v>62</v>
      </c>
      <c r="AZ100" s="81"/>
      <c r="BA100" s="81"/>
      <c r="BB100" s="81"/>
      <c r="BC100" s="81"/>
      <c r="BD100" s="81"/>
      <c r="BE100" s="83">
        <f t="shared" si="0"/>
        <v>0</v>
      </c>
      <c r="BF100" s="83">
        <f t="shared" si="1"/>
        <v>0</v>
      </c>
      <c r="BG100" s="83">
        <f t="shared" si="2"/>
        <v>0</v>
      </c>
      <c r="BH100" s="83">
        <f t="shared" si="3"/>
        <v>0</v>
      </c>
      <c r="BI100" s="83">
        <f t="shared" si="4"/>
        <v>0</v>
      </c>
      <c r="BJ100" s="82" t="s">
        <v>9</v>
      </c>
      <c r="BK100" s="81"/>
      <c r="BL100" s="81"/>
      <c r="BM100" s="81"/>
    </row>
    <row r="101" spans="2:65" s="1" customFormat="1" ht="18" customHeight="1" x14ac:dyDescent="0.3">
      <c r="B101" s="22"/>
      <c r="C101" s="23"/>
      <c r="D101" s="51" t="s">
        <v>67</v>
      </c>
      <c r="E101" s="23"/>
      <c r="F101" s="23"/>
      <c r="G101" s="23"/>
      <c r="H101" s="23"/>
      <c r="I101" s="23"/>
      <c r="J101" s="23"/>
      <c r="K101" s="23"/>
      <c r="L101" s="23"/>
      <c r="M101" s="23"/>
      <c r="N101" s="139">
        <f>ROUND(N88*T101,2)</f>
        <v>0</v>
      </c>
      <c r="O101" s="140"/>
      <c r="P101" s="140"/>
      <c r="Q101" s="140"/>
      <c r="R101" s="24"/>
      <c r="S101" s="78"/>
      <c r="T101" s="84"/>
      <c r="U101" s="85" t="s">
        <v>24</v>
      </c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2" t="s">
        <v>68</v>
      </c>
      <c r="AZ101" s="81"/>
      <c r="BA101" s="81"/>
      <c r="BB101" s="81"/>
      <c r="BC101" s="81"/>
      <c r="BD101" s="81"/>
      <c r="BE101" s="83">
        <f t="shared" si="0"/>
        <v>0</v>
      </c>
      <c r="BF101" s="83">
        <f t="shared" si="1"/>
        <v>0</v>
      </c>
      <c r="BG101" s="83">
        <f t="shared" si="2"/>
        <v>0</v>
      </c>
      <c r="BH101" s="83">
        <f t="shared" si="3"/>
        <v>0</v>
      </c>
      <c r="BI101" s="83">
        <f t="shared" si="4"/>
        <v>0</v>
      </c>
      <c r="BJ101" s="82" t="s">
        <v>9</v>
      </c>
      <c r="BK101" s="81"/>
      <c r="BL101" s="81"/>
      <c r="BM101" s="81"/>
    </row>
    <row r="102" spans="2:65" s="1" customFormat="1" x14ac:dyDescent="0.3">
      <c r="B102" s="22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4"/>
      <c r="T102" s="65"/>
      <c r="U102" s="65"/>
    </row>
    <row r="103" spans="2:65" s="1" customFormat="1" ht="29.25" customHeight="1" x14ac:dyDescent="0.3">
      <c r="B103" s="22"/>
      <c r="C103" s="53" t="s">
        <v>44</v>
      </c>
      <c r="D103" s="54"/>
      <c r="E103" s="54"/>
      <c r="F103" s="54"/>
      <c r="G103" s="54"/>
      <c r="H103" s="54"/>
      <c r="I103" s="54"/>
      <c r="J103" s="54"/>
      <c r="K103" s="54"/>
      <c r="L103" s="141">
        <f>ROUND(SUM(N88+N95),2)</f>
        <v>0</v>
      </c>
      <c r="M103" s="141"/>
      <c r="N103" s="141"/>
      <c r="O103" s="141"/>
      <c r="P103" s="141"/>
      <c r="Q103" s="141"/>
      <c r="R103" s="24"/>
      <c r="T103" s="65"/>
      <c r="U103" s="65"/>
    </row>
    <row r="104" spans="2:65" s="1" customFormat="1" ht="6.95" customHeight="1" x14ac:dyDescent="0.3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9"/>
      <c r="T104" s="65"/>
      <c r="U104" s="65"/>
    </row>
    <row r="108" spans="2:65" s="1" customFormat="1" ht="6.95" customHeight="1" x14ac:dyDescent="0.3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2"/>
    </row>
    <row r="109" spans="2:65" s="1" customFormat="1" ht="36.950000000000003" customHeight="1" x14ac:dyDescent="0.3">
      <c r="B109" s="22"/>
      <c r="C109" s="142" t="s">
        <v>69</v>
      </c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24"/>
    </row>
    <row r="110" spans="2:65" s="1" customFormat="1" ht="6.95" customHeight="1" x14ac:dyDescent="0.3">
      <c r="B110" s="22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4"/>
    </row>
    <row r="111" spans="2:65" s="1" customFormat="1" ht="30" customHeight="1" x14ac:dyDescent="0.3">
      <c r="B111" s="22"/>
      <c r="C111" s="20" t="s">
        <v>5</v>
      </c>
      <c r="D111" s="23"/>
      <c r="E111" s="23"/>
      <c r="F111" s="144" t="e">
        <f>F6</f>
        <v>#REF!</v>
      </c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23"/>
      <c r="R111" s="24"/>
    </row>
    <row r="112" spans="2:65" s="1" customFormat="1" ht="36.950000000000003" customHeight="1" x14ac:dyDescent="0.3">
      <c r="B112" s="22"/>
      <c r="C112" s="43" t="s">
        <v>52</v>
      </c>
      <c r="D112" s="23"/>
      <c r="E112" s="23"/>
      <c r="F112" s="146" t="str">
        <f>F7</f>
        <v>SO 01 - VRN - Vedlejší rozpočtové náklady</v>
      </c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23"/>
      <c r="R112" s="24"/>
    </row>
    <row r="113" spans="2:65" s="1" customFormat="1" ht="6.95" customHeight="1" x14ac:dyDescent="0.3">
      <c r="B113" s="22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4"/>
    </row>
    <row r="114" spans="2:65" s="1" customFormat="1" ht="18" customHeight="1" x14ac:dyDescent="0.3">
      <c r="B114" s="22"/>
      <c r="C114" s="20" t="s">
        <v>10</v>
      </c>
      <c r="D114" s="23"/>
      <c r="E114" s="23"/>
      <c r="F114" s="18" t="str">
        <f>F9</f>
        <v xml:space="preserve"> </v>
      </c>
      <c r="G114" s="23"/>
      <c r="H114" s="23"/>
      <c r="I114" s="23"/>
      <c r="J114" s="23"/>
      <c r="K114" s="20" t="s">
        <v>12</v>
      </c>
      <c r="L114" s="23"/>
      <c r="M114" s="134" t="e">
        <f>IF(O9="","",O9)</f>
        <v>#REF!</v>
      </c>
      <c r="N114" s="134"/>
      <c r="O114" s="134"/>
      <c r="P114" s="134"/>
      <c r="Q114" s="23"/>
      <c r="R114" s="24"/>
    </row>
    <row r="115" spans="2:65" s="1" customFormat="1" ht="6.95" customHeight="1" x14ac:dyDescent="0.3">
      <c r="B115" s="22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4"/>
    </row>
    <row r="116" spans="2:65" s="1" customFormat="1" ht="15" x14ac:dyDescent="0.3">
      <c r="B116" s="22"/>
      <c r="C116" s="20" t="s">
        <v>13</v>
      </c>
      <c r="D116" s="23"/>
      <c r="E116" s="23"/>
      <c r="F116" s="18" t="str">
        <f>E12</f>
        <v>Elektrárny Opatovice, a.s. Opatovice nad Labem</v>
      </c>
      <c r="G116" s="23"/>
      <c r="H116" s="23"/>
      <c r="I116" s="23"/>
      <c r="J116" s="23"/>
      <c r="K116" s="20" t="s">
        <v>18</v>
      </c>
      <c r="L116" s="23"/>
      <c r="M116" s="135" t="str">
        <f>E18</f>
        <v>PPP, spol. s r.o. Pardubice</v>
      </c>
      <c r="N116" s="135"/>
      <c r="O116" s="135"/>
      <c r="P116" s="135"/>
      <c r="Q116" s="135"/>
      <c r="R116" s="24"/>
    </row>
    <row r="117" spans="2:65" s="1" customFormat="1" ht="14.45" customHeight="1" x14ac:dyDescent="0.3">
      <c r="B117" s="22"/>
      <c r="C117" s="20" t="s">
        <v>17</v>
      </c>
      <c r="D117" s="23"/>
      <c r="E117" s="23"/>
      <c r="F117" s="18" t="e">
        <f>IF(E15="","",E15)</f>
        <v>#REF!</v>
      </c>
      <c r="G117" s="23"/>
      <c r="H117" s="23"/>
      <c r="I117" s="23"/>
      <c r="J117" s="23"/>
      <c r="K117" s="20" t="s">
        <v>20</v>
      </c>
      <c r="L117" s="23"/>
      <c r="M117" s="135" t="e">
        <f>E21</f>
        <v>#REF!</v>
      </c>
      <c r="N117" s="135"/>
      <c r="O117" s="135"/>
      <c r="P117" s="135"/>
      <c r="Q117" s="135"/>
      <c r="R117" s="24"/>
    </row>
    <row r="118" spans="2:65" s="1" customFormat="1" ht="10.35" customHeight="1" x14ac:dyDescent="0.3">
      <c r="B118" s="22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4"/>
    </row>
    <row r="119" spans="2:65" s="4" customFormat="1" ht="29.25" customHeight="1" x14ac:dyDescent="0.3">
      <c r="B119" s="86"/>
      <c r="C119" s="87" t="s">
        <v>70</v>
      </c>
      <c r="D119" s="88" t="s">
        <v>71</v>
      </c>
      <c r="E119" s="88" t="s">
        <v>39</v>
      </c>
      <c r="F119" s="136" t="s">
        <v>72</v>
      </c>
      <c r="G119" s="136"/>
      <c r="H119" s="136"/>
      <c r="I119" s="136"/>
      <c r="J119" s="88" t="s">
        <v>73</v>
      </c>
      <c r="K119" s="88" t="s">
        <v>74</v>
      </c>
      <c r="L119" s="137" t="s">
        <v>75</v>
      </c>
      <c r="M119" s="137"/>
      <c r="N119" s="136" t="s">
        <v>56</v>
      </c>
      <c r="O119" s="136"/>
      <c r="P119" s="136"/>
      <c r="Q119" s="138"/>
      <c r="R119" s="89"/>
      <c r="T119" s="46" t="s">
        <v>76</v>
      </c>
      <c r="U119" s="47" t="s">
        <v>23</v>
      </c>
      <c r="V119" s="47" t="s">
        <v>77</v>
      </c>
      <c r="W119" s="47" t="s">
        <v>78</v>
      </c>
      <c r="X119" s="47" t="s">
        <v>79</v>
      </c>
      <c r="Y119" s="47" t="s">
        <v>80</v>
      </c>
      <c r="Z119" s="47" t="s">
        <v>81</v>
      </c>
      <c r="AA119" s="48" t="s">
        <v>82</v>
      </c>
    </row>
    <row r="120" spans="2:65" s="1" customFormat="1" ht="29.25" customHeight="1" x14ac:dyDescent="0.35">
      <c r="B120" s="22"/>
      <c r="C120" s="50" t="s">
        <v>53</v>
      </c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122">
        <f>BK120</f>
        <v>0</v>
      </c>
      <c r="O120" s="123"/>
      <c r="P120" s="123"/>
      <c r="Q120" s="123"/>
      <c r="R120" s="24"/>
      <c r="T120" s="49"/>
      <c r="U120" s="29"/>
      <c r="V120" s="29"/>
      <c r="W120" s="90">
        <f>W121+W129</f>
        <v>0</v>
      </c>
      <c r="X120" s="29"/>
      <c r="Y120" s="90">
        <f>Y121+Y129</f>
        <v>0</v>
      </c>
      <c r="Z120" s="29"/>
      <c r="AA120" s="91">
        <f>AA121+AA129</f>
        <v>0</v>
      </c>
      <c r="AT120" s="10" t="s">
        <v>40</v>
      </c>
      <c r="AU120" s="10" t="s">
        <v>58</v>
      </c>
      <c r="BK120" s="92">
        <f>BK121+BK129</f>
        <v>0</v>
      </c>
    </row>
    <row r="121" spans="2:65" s="5" customFormat="1" ht="37.35" customHeight="1" x14ac:dyDescent="0.35">
      <c r="B121" s="93"/>
      <c r="C121" s="94"/>
      <c r="D121" s="95" t="s">
        <v>91</v>
      </c>
      <c r="E121" s="95"/>
      <c r="F121" s="95"/>
      <c r="G121" s="95"/>
      <c r="H121" s="95"/>
      <c r="I121" s="95"/>
      <c r="J121" s="95"/>
      <c r="K121" s="95"/>
      <c r="L121" s="95"/>
      <c r="M121" s="95"/>
      <c r="N121" s="124">
        <f>BK121</f>
        <v>0</v>
      </c>
      <c r="O121" s="125"/>
      <c r="P121" s="125"/>
      <c r="Q121" s="125"/>
      <c r="R121" s="96"/>
      <c r="T121" s="97"/>
      <c r="U121" s="94"/>
      <c r="V121" s="94"/>
      <c r="W121" s="98">
        <f>W122+W124+W127</f>
        <v>0</v>
      </c>
      <c r="X121" s="94"/>
      <c r="Y121" s="98">
        <f>Y122+Y124+Y127</f>
        <v>0</v>
      </c>
      <c r="Z121" s="94"/>
      <c r="AA121" s="99">
        <f>AA122+AA124+AA127</f>
        <v>0</v>
      </c>
      <c r="AR121" s="100" t="s">
        <v>87</v>
      </c>
      <c r="AT121" s="101" t="s">
        <v>40</v>
      </c>
      <c r="AU121" s="101" t="s">
        <v>41</v>
      </c>
      <c r="AY121" s="100" t="s">
        <v>83</v>
      </c>
      <c r="BK121" s="102">
        <f>BK122+BK124+BK127</f>
        <v>0</v>
      </c>
    </row>
    <row r="122" spans="2:65" s="5" customFormat="1" ht="19.899999999999999" customHeight="1" x14ac:dyDescent="0.3">
      <c r="B122" s="93"/>
      <c r="C122" s="94"/>
      <c r="D122" s="103" t="s">
        <v>92</v>
      </c>
      <c r="E122" s="103"/>
      <c r="F122" s="103"/>
      <c r="G122" s="103"/>
      <c r="H122" s="103"/>
      <c r="I122" s="103"/>
      <c r="J122" s="103"/>
      <c r="K122" s="103"/>
      <c r="L122" s="103"/>
      <c r="M122" s="103"/>
      <c r="N122" s="126">
        <f>BK122</f>
        <v>0</v>
      </c>
      <c r="O122" s="127"/>
      <c r="P122" s="127"/>
      <c r="Q122" s="127"/>
      <c r="R122" s="96"/>
      <c r="T122" s="97"/>
      <c r="U122" s="94"/>
      <c r="V122" s="94"/>
      <c r="W122" s="98">
        <f>W123</f>
        <v>0</v>
      </c>
      <c r="X122" s="94"/>
      <c r="Y122" s="98">
        <f>Y123</f>
        <v>0</v>
      </c>
      <c r="Z122" s="94"/>
      <c r="AA122" s="99">
        <f>AA123</f>
        <v>0</v>
      </c>
      <c r="AR122" s="100" t="s">
        <v>87</v>
      </c>
      <c r="AT122" s="101" t="s">
        <v>40</v>
      </c>
      <c r="AU122" s="101" t="s">
        <v>9</v>
      </c>
      <c r="AY122" s="100" t="s">
        <v>83</v>
      </c>
      <c r="BK122" s="102">
        <f>BK123</f>
        <v>0</v>
      </c>
    </row>
    <row r="123" spans="2:65" s="1" customFormat="1" ht="22.5" customHeight="1" x14ac:dyDescent="0.3">
      <c r="B123" s="22"/>
      <c r="C123" s="104" t="s">
        <v>9</v>
      </c>
      <c r="D123" s="104" t="s">
        <v>84</v>
      </c>
      <c r="E123" s="105" t="s">
        <v>95</v>
      </c>
      <c r="F123" s="132" t="s">
        <v>96</v>
      </c>
      <c r="G123" s="132"/>
      <c r="H123" s="132"/>
      <c r="I123" s="132"/>
      <c r="J123" s="106" t="s">
        <v>97</v>
      </c>
      <c r="K123" s="107">
        <v>1</v>
      </c>
      <c r="L123" s="120">
        <v>0</v>
      </c>
      <c r="M123" s="133"/>
      <c r="N123" s="121">
        <f>ROUND(L123*K123,2)</f>
        <v>0</v>
      </c>
      <c r="O123" s="121"/>
      <c r="P123" s="121"/>
      <c r="Q123" s="121"/>
      <c r="R123" s="24"/>
      <c r="T123" s="108" t="s">
        <v>7</v>
      </c>
      <c r="U123" s="27" t="s">
        <v>24</v>
      </c>
      <c r="V123" s="23"/>
      <c r="W123" s="109">
        <f>V123*K123</f>
        <v>0</v>
      </c>
      <c r="X123" s="109">
        <v>0</v>
      </c>
      <c r="Y123" s="109">
        <f>X123*K123</f>
        <v>0</v>
      </c>
      <c r="Z123" s="109">
        <v>0</v>
      </c>
      <c r="AA123" s="110">
        <f>Z123*K123</f>
        <v>0</v>
      </c>
      <c r="AR123" s="10" t="s">
        <v>98</v>
      </c>
      <c r="AT123" s="10" t="s">
        <v>84</v>
      </c>
      <c r="AU123" s="10" t="s">
        <v>50</v>
      </c>
      <c r="AY123" s="10" t="s">
        <v>83</v>
      </c>
      <c r="BE123" s="52">
        <f>IF(U123="základní",N123,0)</f>
        <v>0</v>
      </c>
      <c r="BF123" s="52">
        <f>IF(U123="snížená",N123,0)</f>
        <v>0</v>
      </c>
      <c r="BG123" s="52">
        <f>IF(U123="zákl. přenesená",N123,0)</f>
        <v>0</v>
      </c>
      <c r="BH123" s="52">
        <f>IF(U123="sníž. přenesená",N123,0)</f>
        <v>0</v>
      </c>
      <c r="BI123" s="52">
        <f>IF(U123="nulová",N123,0)</f>
        <v>0</v>
      </c>
      <c r="BJ123" s="10" t="s">
        <v>9</v>
      </c>
      <c r="BK123" s="52">
        <f>ROUND(L123*K123,2)</f>
        <v>0</v>
      </c>
      <c r="BL123" s="10" t="s">
        <v>98</v>
      </c>
      <c r="BM123" s="10" t="s">
        <v>99</v>
      </c>
    </row>
    <row r="124" spans="2:65" s="5" customFormat="1" ht="29.85" customHeight="1" x14ac:dyDescent="0.3">
      <c r="B124" s="93"/>
      <c r="C124" s="94"/>
      <c r="D124" s="103" t="s">
        <v>93</v>
      </c>
      <c r="E124" s="103"/>
      <c r="F124" s="103"/>
      <c r="G124" s="103"/>
      <c r="H124" s="103"/>
      <c r="I124" s="103"/>
      <c r="J124" s="103"/>
      <c r="K124" s="103"/>
      <c r="L124" s="103"/>
      <c r="M124" s="103"/>
      <c r="N124" s="128">
        <f>BK124</f>
        <v>0</v>
      </c>
      <c r="O124" s="129"/>
      <c r="P124" s="129"/>
      <c r="Q124" s="129"/>
      <c r="R124" s="96"/>
      <c r="T124" s="97"/>
      <c r="U124" s="94"/>
      <c r="V124" s="94"/>
      <c r="W124" s="98">
        <f>SUM(W125:W126)</f>
        <v>0</v>
      </c>
      <c r="X124" s="94"/>
      <c r="Y124" s="98">
        <f>SUM(Y125:Y126)</f>
        <v>0</v>
      </c>
      <c r="Z124" s="94"/>
      <c r="AA124" s="99">
        <f>SUM(AA125:AA126)</f>
        <v>0</v>
      </c>
      <c r="AR124" s="100" t="s">
        <v>87</v>
      </c>
      <c r="AT124" s="101" t="s">
        <v>40</v>
      </c>
      <c r="AU124" s="101" t="s">
        <v>9</v>
      </c>
      <c r="AY124" s="100" t="s">
        <v>83</v>
      </c>
      <c r="BK124" s="102">
        <f>SUM(BK125:BK126)</f>
        <v>0</v>
      </c>
    </row>
    <row r="125" spans="2:65" s="1" customFormat="1" ht="22.5" customHeight="1" x14ac:dyDescent="0.3">
      <c r="B125" s="22"/>
      <c r="C125" s="104" t="s">
        <v>50</v>
      </c>
      <c r="D125" s="104" t="s">
        <v>84</v>
      </c>
      <c r="E125" s="105" t="s">
        <v>100</v>
      </c>
      <c r="F125" s="132" t="s">
        <v>61</v>
      </c>
      <c r="G125" s="132"/>
      <c r="H125" s="132"/>
      <c r="I125" s="132"/>
      <c r="J125" s="106" t="s">
        <v>97</v>
      </c>
      <c r="K125" s="107">
        <v>1</v>
      </c>
      <c r="L125" s="120">
        <v>0</v>
      </c>
      <c r="M125" s="133"/>
      <c r="N125" s="121">
        <f>ROUND(L125*K125,2)</f>
        <v>0</v>
      </c>
      <c r="O125" s="121"/>
      <c r="P125" s="121"/>
      <c r="Q125" s="121"/>
      <c r="R125" s="24"/>
      <c r="T125" s="108" t="s">
        <v>7</v>
      </c>
      <c r="U125" s="27" t="s">
        <v>24</v>
      </c>
      <c r="V125" s="23"/>
      <c r="W125" s="109">
        <f>V125*K125</f>
        <v>0</v>
      </c>
      <c r="X125" s="109">
        <v>0</v>
      </c>
      <c r="Y125" s="109">
        <f>X125*K125</f>
        <v>0</v>
      </c>
      <c r="Z125" s="109">
        <v>0</v>
      </c>
      <c r="AA125" s="110">
        <f>Z125*K125</f>
        <v>0</v>
      </c>
      <c r="AR125" s="10" t="s">
        <v>98</v>
      </c>
      <c r="AT125" s="10" t="s">
        <v>84</v>
      </c>
      <c r="AU125" s="10" t="s">
        <v>50</v>
      </c>
      <c r="AY125" s="10" t="s">
        <v>83</v>
      </c>
      <c r="BE125" s="52">
        <f>IF(U125="základní",N125,0)</f>
        <v>0</v>
      </c>
      <c r="BF125" s="52">
        <f>IF(U125="snížená",N125,0)</f>
        <v>0</v>
      </c>
      <c r="BG125" s="52">
        <f>IF(U125="zákl. přenesená",N125,0)</f>
        <v>0</v>
      </c>
      <c r="BH125" s="52">
        <f>IF(U125="sníž. přenesená",N125,0)</f>
        <v>0</v>
      </c>
      <c r="BI125" s="52">
        <f>IF(U125="nulová",N125,0)</f>
        <v>0</v>
      </c>
      <c r="BJ125" s="10" t="s">
        <v>9</v>
      </c>
      <c r="BK125" s="52">
        <f>ROUND(L125*K125,2)</f>
        <v>0</v>
      </c>
      <c r="BL125" s="10" t="s">
        <v>98</v>
      </c>
      <c r="BM125" s="10" t="s">
        <v>101</v>
      </c>
    </row>
    <row r="126" spans="2:65" s="1" customFormat="1" ht="31.5" customHeight="1" x14ac:dyDescent="0.3">
      <c r="B126" s="22"/>
      <c r="C126" s="104" t="s">
        <v>85</v>
      </c>
      <c r="D126" s="104" t="s">
        <v>84</v>
      </c>
      <c r="E126" s="105" t="s">
        <v>102</v>
      </c>
      <c r="F126" s="132" t="s">
        <v>103</v>
      </c>
      <c r="G126" s="132"/>
      <c r="H126" s="132"/>
      <c r="I126" s="132"/>
      <c r="J126" s="106" t="s">
        <v>97</v>
      </c>
      <c r="K126" s="107">
        <v>1</v>
      </c>
      <c r="L126" s="120">
        <v>0</v>
      </c>
      <c r="M126" s="133"/>
      <c r="N126" s="121">
        <f>ROUND(L126*K126,2)</f>
        <v>0</v>
      </c>
      <c r="O126" s="121"/>
      <c r="P126" s="121"/>
      <c r="Q126" s="121"/>
      <c r="R126" s="24"/>
      <c r="T126" s="108" t="s">
        <v>7</v>
      </c>
      <c r="U126" s="27" t="s">
        <v>24</v>
      </c>
      <c r="V126" s="23"/>
      <c r="W126" s="109">
        <f>V126*K126</f>
        <v>0</v>
      </c>
      <c r="X126" s="109">
        <v>0</v>
      </c>
      <c r="Y126" s="109">
        <f>X126*K126</f>
        <v>0</v>
      </c>
      <c r="Z126" s="109">
        <v>0</v>
      </c>
      <c r="AA126" s="110">
        <f>Z126*K126</f>
        <v>0</v>
      </c>
      <c r="AR126" s="10" t="s">
        <v>98</v>
      </c>
      <c r="AT126" s="10" t="s">
        <v>84</v>
      </c>
      <c r="AU126" s="10" t="s">
        <v>50</v>
      </c>
      <c r="AY126" s="10" t="s">
        <v>83</v>
      </c>
      <c r="BE126" s="52">
        <f>IF(U126="základní",N126,0)</f>
        <v>0</v>
      </c>
      <c r="BF126" s="52">
        <f>IF(U126="snížená",N126,0)</f>
        <v>0</v>
      </c>
      <c r="BG126" s="52">
        <f>IF(U126="zákl. přenesená",N126,0)</f>
        <v>0</v>
      </c>
      <c r="BH126" s="52">
        <f>IF(U126="sníž. přenesená",N126,0)</f>
        <v>0</v>
      </c>
      <c r="BI126" s="52">
        <f>IF(U126="nulová",N126,0)</f>
        <v>0</v>
      </c>
      <c r="BJ126" s="10" t="s">
        <v>9</v>
      </c>
      <c r="BK126" s="52">
        <f>ROUND(L126*K126,2)</f>
        <v>0</v>
      </c>
      <c r="BL126" s="10" t="s">
        <v>98</v>
      </c>
      <c r="BM126" s="10" t="s">
        <v>104</v>
      </c>
    </row>
    <row r="127" spans="2:65" s="5" customFormat="1" ht="29.85" customHeight="1" x14ac:dyDescent="0.3">
      <c r="B127" s="93"/>
      <c r="C127" s="94"/>
      <c r="D127" s="103" t="s">
        <v>94</v>
      </c>
      <c r="E127" s="103"/>
      <c r="F127" s="103"/>
      <c r="G127" s="103"/>
      <c r="H127" s="103"/>
      <c r="I127" s="103"/>
      <c r="J127" s="103"/>
      <c r="K127" s="103"/>
      <c r="L127" s="103"/>
      <c r="M127" s="103"/>
      <c r="N127" s="128">
        <f>BK127</f>
        <v>0</v>
      </c>
      <c r="O127" s="129"/>
      <c r="P127" s="129"/>
      <c r="Q127" s="129"/>
      <c r="R127" s="96"/>
      <c r="T127" s="97"/>
      <c r="U127" s="94"/>
      <c r="V127" s="94"/>
      <c r="W127" s="98">
        <f>W128</f>
        <v>0</v>
      </c>
      <c r="X127" s="94"/>
      <c r="Y127" s="98">
        <f>Y128</f>
        <v>0</v>
      </c>
      <c r="Z127" s="94"/>
      <c r="AA127" s="99">
        <f>AA128</f>
        <v>0</v>
      </c>
      <c r="AR127" s="100" t="s">
        <v>87</v>
      </c>
      <c r="AT127" s="101" t="s">
        <v>40</v>
      </c>
      <c r="AU127" s="101" t="s">
        <v>9</v>
      </c>
      <c r="AY127" s="100" t="s">
        <v>83</v>
      </c>
      <c r="BK127" s="102">
        <f>BK128</f>
        <v>0</v>
      </c>
    </row>
    <row r="128" spans="2:65" s="1" customFormat="1" ht="22.5" customHeight="1" x14ac:dyDescent="0.3">
      <c r="B128" s="22"/>
      <c r="C128" s="104" t="s">
        <v>86</v>
      </c>
      <c r="D128" s="104" t="s">
        <v>84</v>
      </c>
      <c r="E128" s="105" t="s">
        <v>105</v>
      </c>
      <c r="F128" s="132" t="s">
        <v>106</v>
      </c>
      <c r="G128" s="132"/>
      <c r="H128" s="132"/>
      <c r="I128" s="132"/>
      <c r="J128" s="106" t="s">
        <v>97</v>
      </c>
      <c r="K128" s="107">
        <v>1</v>
      </c>
      <c r="L128" s="120">
        <v>0</v>
      </c>
      <c r="M128" s="133"/>
      <c r="N128" s="121">
        <f>ROUND(L128*K128,2)</f>
        <v>0</v>
      </c>
      <c r="O128" s="121"/>
      <c r="P128" s="121"/>
      <c r="Q128" s="121"/>
      <c r="R128" s="24"/>
      <c r="T128" s="108" t="s">
        <v>7</v>
      </c>
      <c r="U128" s="27" t="s">
        <v>24</v>
      </c>
      <c r="V128" s="23"/>
      <c r="W128" s="109">
        <f>V128*K128</f>
        <v>0</v>
      </c>
      <c r="X128" s="109">
        <v>0</v>
      </c>
      <c r="Y128" s="109">
        <f>X128*K128</f>
        <v>0</v>
      </c>
      <c r="Z128" s="109">
        <v>0</v>
      </c>
      <c r="AA128" s="110">
        <f>Z128*K128</f>
        <v>0</v>
      </c>
      <c r="AR128" s="10" t="s">
        <v>98</v>
      </c>
      <c r="AT128" s="10" t="s">
        <v>84</v>
      </c>
      <c r="AU128" s="10" t="s">
        <v>50</v>
      </c>
      <c r="AY128" s="10" t="s">
        <v>83</v>
      </c>
      <c r="BE128" s="52">
        <f>IF(U128="základní",N128,0)</f>
        <v>0</v>
      </c>
      <c r="BF128" s="52">
        <f>IF(U128="snížená",N128,0)</f>
        <v>0</v>
      </c>
      <c r="BG128" s="52">
        <f>IF(U128="zákl. přenesená",N128,0)</f>
        <v>0</v>
      </c>
      <c r="BH128" s="52">
        <f>IF(U128="sníž. přenesená",N128,0)</f>
        <v>0</v>
      </c>
      <c r="BI128" s="52">
        <f>IF(U128="nulová",N128,0)</f>
        <v>0</v>
      </c>
      <c r="BJ128" s="10" t="s">
        <v>9</v>
      </c>
      <c r="BK128" s="52">
        <f>ROUND(L128*K128,2)</f>
        <v>0</v>
      </c>
      <c r="BL128" s="10" t="s">
        <v>98</v>
      </c>
      <c r="BM128" s="10" t="s">
        <v>107</v>
      </c>
    </row>
    <row r="129" spans="2:63" s="1" customFormat="1" ht="49.9" customHeight="1" x14ac:dyDescent="0.35">
      <c r="B129" s="22"/>
      <c r="C129" s="23"/>
      <c r="D129" s="95" t="s">
        <v>88</v>
      </c>
      <c r="E129" s="23"/>
      <c r="F129" s="23"/>
      <c r="G129" s="23"/>
      <c r="H129" s="23"/>
      <c r="I129" s="23"/>
      <c r="J129" s="23"/>
      <c r="K129" s="23"/>
      <c r="L129" s="23"/>
      <c r="M129" s="23"/>
      <c r="N129" s="130">
        <f t="shared" ref="N129:N134" si="5">BK129</f>
        <v>0</v>
      </c>
      <c r="O129" s="131"/>
      <c r="P129" s="131"/>
      <c r="Q129" s="131"/>
      <c r="R129" s="24"/>
      <c r="T129" s="79"/>
      <c r="U129" s="23"/>
      <c r="V129" s="23"/>
      <c r="W129" s="23"/>
      <c r="X129" s="23"/>
      <c r="Y129" s="23"/>
      <c r="Z129" s="23"/>
      <c r="AA129" s="44"/>
      <c r="AT129" s="10" t="s">
        <v>40</v>
      </c>
      <c r="AU129" s="10" t="s">
        <v>41</v>
      </c>
      <c r="AY129" s="10" t="s">
        <v>89</v>
      </c>
      <c r="BK129" s="52">
        <f>SUM(BK130:BK134)</f>
        <v>0</v>
      </c>
    </row>
    <row r="130" spans="2:63" s="1" customFormat="1" ht="22.35" customHeight="1" x14ac:dyDescent="0.3">
      <c r="B130" s="22"/>
      <c r="C130" s="112" t="s">
        <v>7</v>
      </c>
      <c r="D130" s="112" t="s">
        <v>84</v>
      </c>
      <c r="E130" s="113" t="s">
        <v>7</v>
      </c>
      <c r="F130" s="119" t="s">
        <v>7</v>
      </c>
      <c r="G130" s="119"/>
      <c r="H130" s="119"/>
      <c r="I130" s="119"/>
      <c r="J130" s="114" t="s">
        <v>7</v>
      </c>
      <c r="K130" s="111"/>
      <c r="L130" s="120"/>
      <c r="M130" s="121"/>
      <c r="N130" s="121">
        <f t="shared" si="5"/>
        <v>0</v>
      </c>
      <c r="O130" s="121"/>
      <c r="P130" s="121"/>
      <c r="Q130" s="121"/>
      <c r="R130" s="24"/>
      <c r="T130" s="108" t="s">
        <v>7</v>
      </c>
      <c r="U130" s="115" t="s">
        <v>24</v>
      </c>
      <c r="V130" s="23"/>
      <c r="W130" s="23"/>
      <c r="X130" s="23"/>
      <c r="Y130" s="23"/>
      <c r="Z130" s="23"/>
      <c r="AA130" s="44"/>
      <c r="AT130" s="10" t="s">
        <v>89</v>
      </c>
      <c r="AU130" s="10" t="s">
        <v>9</v>
      </c>
      <c r="AY130" s="10" t="s">
        <v>89</v>
      </c>
      <c r="BE130" s="52">
        <f>IF(U130="základní",N130,0)</f>
        <v>0</v>
      </c>
      <c r="BF130" s="52">
        <f>IF(U130="snížená",N130,0)</f>
        <v>0</v>
      </c>
      <c r="BG130" s="52">
        <f>IF(U130="zákl. přenesená",N130,0)</f>
        <v>0</v>
      </c>
      <c r="BH130" s="52">
        <f>IF(U130="sníž. přenesená",N130,0)</f>
        <v>0</v>
      </c>
      <c r="BI130" s="52">
        <f>IF(U130="nulová",N130,0)</f>
        <v>0</v>
      </c>
      <c r="BJ130" s="10" t="s">
        <v>9</v>
      </c>
      <c r="BK130" s="52">
        <f>L130*K130</f>
        <v>0</v>
      </c>
    </row>
    <row r="131" spans="2:63" s="1" customFormat="1" ht="22.35" customHeight="1" x14ac:dyDescent="0.3">
      <c r="B131" s="22"/>
      <c r="C131" s="112" t="s">
        <v>7</v>
      </c>
      <c r="D131" s="112" t="s">
        <v>84</v>
      </c>
      <c r="E131" s="113" t="s">
        <v>7</v>
      </c>
      <c r="F131" s="119" t="s">
        <v>7</v>
      </c>
      <c r="G131" s="119"/>
      <c r="H131" s="119"/>
      <c r="I131" s="119"/>
      <c r="J131" s="114" t="s">
        <v>7</v>
      </c>
      <c r="K131" s="111"/>
      <c r="L131" s="120"/>
      <c r="M131" s="121"/>
      <c r="N131" s="121">
        <f t="shared" si="5"/>
        <v>0</v>
      </c>
      <c r="O131" s="121"/>
      <c r="P131" s="121"/>
      <c r="Q131" s="121"/>
      <c r="R131" s="24"/>
      <c r="T131" s="108" t="s">
        <v>7</v>
      </c>
      <c r="U131" s="115" t="s">
        <v>24</v>
      </c>
      <c r="V131" s="23"/>
      <c r="W131" s="23"/>
      <c r="X131" s="23"/>
      <c r="Y131" s="23"/>
      <c r="Z131" s="23"/>
      <c r="AA131" s="44"/>
      <c r="AT131" s="10" t="s">
        <v>89</v>
      </c>
      <c r="AU131" s="10" t="s">
        <v>9</v>
      </c>
      <c r="AY131" s="10" t="s">
        <v>89</v>
      </c>
      <c r="BE131" s="52">
        <f>IF(U131="základní",N131,0)</f>
        <v>0</v>
      </c>
      <c r="BF131" s="52">
        <f>IF(U131="snížená",N131,0)</f>
        <v>0</v>
      </c>
      <c r="BG131" s="52">
        <f>IF(U131="zákl. přenesená",N131,0)</f>
        <v>0</v>
      </c>
      <c r="BH131" s="52">
        <f>IF(U131="sníž. přenesená",N131,0)</f>
        <v>0</v>
      </c>
      <c r="BI131" s="52">
        <f>IF(U131="nulová",N131,0)</f>
        <v>0</v>
      </c>
      <c r="BJ131" s="10" t="s">
        <v>9</v>
      </c>
      <c r="BK131" s="52">
        <f>L131*K131</f>
        <v>0</v>
      </c>
    </row>
    <row r="132" spans="2:63" s="1" customFormat="1" ht="22.35" customHeight="1" x14ac:dyDescent="0.3">
      <c r="B132" s="22"/>
      <c r="C132" s="112" t="s">
        <v>7</v>
      </c>
      <c r="D132" s="112" t="s">
        <v>84</v>
      </c>
      <c r="E132" s="113" t="s">
        <v>7</v>
      </c>
      <c r="F132" s="119" t="s">
        <v>7</v>
      </c>
      <c r="G132" s="119"/>
      <c r="H132" s="119"/>
      <c r="I132" s="119"/>
      <c r="J132" s="114" t="s">
        <v>7</v>
      </c>
      <c r="K132" s="111"/>
      <c r="L132" s="120"/>
      <c r="M132" s="121"/>
      <c r="N132" s="121">
        <f t="shared" si="5"/>
        <v>0</v>
      </c>
      <c r="O132" s="121"/>
      <c r="P132" s="121"/>
      <c r="Q132" s="121"/>
      <c r="R132" s="24"/>
      <c r="T132" s="108" t="s">
        <v>7</v>
      </c>
      <c r="U132" s="115" t="s">
        <v>24</v>
      </c>
      <c r="V132" s="23"/>
      <c r="W132" s="23"/>
      <c r="X132" s="23"/>
      <c r="Y132" s="23"/>
      <c r="Z132" s="23"/>
      <c r="AA132" s="44"/>
      <c r="AT132" s="10" t="s">
        <v>89</v>
      </c>
      <c r="AU132" s="10" t="s">
        <v>9</v>
      </c>
      <c r="AY132" s="10" t="s">
        <v>89</v>
      </c>
      <c r="BE132" s="52">
        <f>IF(U132="základní",N132,0)</f>
        <v>0</v>
      </c>
      <c r="BF132" s="52">
        <f>IF(U132="snížená",N132,0)</f>
        <v>0</v>
      </c>
      <c r="BG132" s="52">
        <f>IF(U132="zákl. přenesená",N132,0)</f>
        <v>0</v>
      </c>
      <c r="BH132" s="52">
        <f>IF(U132="sníž. přenesená",N132,0)</f>
        <v>0</v>
      </c>
      <c r="BI132" s="52">
        <f>IF(U132="nulová",N132,0)</f>
        <v>0</v>
      </c>
      <c r="BJ132" s="10" t="s">
        <v>9</v>
      </c>
      <c r="BK132" s="52">
        <f>L132*K132</f>
        <v>0</v>
      </c>
    </row>
    <row r="133" spans="2:63" s="1" customFormat="1" ht="22.35" customHeight="1" x14ac:dyDescent="0.3">
      <c r="B133" s="22"/>
      <c r="C133" s="112" t="s">
        <v>7</v>
      </c>
      <c r="D133" s="112" t="s">
        <v>84</v>
      </c>
      <c r="E133" s="113" t="s">
        <v>7</v>
      </c>
      <c r="F133" s="119" t="s">
        <v>7</v>
      </c>
      <c r="G133" s="119"/>
      <c r="H133" s="119"/>
      <c r="I133" s="119"/>
      <c r="J133" s="114" t="s">
        <v>7</v>
      </c>
      <c r="K133" s="111"/>
      <c r="L133" s="120"/>
      <c r="M133" s="121"/>
      <c r="N133" s="121">
        <f t="shared" si="5"/>
        <v>0</v>
      </c>
      <c r="O133" s="121"/>
      <c r="P133" s="121"/>
      <c r="Q133" s="121"/>
      <c r="R133" s="24"/>
      <c r="T133" s="108" t="s">
        <v>7</v>
      </c>
      <c r="U133" s="115" t="s">
        <v>24</v>
      </c>
      <c r="V133" s="23"/>
      <c r="W133" s="23"/>
      <c r="X133" s="23"/>
      <c r="Y133" s="23"/>
      <c r="Z133" s="23"/>
      <c r="AA133" s="44"/>
      <c r="AT133" s="10" t="s">
        <v>89</v>
      </c>
      <c r="AU133" s="10" t="s">
        <v>9</v>
      </c>
      <c r="AY133" s="10" t="s">
        <v>89</v>
      </c>
      <c r="BE133" s="52">
        <f>IF(U133="základní",N133,0)</f>
        <v>0</v>
      </c>
      <c r="BF133" s="52">
        <f>IF(U133="snížená",N133,0)</f>
        <v>0</v>
      </c>
      <c r="BG133" s="52">
        <f>IF(U133="zákl. přenesená",N133,0)</f>
        <v>0</v>
      </c>
      <c r="BH133" s="52">
        <f>IF(U133="sníž. přenesená",N133,0)</f>
        <v>0</v>
      </c>
      <c r="BI133" s="52">
        <f>IF(U133="nulová",N133,0)</f>
        <v>0</v>
      </c>
      <c r="BJ133" s="10" t="s">
        <v>9</v>
      </c>
      <c r="BK133" s="52">
        <f>L133*K133</f>
        <v>0</v>
      </c>
    </row>
    <row r="134" spans="2:63" s="1" customFormat="1" ht="22.35" customHeight="1" x14ac:dyDescent="0.3">
      <c r="B134" s="22"/>
      <c r="C134" s="112" t="s">
        <v>7</v>
      </c>
      <c r="D134" s="112" t="s">
        <v>84</v>
      </c>
      <c r="E134" s="113" t="s">
        <v>7</v>
      </c>
      <c r="F134" s="119" t="s">
        <v>7</v>
      </c>
      <c r="G134" s="119"/>
      <c r="H134" s="119"/>
      <c r="I134" s="119"/>
      <c r="J134" s="114" t="s">
        <v>7</v>
      </c>
      <c r="K134" s="111"/>
      <c r="L134" s="120"/>
      <c r="M134" s="121"/>
      <c r="N134" s="121">
        <f t="shared" si="5"/>
        <v>0</v>
      </c>
      <c r="O134" s="121"/>
      <c r="P134" s="121"/>
      <c r="Q134" s="121"/>
      <c r="R134" s="24"/>
      <c r="T134" s="108" t="s">
        <v>7</v>
      </c>
      <c r="U134" s="115" t="s">
        <v>24</v>
      </c>
      <c r="V134" s="34"/>
      <c r="W134" s="34"/>
      <c r="X134" s="34"/>
      <c r="Y134" s="34"/>
      <c r="Z134" s="34"/>
      <c r="AA134" s="36"/>
      <c r="AT134" s="10" t="s">
        <v>89</v>
      </c>
      <c r="AU134" s="10" t="s">
        <v>9</v>
      </c>
      <c r="AY134" s="10" t="s">
        <v>89</v>
      </c>
      <c r="BE134" s="52">
        <f>IF(U134="základní",N134,0)</f>
        <v>0</v>
      </c>
      <c r="BF134" s="52">
        <f>IF(U134="snížená",N134,0)</f>
        <v>0</v>
      </c>
      <c r="BG134" s="52">
        <f>IF(U134="zákl. přenesená",N134,0)</f>
        <v>0</v>
      </c>
      <c r="BH134" s="52">
        <f>IF(U134="sníž. přenesená",N134,0)</f>
        <v>0</v>
      </c>
      <c r="BI134" s="52">
        <f>IF(U134="nulová",N134,0)</f>
        <v>0</v>
      </c>
      <c r="BJ134" s="10" t="s">
        <v>9</v>
      </c>
      <c r="BK134" s="52">
        <f>L134*K134</f>
        <v>0</v>
      </c>
    </row>
    <row r="135" spans="2:63" s="1" customFormat="1" ht="6.95" customHeight="1" x14ac:dyDescent="0.3">
      <c r="B135" s="37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9"/>
    </row>
  </sheetData>
  <sheetProtection algorithmName="SHA-512" hashValue="aNPwfKB+scq1BNvFselt1Bh8Y+YWg6QcmHDKadPzxj16eiDT7psLnQwm/wkr92zremBKz4FTvrhayaMNCscerQ==" saltValue="olp2ZnlHLCwefpzMMwC98Q==" spinCount="100000" sheet="1" objects="1" scenarios="1" formatCells="0" formatColumns="0" formatRows="0" sort="0" autoFilter="0"/>
  <mergeCells count="100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5:Q95"/>
    <mergeCell ref="D96:H96"/>
    <mergeCell ref="N96:Q96"/>
    <mergeCell ref="D97:H97"/>
    <mergeCell ref="N97:Q97"/>
    <mergeCell ref="D98:H98"/>
    <mergeCell ref="N98:Q98"/>
    <mergeCell ref="D99:H99"/>
    <mergeCell ref="N99:Q99"/>
    <mergeCell ref="D100:H100"/>
    <mergeCell ref="N100:Q100"/>
    <mergeCell ref="N101:Q101"/>
    <mergeCell ref="L103:Q103"/>
    <mergeCell ref="C109:Q109"/>
    <mergeCell ref="F111:P111"/>
    <mergeCell ref="F112:P112"/>
    <mergeCell ref="M114:P114"/>
    <mergeCell ref="M116:Q116"/>
    <mergeCell ref="M117:Q117"/>
    <mergeCell ref="F119:I119"/>
    <mergeCell ref="L119:M119"/>
    <mergeCell ref="N119:Q119"/>
    <mergeCell ref="F123:I123"/>
    <mergeCell ref="L123:M123"/>
    <mergeCell ref="N123:Q123"/>
    <mergeCell ref="F125:I125"/>
    <mergeCell ref="L125:M125"/>
    <mergeCell ref="N125:Q125"/>
    <mergeCell ref="F126:I126"/>
    <mergeCell ref="L126:M126"/>
    <mergeCell ref="N126:Q126"/>
    <mergeCell ref="F128:I128"/>
    <mergeCell ref="L128:M128"/>
    <mergeCell ref="N128:Q128"/>
    <mergeCell ref="N133:Q133"/>
    <mergeCell ref="F130:I130"/>
    <mergeCell ref="L130:M130"/>
    <mergeCell ref="N130:Q130"/>
    <mergeCell ref="F131:I131"/>
    <mergeCell ref="L131:M131"/>
    <mergeCell ref="N131:Q131"/>
    <mergeCell ref="H1:K1"/>
    <mergeCell ref="S2:AC2"/>
    <mergeCell ref="F134:I134"/>
    <mergeCell ref="L134:M134"/>
    <mergeCell ref="N134:Q134"/>
    <mergeCell ref="N120:Q120"/>
    <mergeCell ref="N121:Q121"/>
    <mergeCell ref="N122:Q122"/>
    <mergeCell ref="N124:Q124"/>
    <mergeCell ref="N127:Q127"/>
    <mergeCell ref="N129:Q129"/>
    <mergeCell ref="F132:I132"/>
    <mergeCell ref="L132:M132"/>
    <mergeCell ref="N132:Q132"/>
    <mergeCell ref="F133:I133"/>
    <mergeCell ref="L133:M133"/>
  </mergeCells>
  <dataValidations count="2">
    <dataValidation type="list" allowBlank="1" showInputMessage="1" showErrorMessage="1" error="Povoleny jsou hodnoty K, M." sqref="D130:D135">
      <formula1>"K, M"</formula1>
    </dataValidation>
    <dataValidation type="list" allowBlank="1" showInputMessage="1" showErrorMessage="1" error="Povoleny jsou hodnoty základní, snížená, zákl. přenesená, sníž. přenesená, nulová." sqref="U130:U135">
      <formula1>"základní, snížená, zákl. přenesená, sníž. přenesená, nulová"</formula1>
    </dataValidation>
  </dataValidations>
  <hyperlinks>
    <hyperlink ref="F1:G1" location="C2" display="1) Krycí list rozpočtu"/>
    <hyperlink ref="H1:K1" location="C86" display="2) Rekapitulace rozpočtu"/>
    <hyperlink ref="L1" location="C119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SO 01 - VRN - Vedlejší ro...</vt:lpstr>
      <vt:lpstr>'SO 01 - VRN - Vedlejší ro...'!Názvy_tisku</vt:lpstr>
      <vt:lpstr>'SO 01 - VRN - Vedlejší ro...'!Oblast_tisku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PC2013\Jirka</dc:creator>
  <cp:lastModifiedBy>Honzíčková Lenka Ing.</cp:lastModifiedBy>
  <dcterms:created xsi:type="dcterms:W3CDTF">2017-01-31T15:30:40Z</dcterms:created>
  <dcterms:modified xsi:type="dcterms:W3CDTF">2017-02-02T11:57:04Z</dcterms:modified>
</cp:coreProperties>
</file>