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ar_brno/01_inovace/06_vr/01_vr1/01_k vyhlaseni/"/>
    </mc:Choice>
  </mc:AlternateContent>
  <xr:revisionPtr revIDLastSave="0" documentId="13_ncr:1_{535AB31B-E9D6-9145-9E62-B491916F7E0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5" r:id="rId4"/>
    <sheet name="Servisní podmínky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3" l="1"/>
  <c r="F7" i="6"/>
  <c r="F13" i="6" s="1"/>
  <c r="C23" i="1" s="1"/>
  <c r="F6" i="6"/>
  <c r="F12" i="6" s="1"/>
  <c r="C22" i="1" s="1"/>
  <c r="F5" i="6"/>
  <c r="F11" i="6" s="1"/>
  <c r="C21" i="1" s="1"/>
  <c r="F52" i="3" l="1"/>
  <c r="F51" i="3"/>
  <c r="F50" i="3"/>
  <c r="F46" i="3"/>
  <c r="F45" i="3"/>
  <c r="F44" i="3"/>
  <c r="F28" i="3"/>
  <c r="F27" i="3"/>
  <c r="F26" i="3"/>
  <c r="F22" i="3"/>
  <c r="F21" i="3"/>
  <c r="F20" i="3"/>
  <c r="F16" i="3"/>
  <c r="F15" i="3"/>
  <c r="F14" i="3"/>
  <c r="F10" i="3"/>
  <c r="F9" i="3"/>
  <c r="F8" i="3"/>
  <c r="F40" i="3"/>
  <c r="F39" i="3"/>
  <c r="F38" i="3"/>
  <c r="F34" i="3"/>
  <c r="F33" i="3"/>
  <c r="F32" i="3"/>
  <c r="D5" i="2"/>
  <c r="B10" i="2" s="1"/>
  <c r="C6" i="1" s="1"/>
  <c r="F7" i="5"/>
  <c r="F14" i="5" s="1"/>
  <c r="C18" i="1" s="1"/>
  <c r="F6" i="5"/>
  <c r="F13" i="5" s="1"/>
  <c r="C17" i="1" s="1"/>
  <c r="F5" i="5"/>
  <c r="F12" i="5" s="1"/>
  <c r="C16" i="1" s="1"/>
  <c r="D6" i="2"/>
  <c r="B11" i="2" s="1"/>
  <c r="C7" i="1" s="1"/>
  <c r="D7" i="2"/>
  <c r="B12" i="2" s="1"/>
  <c r="C8" i="1" s="1"/>
  <c r="F55" i="3" l="1"/>
  <c r="F56" i="3"/>
  <c r="F57" i="3"/>
  <c r="C12" i="1"/>
  <c r="C27" i="1" s="1"/>
  <c r="C13" i="1"/>
  <c r="C28" i="1" s="1"/>
  <c r="C11" i="1"/>
  <c r="C26" i="1" s="1"/>
</calcChain>
</file>

<file path=xl/sharedStrings.xml><?xml version="1.0" encoding="utf-8"?>
<sst xmlns="http://schemas.openxmlformats.org/spreadsheetml/2006/main" count="222" uniqueCount="67">
  <si>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</si>
  <si>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</si>
  <si>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</si>
  <si>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</si>
  <si>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</si>
  <si>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</si>
  <si>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</si>
  <si>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</si>
  <si>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</si>
  <si>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</si>
  <si>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</si>
  <si>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</si>
  <si>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</si>
  <si>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</si>
  <si>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</si>
  <si>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</si>
  <si>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</si>
  <si>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</si>
  <si>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</si>
  <si>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</si>
  <si>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</si>
  <si>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</si>
  <si>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</si>
  <si>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</si>
  <si>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</si>
  <si>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</si>
  <si>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 xml:space="preserve">Hodnota </t>
  </si>
  <si>
    <t xml:space="preserve">Váha </t>
  </si>
  <si>
    <t xml:space="preserve">Nejlepší hodnota </t>
  </si>
  <si>
    <t>měsíc</t>
  </si>
  <si>
    <t>Technická specifikace (příloha č.2)</t>
  </si>
  <si>
    <t>Každý parametr má stanoven vlastní váhu, která je uvedena ve sloupci váha kritéria.</t>
  </si>
  <si>
    <t>Hodnota kritéria = (nejnižší hodnota/hodnota hodnoceného účastníka)*bodová váha</t>
  </si>
  <si>
    <t>[mm]</t>
  </si>
  <si>
    <t>[Nm]</t>
  </si>
  <si>
    <t>[ot/min]</t>
  </si>
  <si>
    <t>Vzorec pro výpočet bodového hodnocení je uveden v  dokumentaci Výzva k podání nabídek.</t>
  </si>
  <si>
    <t xml:space="preserve">Nejvíce bodů získala nabídka: </t>
  </si>
  <si>
    <t>Záruční doba</t>
  </si>
  <si>
    <t>Záruční doba (v měsících) (příloha č.2)</t>
  </si>
  <si>
    <t>EMCO Intos s.r.o.</t>
  </si>
  <si>
    <t xml:space="preserve">Servisní podmínky
</t>
  </si>
  <si>
    <t>1/</t>
  </si>
  <si>
    <t>Firma A</t>
  </si>
  <si>
    <t>hodin</t>
  </si>
  <si>
    <t>„Výběrové řízení na dodávku technologií pro společnost AR Brno spol. s.r.o.“</t>
  </si>
  <si>
    <t>Hodnota kritéria = (nejnižší cena/cena hodnoceného účastníka)*60</t>
  </si>
  <si>
    <t xml:space="preserve">Maximální počet bodů byl dle  dokumentace Výzva k podání nabídek stanoven na 60 z 100 </t>
  </si>
  <si>
    <t>Celková cena pořízení technologie (v požadovaném počtu kusů, bez DPH)</t>
  </si>
  <si>
    <t xml:space="preserve">Maximální počet bodů pro kritérium Záruční doba byl dle  dokumentace Výzva k podání nabídek stanoven na 10 ze 100 . </t>
  </si>
  <si>
    <t>Délka záruční doby v měsících na celý stroj bez omezení provozních hodin: MAXIMÁLNÍ v rozmezí 12–24 měsíců</t>
  </si>
  <si>
    <t>Hodnota kritéria = (nejnižší hodnota/hodnota hodnoceného účastníka)*21</t>
  </si>
  <si>
    <t>Reakční doba servisního technika od nahlášení závady technologie v pracovní dny: MAXIMÁLNÍ v rozmezí 12–48 hodin</t>
  </si>
  <si>
    <t>PARAMETRY vertikálního soustruhu do omaximálního obrobitelného průměru 3000 mm  – VOLNÉ</t>
  </si>
  <si>
    <t>Průměr upínací desky [mm]</t>
  </si>
  <si>
    <t>Zatížení upínací desky [kg]</t>
  </si>
  <si>
    <t>[kg]</t>
  </si>
  <si>
    <t>Krouticí moment upínací desky [kNm]</t>
  </si>
  <si>
    <t>[kNm]</t>
  </si>
  <si>
    <t>Otáčky upínací desky [ot/min]</t>
  </si>
  <si>
    <t xml:space="preserve"> [ot/min]</t>
  </si>
  <si>
    <t>Pojezd příčníku [mm]</t>
  </si>
  <si>
    <t>Maximální otáčky vřetene rotačních nástrojů [ot/min]</t>
  </si>
  <si>
    <t>Krouticí moment vřetene – trvalý výkon S1 [Nm]</t>
  </si>
  <si>
    <t>Průřez smykadla [mm]</t>
  </si>
  <si>
    <t xml:space="preserve">Maximální počet bodů za technickou specifikaci byl dle  dokumentace Výzva k podání nabídek stanoven na 20 ze 100 . </t>
  </si>
  <si>
    <t>Servisní 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</si>
</sst>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6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164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8" fillId="0" borderId="5" xfId="1" applyFont="1" applyBorder="1"/>
    <xf numFmtId="0" fontId="8" fillId="0" borderId="6" xfId="1" applyFont="1" applyBorder="1"/>
    <xf numFmtId="0" fontId="3" fillId="0" borderId="7" xfId="2" applyFont="1" applyBorder="1" applyAlignment="1">
      <alignment horizontal="center"/>
    </xf>
    <xf numFmtId="0" fontId="9" fillId="0" borderId="0" xfId="2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10" fillId="0" borderId="0" xfId="2" applyFont="1"/>
    <xf numFmtId="0" fontId="4" fillId="0" borderId="8" xfId="2" applyFont="1" applyBorder="1"/>
    <xf numFmtId="0" fontId="4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12" fillId="6" borderId="0" xfId="0" applyFont="1" applyFill="1"/>
    <xf numFmtId="3" fontId="4" fillId="7" borderId="0" xfId="2" applyNumberFormat="1" applyFont="1" applyFill="1" applyAlignment="1">
      <alignment horizontal="center"/>
    </xf>
    <xf numFmtId="0" fontId="11" fillId="6" borderId="0" xfId="0" applyFont="1" applyFill="1"/>
    <xf numFmtId="0" fontId="4" fillId="7" borderId="0" xfId="2" applyFont="1" applyFill="1" applyAlignment="1">
      <alignment horizontal="center"/>
    </xf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7" fillId="0" borderId="0" xfId="1"/>
    <xf numFmtId="0" fontId="3" fillId="3" borderId="1" xfId="2" applyFont="1" applyFill="1" applyBorder="1" applyAlignment="1">
      <alignment horizontal="left" vertical="top" wrapText="1"/>
    </xf>
    <xf numFmtId="0" fontId="14" fillId="0" borderId="0" xfId="1" applyFont="1" applyAlignment="1">
      <alignment horizontal="right"/>
    </xf>
    <xf numFmtId="0" fontId="3" fillId="0" borderId="7" xfId="2" applyFont="1" applyBorder="1" applyAlignment="1">
      <alignment wrapText="1"/>
    </xf>
    <xf numFmtId="0" fontId="4" fillId="5" borderId="0" xfId="2" applyFont="1" applyFill="1" applyAlignment="1">
      <alignment horizontal="center"/>
    </xf>
    <xf numFmtId="0" fontId="15" fillId="0" borderId="0" xfId="1" applyFont="1" applyAlignment="1">
      <alignment horizontal="right"/>
    </xf>
    <xf numFmtId="0" fontId="16" fillId="0" borderId="0" xfId="0" applyFont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selection activeCell="I21" sqref="I2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3" ht="60" customHeight="1" x14ac:dyDescent="0.15">
      <c r="A1" s="66" t="s">
        <v>45</v>
      </c>
      <c r="B1" s="66"/>
      <c r="C1" s="66"/>
    </row>
    <row r="2" spans="1:3" ht="16" x14ac:dyDescent="0.2">
      <c r="A2" s="67"/>
      <c r="B2" s="67"/>
      <c r="C2" s="67"/>
    </row>
    <row r="3" spans="1:3" ht="14.7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48</v>
      </c>
      <c r="B5" s="38"/>
      <c r="C5" s="38"/>
    </row>
    <row r="6" spans="1:3" x14ac:dyDescent="0.15">
      <c r="A6" s="5" t="s">
        <v>43</v>
      </c>
      <c r="B6" s="6">
        <v>60</v>
      </c>
      <c r="C6" s="7" t="e">
        <f>Cena!B10</f>
        <v>#DIV/0!</v>
      </c>
    </row>
    <row r="7" spans="1:3" x14ac:dyDescent="0.15">
      <c r="A7" s="5" t="s">
        <v>3</v>
      </c>
      <c r="B7" s="6">
        <v>60</v>
      </c>
      <c r="C7" s="7" t="e">
        <f>Cena!B11</f>
        <v>#DIV/0!</v>
      </c>
    </row>
    <row r="8" spans="1:3" x14ac:dyDescent="0.15">
      <c r="A8" s="5" t="s">
        <v>4</v>
      </c>
      <c r="B8" s="6">
        <v>60</v>
      </c>
      <c r="C8" s="7" t="e">
        <f>Cena!B12</f>
        <v>#DIV/0!</v>
      </c>
    </row>
    <row r="9" spans="1:3" x14ac:dyDescent="0.15">
      <c r="B9" s="25"/>
      <c r="C9" s="27"/>
    </row>
    <row r="10" spans="1:3" x14ac:dyDescent="0.15">
      <c r="A10" s="4" t="s">
        <v>30</v>
      </c>
      <c r="B10" s="38"/>
      <c r="C10" s="39"/>
    </row>
    <row r="11" spans="1:3" x14ac:dyDescent="0.15">
      <c r="A11" s="5" t="s">
        <v>43</v>
      </c>
      <c r="B11" s="6">
        <v>20</v>
      </c>
      <c r="C11" s="7" t="e">
        <f>'Tech.specifikace '!F55</f>
        <v>#DIV/0!</v>
      </c>
    </row>
    <row r="12" spans="1:3" x14ac:dyDescent="0.15">
      <c r="A12" s="5" t="s">
        <v>3</v>
      </c>
      <c r="B12" s="6">
        <v>20</v>
      </c>
      <c r="C12" s="7" t="e">
        <f>'Tech.specifikace '!F56</f>
        <v>#DIV/0!</v>
      </c>
    </row>
    <row r="13" spans="1:3" x14ac:dyDescent="0.15">
      <c r="A13" s="5" t="s">
        <v>4</v>
      </c>
      <c r="B13" s="6">
        <v>20</v>
      </c>
      <c r="C13" s="7" t="e">
        <f>'Tech.specifikace '!F57</f>
        <v>#DIV/0!</v>
      </c>
    </row>
    <row r="14" spans="1:3" x14ac:dyDescent="0.15">
      <c r="A14" s="5"/>
      <c r="B14" s="6"/>
      <c r="C14" s="8"/>
    </row>
    <row r="15" spans="1:3" ht="15" thickBot="1" x14ac:dyDescent="0.2">
      <c r="A15" s="4" t="s">
        <v>38</v>
      </c>
      <c r="B15" s="38"/>
      <c r="C15" s="39"/>
    </row>
    <row r="16" spans="1:3" ht="15" thickTop="1" x14ac:dyDescent="0.15">
      <c r="A16" s="5" t="s">
        <v>43</v>
      </c>
      <c r="B16" s="6">
        <v>10</v>
      </c>
      <c r="C16" s="8" t="e">
        <f>'Záruční doba'!F12</f>
        <v>#DIV/0!</v>
      </c>
    </row>
    <row r="17" spans="1:4" x14ac:dyDescent="0.15">
      <c r="A17" s="5" t="s">
        <v>3</v>
      </c>
      <c r="B17" s="6">
        <v>10</v>
      </c>
      <c r="C17" s="8" t="e">
        <f>'Záruční doba'!F13</f>
        <v>#DIV/0!</v>
      </c>
    </row>
    <row r="18" spans="1:4" x14ac:dyDescent="0.15">
      <c r="A18" s="5" t="s">
        <v>4</v>
      </c>
      <c r="B18" s="6">
        <v>10</v>
      </c>
      <c r="C18" s="8" t="e">
        <f>'Záruční doba'!F14</f>
        <v>#DIV/0!</v>
      </c>
    </row>
    <row r="19" spans="1:4" x14ac:dyDescent="0.15">
      <c r="A19" s="5"/>
      <c r="B19" s="6"/>
      <c r="C19" s="8"/>
    </row>
    <row r="20" spans="1:4" ht="15" thickBot="1" x14ac:dyDescent="0.2">
      <c r="A20" s="4" t="s">
        <v>66</v>
      </c>
      <c r="B20" s="38"/>
      <c r="C20" s="39"/>
    </row>
    <row r="21" spans="1:4" ht="15" thickTop="1" x14ac:dyDescent="0.15">
      <c r="A21" s="5" t="s">
        <v>43</v>
      </c>
      <c r="B21" s="6">
        <v>10</v>
      </c>
      <c r="C21" s="8" t="e">
        <f>'Servisní podmínky'!F11</f>
        <v>#DIV/0!</v>
      </c>
    </row>
    <row r="22" spans="1:4" x14ac:dyDescent="0.15">
      <c r="A22" s="5" t="s">
        <v>3</v>
      </c>
      <c r="B22" s="6">
        <v>10</v>
      </c>
      <c r="C22" s="8" t="e">
        <f>'Servisní podmínky'!F12</f>
        <v>#DIV/0!</v>
      </c>
    </row>
    <row r="23" spans="1:4" x14ac:dyDescent="0.15">
      <c r="A23" s="5" t="s">
        <v>4</v>
      </c>
      <c r="B23" s="6">
        <v>10</v>
      </c>
      <c r="C23" s="8" t="e">
        <f>'Servisní podmínky'!F13</f>
        <v>#DIV/0!</v>
      </c>
    </row>
    <row r="24" spans="1:4" x14ac:dyDescent="0.15">
      <c r="B24" s="25"/>
      <c r="C24" s="40"/>
    </row>
    <row r="25" spans="1:4" x14ac:dyDescent="0.15">
      <c r="A25" s="9" t="s">
        <v>5</v>
      </c>
      <c r="B25" s="9"/>
      <c r="C25" s="10" t="s">
        <v>2</v>
      </c>
      <c r="D25" s="25"/>
    </row>
    <row r="26" spans="1:4" x14ac:dyDescent="0.15">
      <c r="A26" s="11" t="s">
        <v>43</v>
      </c>
      <c r="B26" s="12" t="s">
        <v>6</v>
      </c>
      <c r="C26" s="13" t="e">
        <f>C6+C11+C16+C21</f>
        <v>#DIV/0!</v>
      </c>
    </row>
    <row r="27" spans="1:4" x14ac:dyDescent="0.15">
      <c r="A27" s="11" t="s">
        <v>3</v>
      </c>
      <c r="B27" s="12" t="s">
        <v>6</v>
      </c>
      <c r="C27" s="13" t="e">
        <f>C7+C12+C17+C22</f>
        <v>#DIV/0!</v>
      </c>
    </row>
    <row r="28" spans="1:4" x14ac:dyDescent="0.15">
      <c r="A28" s="11" t="s">
        <v>4</v>
      </c>
      <c r="B28" s="12" t="s">
        <v>6</v>
      </c>
      <c r="C28" s="13" t="e">
        <f>C8+C13+C18+C23</f>
        <v>#DIV/0!</v>
      </c>
    </row>
    <row r="29" spans="1:4" x14ac:dyDescent="0.15">
      <c r="B29" s="25"/>
      <c r="C29" s="25"/>
    </row>
    <row r="30" spans="1:4" x14ac:dyDescent="0.15">
      <c r="A30" s="57" t="s">
        <v>37</v>
      </c>
      <c r="B30" s="5"/>
      <c r="C30" s="5"/>
    </row>
    <row r="31" spans="1:4" x14ac:dyDescent="0.15">
      <c r="A31" s="58" t="s">
        <v>7</v>
      </c>
    </row>
    <row r="32" spans="1:4" x14ac:dyDescent="0.15">
      <c r="A32" s="59" t="s">
        <v>8</v>
      </c>
    </row>
    <row r="36" spans="1:1" x14ac:dyDescent="0.15">
      <c r="A36" s="41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7" sqref="B4:B7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48</v>
      </c>
      <c r="B1" s="1"/>
      <c r="C1" s="1"/>
      <c r="D1" s="1"/>
    </row>
    <row r="3" spans="1:4" x14ac:dyDescent="0.15">
      <c r="A3" s="14" t="s">
        <v>9</v>
      </c>
      <c r="B3" s="15" t="s">
        <v>10</v>
      </c>
      <c r="C3" s="14"/>
      <c r="D3" s="14"/>
    </row>
    <row r="4" spans="1:4" x14ac:dyDescent="0.15">
      <c r="A4" s="16" t="s">
        <v>11</v>
      </c>
      <c r="B4" s="64"/>
      <c r="C4" s="16"/>
      <c r="D4" s="17"/>
    </row>
    <row r="5" spans="1:4" x14ac:dyDescent="0.15">
      <c r="A5" s="5" t="s">
        <v>43</v>
      </c>
      <c r="B5" s="65"/>
      <c r="C5" s="19">
        <v>60</v>
      </c>
      <c r="D5" s="20" t="e">
        <f>(B4/B5)*C5</f>
        <v>#DIV/0!</v>
      </c>
    </row>
    <row r="6" spans="1:4" x14ac:dyDescent="0.15">
      <c r="A6" s="18" t="s">
        <v>3</v>
      </c>
      <c r="B6" s="19"/>
      <c r="C6" s="19">
        <v>60</v>
      </c>
      <c r="D6" s="20" t="e">
        <f>(B4/B6)*C6</f>
        <v>#DIV/0!</v>
      </c>
    </row>
    <row r="7" spans="1:4" x14ac:dyDescent="0.15">
      <c r="A7" s="18" t="s">
        <v>4</v>
      </c>
      <c r="B7" s="19"/>
      <c r="C7" s="19">
        <v>60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12</v>
      </c>
      <c r="B9" s="25"/>
    </row>
    <row r="10" spans="1:4" x14ac:dyDescent="0.15">
      <c r="A10" s="5" t="s">
        <v>43</v>
      </c>
      <c r="B10" s="21" t="e">
        <f>D5</f>
        <v>#DIV/0!</v>
      </c>
      <c r="D10" s="14"/>
    </row>
    <row r="11" spans="1:4" x14ac:dyDescent="0.15">
      <c r="A11" s="18" t="s">
        <v>3</v>
      </c>
      <c r="B11" s="21" t="e">
        <f>D6</f>
        <v>#DIV/0!</v>
      </c>
      <c r="D11" s="14"/>
    </row>
    <row r="12" spans="1:4" x14ac:dyDescent="0.15">
      <c r="A12" s="18" t="s">
        <v>4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8</v>
      </c>
    </row>
    <row r="16" spans="1:4" x14ac:dyDescent="0.15">
      <c r="A16" s="22" t="s">
        <v>13</v>
      </c>
      <c r="B16" s="22"/>
      <c r="C16" s="22"/>
    </row>
    <row r="17" spans="1:3" x14ac:dyDescent="0.15">
      <c r="A17" s="55" t="s">
        <v>47</v>
      </c>
      <c r="B17" s="55"/>
      <c r="C17" s="55"/>
    </row>
    <row r="18" spans="1:3" x14ac:dyDescent="0.15">
      <c r="A18" s="55" t="s">
        <v>14</v>
      </c>
      <c r="B18" s="55"/>
      <c r="C18" s="55"/>
    </row>
    <row r="19" spans="1:3" x14ac:dyDescent="0.15">
      <c r="A19" s="55" t="s">
        <v>36</v>
      </c>
      <c r="B19" s="55"/>
      <c r="C19" s="55"/>
    </row>
    <row r="20" spans="1:3" x14ac:dyDescent="0.15">
      <c r="A20" s="5" t="s">
        <v>15</v>
      </c>
    </row>
    <row r="21" spans="1:3" x14ac:dyDescent="0.15">
      <c r="A21" s="35" t="s">
        <v>46</v>
      </c>
      <c r="B21" s="36"/>
      <c r="C21" s="3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topLeftCell="A41" zoomScale="140" zoomScaleNormal="140" workbookViewId="0">
      <selection activeCell="C10" sqref="C7:C10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30</v>
      </c>
      <c r="C1" s="1"/>
      <c r="D1" s="1"/>
      <c r="E1" s="1"/>
      <c r="F1" s="32"/>
    </row>
    <row r="2" spans="1:7" x14ac:dyDescent="0.15">
      <c r="C2" s="15"/>
      <c r="D2" s="15"/>
    </row>
    <row r="3" spans="1:7" ht="15" thickBot="1" x14ac:dyDescent="0.2">
      <c r="B3" s="23" t="s">
        <v>16</v>
      </c>
      <c r="C3" s="23"/>
      <c r="D3" s="23"/>
      <c r="E3" s="23"/>
      <c r="F3" s="33"/>
      <c r="G3" s="15"/>
    </row>
    <row r="4" spans="1:7" ht="15" thickTop="1" x14ac:dyDescent="0.15">
      <c r="A4" s="68" t="s">
        <v>53</v>
      </c>
      <c r="B4" s="68"/>
      <c r="C4" s="68"/>
      <c r="D4" s="68"/>
      <c r="E4" s="68"/>
      <c r="F4" s="68"/>
    </row>
    <row r="5" spans="1:7" x14ac:dyDescent="0.15">
      <c r="B5" s="3" t="s">
        <v>17</v>
      </c>
      <c r="C5" s="15"/>
      <c r="D5" s="15"/>
      <c r="E5" s="15"/>
      <c r="F5" s="25"/>
    </row>
    <row r="6" spans="1:7" ht="15" thickBot="1" x14ac:dyDescent="0.2">
      <c r="A6" s="15">
        <v>1</v>
      </c>
      <c r="B6" s="60" t="s">
        <v>54</v>
      </c>
      <c r="C6" s="24" t="s">
        <v>18</v>
      </c>
      <c r="D6" s="24" t="s">
        <v>19</v>
      </c>
      <c r="E6" s="24" t="s">
        <v>1</v>
      </c>
      <c r="F6" s="24" t="s">
        <v>20</v>
      </c>
    </row>
    <row r="7" spans="1:7" x14ac:dyDescent="0.15">
      <c r="B7" s="14" t="s">
        <v>21</v>
      </c>
      <c r="C7" s="61"/>
      <c r="D7" s="25" t="s">
        <v>33</v>
      </c>
      <c r="E7" s="25"/>
    </row>
    <row r="8" spans="1:7" x14ac:dyDescent="0.15">
      <c r="B8" s="5" t="s">
        <v>43</v>
      </c>
      <c r="C8" s="26"/>
      <c r="D8" s="25" t="s">
        <v>33</v>
      </c>
      <c r="E8" s="25">
        <v>2</v>
      </c>
      <c r="F8" s="27" t="e">
        <f>(C8/C7)*E8</f>
        <v>#DIV/0!</v>
      </c>
    </row>
    <row r="9" spans="1:7" x14ac:dyDescent="0.15">
      <c r="B9" s="3" t="s">
        <v>3</v>
      </c>
      <c r="C9" s="26"/>
      <c r="D9" s="25" t="s">
        <v>33</v>
      </c>
      <c r="E9" s="25">
        <v>2</v>
      </c>
      <c r="F9" s="27" t="e">
        <f>(C9/C7)*E9</f>
        <v>#DIV/0!</v>
      </c>
    </row>
    <row r="10" spans="1:7" x14ac:dyDescent="0.15">
      <c r="B10" s="3" t="s">
        <v>4</v>
      </c>
      <c r="C10" s="26"/>
      <c r="D10" s="25" t="s">
        <v>33</v>
      </c>
      <c r="E10" s="25">
        <v>2</v>
      </c>
      <c r="F10" s="27" t="e">
        <f>(C10/C7)*E10</f>
        <v>#DIV/0!</v>
      </c>
    </row>
    <row r="11" spans="1:7" x14ac:dyDescent="0.15">
      <c r="B11" s="3" t="s">
        <v>17</v>
      </c>
      <c r="C11" s="15"/>
      <c r="D11" s="15"/>
      <c r="E11" s="15"/>
      <c r="F11" s="25"/>
    </row>
    <row r="12" spans="1:7" ht="15" thickBot="1" x14ac:dyDescent="0.2">
      <c r="A12" s="15">
        <v>2</v>
      </c>
      <c r="B12" s="60" t="s">
        <v>55</v>
      </c>
      <c r="C12" s="24" t="s">
        <v>18</v>
      </c>
      <c r="D12" s="24" t="s">
        <v>19</v>
      </c>
      <c r="E12" s="24" t="s">
        <v>1</v>
      </c>
      <c r="F12" s="24" t="s">
        <v>20</v>
      </c>
    </row>
    <row r="13" spans="1:7" x14ac:dyDescent="0.15">
      <c r="B13" s="14" t="s">
        <v>21</v>
      </c>
      <c r="C13" s="61"/>
      <c r="D13" s="25" t="s">
        <v>56</v>
      </c>
      <c r="E13" s="25"/>
    </row>
    <row r="14" spans="1:7" x14ac:dyDescent="0.15">
      <c r="B14" s="5" t="s">
        <v>43</v>
      </c>
      <c r="C14" s="26"/>
      <c r="D14" s="25" t="s">
        <v>56</v>
      </c>
      <c r="E14" s="25">
        <v>3</v>
      </c>
      <c r="F14" s="27" t="e">
        <f>(C14/C13)*E14</f>
        <v>#DIV/0!</v>
      </c>
    </row>
    <row r="15" spans="1:7" x14ac:dyDescent="0.15">
      <c r="B15" s="3" t="s">
        <v>3</v>
      </c>
      <c r="C15" s="26"/>
      <c r="D15" s="25" t="s">
        <v>56</v>
      </c>
      <c r="E15" s="25">
        <v>3</v>
      </c>
      <c r="F15" s="27" t="e">
        <f>(C15/C13)*E15</f>
        <v>#DIV/0!</v>
      </c>
    </row>
    <row r="16" spans="1:7" x14ac:dyDescent="0.15">
      <c r="B16" s="3" t="s">
        <v>4</v>
      </c>
      <c r="C16" s="26"/>
      <c r="D16" s="25" t="s">
        <v>56</v>
      </c>
      <c r="E16" s="25">
        <v>3</v>
      </c>
      <c r="F16" s="27" t="e">
        <f>(C16/C13)*E16</f>
        <v>#DIV/0!</v>
      </c>
    </row>
    <row r="17" spans="1:6" x14ac:dyDescent="0.15">
      <c r="B17" s="3" t="s">
        <v>17</v>
      </c>
      <c r="C17" s="26"/>
      <c r="D17" s="25"/>
      <c r="E17" s="25"/>
      <c r="F17" s="27"/>
    </row>
    <row r="18" spans="1:6" ht="15" thickBot="1" x14ac:dyDescent="0.2">
      <c r="A18" s="15">
        <v>3</v>
      </c>
      <c r="B18" s="62" t="s">
        <v>57</v>
      </c>
      <c r="C18" s="24" t="s">
        <v>18</v>
      </c>
      <c r="D18" s="24" t="s">
        <v>19</v>
      </c>
      <c r="E18" s="24" t="s">
        <v>1</v>
      </c>
      <c r="F18" s="24" t="s">
        <v>20</v>
      </c>
    </row>
    <row r="19" spans="1:6" x14ac:dyDescent="0.15">
      <c r="B19" s="14" t="s">
        <v>21</v>
      </c>
      <c r="C19" s="61"/>
      <c r="D19" s="25" t="s">
        <v>58</v>
      </c>
      <c r="E19" s="15"/>
      <c r="F19" s="15"/>
    </row>
    <row r="20" spans="1:6" x14ac:dyDescent="0.15">
      <c r="B20" s="5" t="s">
        <v>43</v>
      </c>
      <c r="C20" s="26"/>
      <c r="D20" s="25" t="s">
        <v>58</v>
      </c>
      <c r="E20" s="25">
        <v>2</v>
      </c>
      <c r="F20" s="27" t="e">
        <f>(C20/C19)*E20</f>
        <v>#DIV/0!</v>
      </c>
    </row>
    <row r="21" spans="1:6" x14ac:dyDescent="0.15">
      <c r="B21" s="3" t="s">
        <v>3</v>
      </c>
      <c r="C21" s="26"/>
      <c r="D21" s="25" t="s">
        <v>58</v>
      </c>
      <c r="E21" s="25">
        <v>2</v>
      </c>
      <c r="F21" s="27" t="e">
        <f>(C21/C19)*E21</f>
        <v>#DIV/0!</v>
      </c>
    </row>
    <row r="22" spans="1:6" x14ac:dyDescent="0.15">
      <c r="B22" s="3" t="s">
        <v>4</v>
      </c>
      <c r="C22" s="26"/>
      <c r="D22" s="25" t="s">
        <v>58</v>
      </c>
      <c r="E22" s="25">
        <v>2</v>
      </c>
      <c r="F22" s="27" t="e">
        <f>(C22/C19)*E22</f>
        <v>#DIV/0!</v>
      </c>
    </row>
    <row r="23" spans="1:6" x14ac:dyDescent="0.15">
      <c r="B23" s="3" t="s">
        <v>17</v>
      </c>
      <c r="C23" s="26"/>
      <c r="D23" s="25"/>
      <c r="E23" s="25"/>
      <c r="F23" s="27"/>
    </row>
    <row r="24" spans="1:6" ht="15" thickBot="1" x14ac:dyDescent="0.2">
      <c r="A24" s="15">
        <v>4</v>
      </c>
      <c r="B24" s="62" t="s">
        <v>59</v>
      </c>
      <c r="C24" s="24" t="s">
        <v>18</v>
      </c>
      <c r="D24" s="24" t="s">
        <v>19</v>
      </c>
      <c r="E24" s="24" t="s">
        <v>1</v>
      </c>
      <c r="F24" s="24" t="s">
        <v>20</v>
      </c>
    </row>
    <row r="25" spans="1:6" x14ac:dyDescent="0.15">
      <c r="B25" s="14" t="s">
        <v>21</v>
      </c>
      <c r="C25" s="61"/>
      <c r="D25" s="25" t="s">
        <v>60</v>
      </c>
      <c r="E25" s="15"/>
      <c r="F25" s="15"/>
    </row>
    <row r="26" spans="1:6" x14ac:dyDescent="0.15">
      <c r="B26" s="5" t="s">
        <v>43</v>
      </c>
      <c r="C26" s="26"/>
      <c r="D26" s="25" t="s">
        <v>60</v>
      </c>
      <c r="E26" s="25">
        <v>2</v>
      </c>
      <c r="F26" s="27" t="e">
        <f>(C26/C25)*E26</f>
        <v>#DIV/0!</v>
      </c>
    </row>
    <row r="27" spans="1:6" x14ac:dyDescent="0.15">
      <c r="B27" s="3" t="s">
        <v>3</v>
      </c>
      <c r="C27" s="26"/>
      <c r="D27" s="25" t="s">
        <v>60</v>
      </c>
      <c r="E27" s="25">
        <v>2</v>
      </c>
      <c r="F27" s="27" t="e">
        <f>(C27/C25)*E27</f>
        <v>#DIV/0!</v>
      </c>
    </row>
    <row r="28" spans="1:6" x14ac:dyDescent="0.15">
      <c r="B28" s="3" t="s">
        <v>4</v>
      </c>
      <c r="C28" s="26"/>
      <c r="D28" s="25" t="s">
        <v>60</v>
      </c>
      <c r="E28" s="25">
        <v>2</v>
      </c>
      <c r="F28" s="27" t="e">
        <f>(C28/C25)*E28</f>
        <v>#DIV/0!</v>
      </c>
    </row>
    <row r="29" spans="1:6" x14ac:dyDescent="0.15">
      <c r="B29" s="3" t="s">
        <v>17</v>
      </c>
      <c r="C29" s="26"/>
      <c r="D29" s="25"/>
      <c r="E29" s="25"/>
      <c r="F29" s="27"/>
    </row>
    <row r="30" spans="1:6" ht="15" thickBot="1" x14ac:dyDescent="0.2">
      <c r="A30" s="15">
        <v>5</v>
      </c>
      <c r="B30" s="62" t="s">
        <v>61</v>
      </c>
      <c r="C30" s="24" t="s">
        <v>18</v>
      </c>
      <c r="D30" s="24" t="s">
        <v>19</v>
      </c>
      <c r="E30" s="24" t="s">
        <v>1</v>
      </c>
      <c r="F30" s="24" t="s">
        <v>20</v>
      </c>
    </row>
    <row r="31" spans="1:6" x14ac:dyDescent="0.15">
      <c r="B31" s="14" t="s">
        <v>21</v>
      </c>
      <c r="C31" s="61"/>
      <c r="D31" s="25" t="s">
        <v>33</v>
      </c>
      <c r="E31" s="15"/>
      <c r="F31" s="15"/>
    </row>
    <row r="32" spans="1:6" x14ac:dyDescent="0.15">
      <c r="B32" s="5" t="s">
        <v>43</v>
      </c>
      <c r="C32" s="26"/>
      <c r="D32" s="25" t="s">
        <v>33</v>
      </c>
      <c r="E32" s="25">
        <v>3</v>
      </c>
      <c r="F32" s="27" t="e">
        <f>(C32/C31)*E32</f>
        <v>#DIV/0!</v>
      </c>
    </row>
    <row r="33" spans="1:6" x14ac:dyDescent="0.15">
      <c r="B33" s="3" t="s">
        <v>3</v>
      </c>
      <c r="C33" s="26"/>
      <c r="D33" s="25" t="s">
        <v>33</v>
      </c>
      <c r="E33" s="25">
        <v>3</v>
      </c>
      <c r="F33" s="27" t="e">
        <f>(C33/C31)*E33</f>
        <v>#DIV/0!</v>
      </c>
    </row>
    <row r="34" spans="1:6" x14ac:dyDescent="0.15">
      <c r="B34" s="3" t="s">
        <v>4</v>
      </c>
      <c r="C34" s="26"/>
      <c r="D34" s="25" t="s">
        <v>33</v>
      </c>
      <c r="E34" s="25">
        <v>3</v>
      </c>
      <c r="F34" s="27" t="e">
        <f>(C34/C31)*E34</f>
        <v>#DIV/0!</v>
      </c>
    </row>
    <row r="35" spans="1:6" x14ac:dyDescent="0.15">
      <c r="B35" s="3" t="s">
        <v>17</v>
      </c>
      <c r="C35" s="26"/>
      <c r="D35" s="25"/>
      <c r="E35" s="25"/>
      <c r="F35" s="27"/>
    </row>
    <row r="36" spans="1:6" ht="15" thickBot="1" x14ac:dyDescent="0.2">
      <c r="A36" s="15">
        <v>6</v>
      </c>
      <c r="B36" s="62" t="s">
        <v>62</v>
      </c>
      <c r="C36" s="24" t="s">
        <v>18</v>
      </c>
      <c r="D36" s="24" t="s">
        <v>19</v>
      </c>
      <c r="E36" s="24" t="s">
        <v>1</v>
      </c>
      <c r="F36" s="24" t="s">
        <v>20</v>
      </c>
    </row>
    <row r="37" spans="1:6" x14ac:dyDescent="0.15">
      <c r="B37" s="14" t="s">
        <v>21</v>
      </c>
      <c r="C37" s="61"/>
      <c r="D37" s="25" t="s">
        <v>35</v>
      </c>
      <c r="E37" s="15"/>
      <c r="F37" s="15"/>
    </row>
    <row r="38" spans="1:6" x14ac:dyDescent="0.15">
      <c r="B38" s="5" t="s">
        <v>40</v>
      </c>
      <c r="C38" s="26"/>
      <c r="D38" s="25" t="s">
        <v>35</v>
      </c>
      <c r="E38" s="25">
        <v>2</v>
      </c>
      <c r="F38" s="27" t="e">
        <f>(C38/C37)*E38</f>
        <v>#DIV/0!</v>
      </c>
    </row>
    <row r="39" spans="1:6" x14ac:dyDescent="0.15">
      <c r="B39" s="3" t="s">
        <v>3</v>
      </c>
      <c r="C39" s="26"/>
      <c r="D39" s="25" t="s">
        <v>35</v>
      </c>
      <c r="E39" s="25">
        <v>2</v>
      </c>
      <c r="F39" s="27" t="e">
        <f>(C39/C37)*E39</f>
        <v>#DIV/0!</v>
      </c>
    </row>
    <row r="40" spans="1:6" x14ac:dyDescent="0.15">
      <c r="B40" s="3" t="s">
        <v>4</v>
      </c>
      <c r="C40" s="26"/>
      <c r="D40" s="25" t="s">
        <v>35</v>
      </c>
      <c r="E40" s="25">
        <v>2</v>
      </c>
      <c r="F40" s="27" t="e">
        <f>(C40/C37)*E40</f>
        <v>#DIV/0!</v>
      </c>
    </row>
    <row r="41" spans="1:6" x14ac:dyDescent="0.15">
      <c r="B41" s="3" t="s">
        <v>17</v>
      </c>
      <c r="C41" s="26"/>
      <c r="D41" s="25"/>
      <c r="E41" s="25"/>
      <c r="F41" s="27"/>
    </row>
    <row r="42" spans="1:6" ht="15" thickBot="1" x14ac:dyDescent="0.2">
      <c r="A42" s="15">
        <v>7</v>
      </c>
      <c r="B42" s="62" t="s">
        <v>63</v>
      </c>
      <c r="C42" s="24" t="s">
        <v>18</v>
      </c>
      <c r="D42" s="24" t="s">
        <v>19</v>
      </c>
      <c r="E42" s="24" t="s">
        <v>1</v>
      </c>
      <c r="F42" s="24" t="s">
        <v>20</v>
      </c>
    </row>
    <row r="43" spans="1:6" x14ac:dyDescent="0.15">
      <c r="B43" s="14" t="s">
        <v>21</v>
      </c>
      <c r="C43" s="61"/>
      <c r="D43" s="25" t="s">
        <v>34</v>
      </c>
      <c r="E43" s="15"/>
      <c r="F43" s="15"/>
    </row>
    <row r="44" spans="1:6" x14ac:dyDescent="0.15">
      <c r="B44" s="5" t="s">
        <v>43</v>
      </c>
      <c r="C44" s="26"/>
      <c r="D44" s="25" t="s">
        <v>34</v>
      </c>
      <c r="E44" s="25">
        <v>3</v>
      </c>
      <c r="F44" s="27" t="e">
        <f>(C44/C43)*E44</f>
        <v>#DIV/0!</v>
      </c>
    </row>
    <row r="45" spans="1:6" x14ac:dyDescent="0.15">
      <c r="B45" s="3" t="s">
        <v>3</v>
      </c>
      <c r="C45" s="26"/>
      <c r="D45" s="25" t="s">
        <v>34</v>
      </c>
      <c r="E45" s="25">
        <v>3</v>
      </c>
      <c r="F45" s="27" t="e">
        <f>(C45/C43)*E45</f>
        <v>#DIV/0!</v>
      </c>
    </row>
    <row r="46" spans="1:6" x14ac:dyDescent="0.15">
      <c r="B46" s="3" t="s">
        <v>4</v>
      </c>
      <c r="C46" s="26"/>
      <c r="D46" s="25" t="s">
        <v>34</v>
      </c>
      <c r="E46" s="25">
        <v>3</v>
      </c>
      <c r="F46" s="27" t="e">
        <f>(C46/C43)*E46</f>
        <v>#DIV/0!</v>
      </c>
    </row>
    <row r="47" spans="1:6" x14ac:dyDescent="0.15">
      <c r="B47" s="3" t="s">
        <v>17</v>
      </c>
      <c r="C47" s="54"/>
      <c r="D47" s="25"/>
      <c r="E47" s="25"/>
      <c r="F47" s="27"/>
    </row>
    <row r="48" spans="1:6" ht="15" thickBot="1" x14ac:dyDescent="0.2">
      <c r="A48" s="15">
        <v>8</v>
      </c>
      <c r="B48" s="62" t="s">
        <v>64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2:6" x14ac:dyDescent="0.15">
      <c r="B49" s="14" t="s">
        <v>21</v>
      </c>
      <c r="C49" s="61"/>
      <c r="D49" s="25" t="s">
        <v>33</v>
      </c>
      <c r="E49" s="15"/>
      <c r="F49" s="15"/>
    </row>
    <row r="50" spans="2:6" x14ac:dyDescent="0.15">
      <c r="B50" s="5" t="s">
        <v>43</v>
      </c>
      <c r="C50" s="26"/>
      <c r="D50" s="25" t="s">
        <v>33</v>
      </c>
      <c r="E50" s="25">
        <v>3</v>
      </c>
      <c r="F50" s="27" t="e">
        <f>(C50/C49)*E50</f>
        <v>#DIV/0!</v>
      </c>
    </row>
    <row r="51" spans="2:6" x14ac:dyDescent="0.15">
      <c r="B51" s="3" t="s">
        <v>3</v>
      </c>
      <c r="C51" s="26"/>
      <c r="D51" s="25" t="s">
        <v>33</v>
      </c>
      <c r="E51" s="25">
        <v>3</v>
      </c>
      <c r="F51" s="27" t="e">
        <f>(C51/C49)*E51</f>
        <v>#DIV/0!</v>
      </c>
    </row>
    <row r="52" spans="2:6" x14ac:dyDescent="0.15">
      <c r="B52" s="3" t="s">
        <v>4</v>
      </c>
      <c r="C52" s="26"/>
      <c r="D52" s="25" t="s">
        <v>33</v>
      </c>
      <c r="E52" s="25">
        <v>3</v>
      </c>
      <c r="F52" s="27" t="e">
        <f>(C52/C49)*E52</f>
        <v>#DIV/0!</v>
      </c>
    </row>
    <row r="53" spans="2:6" x14ac:dyDescent="0.15">
      <c r="C53" s="26"/>
      <c r="D53" s="25"/>
      <c r="E53" s="53"/>
      <c r="F53" s="27"/>
    </row>
    <row r="54" spans="2:6" x14ac:dyDescent="0.15">
      <c r="B54" s="14" t="s">
        <v>12</v>
      </c>
      <c r="C54" s="27"/>
      <c r="D54" s="25"/>
      <c r="E54" s="53">
        <f>E9+E15+E21+E27+E33+ E39+E45+E51</f>
        <v>20</v>
      </c>
      <c r="F54" s="25"/>
    </row>
    <row r="55" spans="2:6" x14ac:dyDescent="0.15">
      <c r="B55" s="75" t="s">
        <v>43</v>
      </c>
      <c r="C55" s="27"/>
      <c r="D55" s="25"/>
      <c r="E55" s="25"/>
      <c r="F55" s="27" t="e">
        <f>F8+F14+F20+F26+F44+F50+F32+F38</f>
        <v>#DIV/0!</v>
      </c>
    </row>
    <row r="56" spans="2:6" x14ac:dyDescent="0.15">
      <c r="B56" s="3" t="s">
        <v>3</v>
      </c>
      <c r="C56" s="27"/>
      <c r="D56" s="25"/>
      <c r="E56" s="25"/>
      <c r="F56" s="27" t="e">
        <f>F9+F15+F21+F27+F45+F51+F33+F39</f>
        <v>#DIV/0!</v>
      </c>
    </row>
    <row r="57" spans="2:6" x14ac:dyDescent="0.15">
      <c r="B57" s="3" t="s">
        <v>4</v>
      </c>
      <c r="C57" s="27"/>
      <c r="D57" s="25"/>
      <c r="E57" s="25"/>
      <c r="F57" s="27" t="e">
        <f>+F10+F16+F22+F28+F46+F52+F34+F40</f>
        <v>#DIV/0!</v>
      </c>
    </row>
    <row r="58" spans="2:6" x14ac:dyDescent="0.15">
      <c r="C58" s="31"/>
      <c r="D58" s="31"/>
      <c r="E58" s="25"/>
      <c r="F58" s="27"/>
    </row>
    <row r="59" spans="2:6" x14ac:dyDescent="0.15">
      <c r="B59" s="56" t="s">
        <v>8</v>
      </c>
    </row>
    <row r="61" spans="2:6" x14ac:dyDescent="0.15">
      <c r="B61" s="44" t="s">
        <v>13</v>
      </c>
      <c r="C61" s="34"/>
      <c r="D61" s="34"/>
      <c r="E61" s="34"/>
      <c r="F61" s="34"/>
    </row>
    <row r="62" spans="2:6" x14ac:dyDescent="0.15">
      <c r="B62" s="45" t="s">
        <v>22</v>
      </c>
      <c r="C62" s="34"/>
      <c r="D62" s="34"/>
      <c r="E62" s="34"/>
      <c r="F62" s="34"/>
    </row>
    <row r="63" spans="2:6" x14ac:dyDescent="0.15">
      <c r="B63" s="45" t="s">
        <v>65</v>
      </c>
      <c r="C63" s="34"/>
      <c r="D63" s="34"/>
      <c r="E63" s="34"/>
      <c r="F63" s="34"/>
    </row>
    <row r="64" spans="2:6" x14ac:dyDescent="0.15">
      <c r="B64" s="45" t="s">
        <v>23</v>
      </c>
      <c r="C64" s="34"/>
      <c r="D64" s="34"/>
      <c r="E64" s="34"/>
      <c r="F64" s="34"/>
    </row>
    <row r="65" spans="2:6" x14ac:dyDescent="0.15">
      <c r="B65" s="45" t="s">
        <v>24</v>
      </c>
      <c r="C65" s="34"/>
      <c r="D65" s="34"/>
      <c r="E65" s="34"/>
      <c r="F65" s="34"/>
    </row>
    <row r="66" spans="2:6" x14ac:dyDescent="0.15">
      <c r="B66" s="45" t="s">
        <v>25</v>
      </c>
      <c r="C66" s="34"/>
      <c r="D66" s="34"/>
      <c r="E66" s="34"/>
      <c r="F66" s="34"/>
    </row>
    <row r="67" spans="2:6" x14ac:dyDescent="0.15">
      <c r="B67" s="34" t="s">
        <v>36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7"/>
  <sheetViews>
    <sheetView zoomScale="125" workbookViewId="0">
      <selection activeCell="C8" sqref="C4:C8"/>
    </sheetView>
  </sheetViews>
  <sheetFormatPr baseColWidth="10" defaultColWidth="8.5" defaultRowHeight="14" x14ac:dyDescent="0.15"/>
  <cols>
    <col min="1" max="1" width="4.83203125" style="46" customWidth="1"/>
    <col min="2" max="2" width="66.83203125" style="46" customWidth="1"/>
    <col min="3" max="4" width="11.6640625" style="46" customWidth="1"/>
    <col min="5" max="5" width="12.6640625" style="46" customWidth="1"/>
    <col min="6" max="6" width="20.5" style="46" customWidth="1"/>
    <col min="7" max="16384" width="8.5" style="46"/>
  </cols>
  <sheetData>
    <row r="1" spans="2:6" x14ac:dyDescent="0.15">
      <c r="B1" s="1" t="s">
        <v>39</v>
      </c>
      <c r="C1" s="1"/>
      <c r="D1" s="1"/>
      <c r="E1" s="1"/>
      <c r="F1" s="1"/>
    </row>
    <row r="2" spans="2:6" ht="15" thickTop="1" x14ac:dyDescent="0.15">
      <c r="B2" s="3"/>
      <c r="C2" s="3"/>
      <c r="D2" s="3"/>
      <c r="E2" s="3"/>
      <c r="F2" s="3"/>
    </row>
    <row r="3" spans="2:6" ht="31" thickBot="1" x14ac:dyDescent="0.2">
      <c r="B3" s="72" t="s">
        <v>50</v>
      </c>
      <c r="C3" s="52" t="s">
        <v>26</v>
      </c>
      <c r="D3" s="52" t="s">
        <v>19</v>
      </c>
      <c r="E3" s="52" t="s">
        <v>27</v>
      </c>
      <c r="F3" s="52" t="s">
        <v>2</v>
      </c>
    </row>
    <row r="4" spans="2:6" x14ac:dyDescent="0.15">
      <c r="B4" s="3" t="s">
        <v>28</v>
      </c>
      <c r="C4" s="63"/>
      <c r="D4" s="26"/>
      <c r="E4" s="3"/>
      <c r="F4" s="29"/>
    </row>
    <row r="5" spans="2:6" x14ac:dyDescent="0.15">
      <c r="B5" s="5" t="s">
        <v>43</v>
      </c>
      <c r="C5" s="25"/>
      <c r="D5" s="26" t="s">
        <v>29</v>
      </c>
      <c r="E5" s="25">
        <v>10</v>
      </c>
      <c r="F5" s="27" t="e">
        <f>(C5/C4)*E5</f>
        <v>#DIV/0!</v>
      </c>
    </row>
    <row r="6" spans="2:6" x14ac:dyDescent="0.15">
      <c r="B6" s="30" t="s">
        <v>3</v>
      </c>
      <c r="C6" s="25"/>
      <c r="D6" s="26" t="s">
        <v>29</v>
      </c>
      <c r="E6" s="25">
        <v>10</v>
      </c>
      <c r="F6" s="27" t="e">
        <f>(C6/C4)*E6</f>
        <v>#DIV/0!</v>
      </c>
    </row>
    <row r="7" spans="2:6" x14ac:dyDescent="0.15">
      <c r="B7" s="30" t="s">
        <v>4</v>
      </c>
      <c r="C7" s="25"/>
      <c r="D7" s="26" t="s">
        <v>29</v>
      </c>
      <c r="E7" s="25">
        <v>10</v>
      </c>
      <c r="F7" s="27" t="e">
        <f>(C7/C4)*E7</f>
        <v>#DIV/0!</v>
      </c>
    </row>
    <row r="8" spans="2:6" x14ac:dyDescent="0.15">
      <c r="B8" s="30"/>
      <c r="C8" s="25"/>
      <c r="D8" s="26"/>
      <c r="E8" s="25"/>
      <c r="F8" s="27"/>
    </row>
    <row r="11" spans="2:6" x14ac:dyDescent="0.15">
      <c r="B11" s="28" t="s">
        <v>12</v>
      </c>
      <c r="C11" s="28"/>
      <c r="D11" s="42"/>
      <c r="E11" s="43"/>
      <c r="F11" s="43"/>
    </row>
    <row r="12" spans="2:6" x14ac:dyDescent="0.15">
      <c r="B12" s="5" t="s">
        <v>43</v>
      </c>
      <c r="C12" s="3"/>
      <c r="E12" s="3"/>
      <c r="F12" s="31" t="e">
        <f>F5</f>
        <v>#DIV/0!</v>
      </c>
    </row>
    <row r="13" spans="2:6" x14ac:dyDescent="0.15">
      <c r="B13" s="3" t="s">
        <v>3</v>
      </c>
      <c r="C13" s="3"/>
      <c r="E13" s="3"/>
      <c r="F13" s="31" t="e">
        <f>F6</f>
        <v>#DIV/0!</v>
      </c>
    </row>
    <row r="14" spans="2:6" x14ac:dyDescent="0.15">
      <c r="B14" s="3" t="s">
        <v>4</v>
      </c>
      <c r="C14" s="3"/>
      <c r="E14" s="3"/>
      <c r="F14" s="31" t="e">
        <f>F7</f>
        <v>#DIV/0!</v>
      </c>
    </row>
    <row r="16" spans="2:6" x14ac:dyDescent="0.15">
      <c r="B16" s="18" t="s">
        <v>8</v>
      </c>
      <c r="C16" s="18"/>
    </row>
    <row r="19" spans="2:6" x14ac:dyDescent="0.15">
      <c r="B19" s="47" t="s">
        <v>32</v>
      </c>
      <c r="C19" s="48"/>
      <c r="D19" s="49"/>
      <c r="E19" s="50"/>
      <c r="F19" s="51"/>
    </row>
    <row r="21" spans="2:6" x14ac:dyDescent="0.15">
      <c r="B21" s="44" t="s">
        <v>13</v>
      </c>
    </row>
    <row r="22" spans="2:6" x14ac:dyDescent="0.15">
      <c r="B22" s="45" t="s">
        <v>31</v>
      </c>
    </row>
    <row r="23" spans="2:6" x14ac:dyDescent="0.15">
      <c r="B23" s="45" t="s">
        <v>49</v>
      </c>
    </row>
    <row r="24" spans="2:6" x14ac:dyDescent="0.15">
      <c r="B24" s="45" t="s">
        <v>23</v>
      </c>
    </row>
    <row r="25" spans="2:6" x14ac:dyDescent="0.15">
      <c r="B25" s="45" t="s">
        <v>24</v>
      </c>
    </row>
    <row r="26" spans="2:6" x14ac:dyDescent="0.15">
      <c r="B26" s="45" t="s">
        <v>25</v>
      </c>
    </row>
    <row r="27" spans="2:6" x14ac:dyDescent="0.15">
      <c r="B27" s="34" t="s">
        <v>36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AE30-3A37-9C41-98A4-A2D67D7B101D}">
  <dimension ref="A1:F18"/>
  <sheetViews>
    <sheetView workbookViewId="0">
      <selection activeCell="C8" sqref="C4:C8"/>
    </sheetView>
  </sheetViews>
  <sheetFormatPr baseColWidth="10" defaultRowHeight="13" x14ac:dyDescent="0.15"/>
  <cols>
    <col min="1" max="1" width="5.83203125" customWidth="1"/>
    <col min="2" max="2" width="91.6640625" customWidth="1"/>
    <col min="3" max="3" width="12.33203125" customWidth="1"/>
  </cols>
  <sheetData>
    <row r="1" spans="1:6" ht="15" thickBot="1" x14ac:dyDescent="0.2">
      <c r="A1" s="69"/>
      <c r="B1" s="70" t="s">
        <v>41</v>
      </c>
      <c r="C1" s="70"/>
      <c r="D1" s="70"/>
      <c r="E1" s="70"/>
      <c r="F1" s="70"/>
    </row>
    <row r="2" spans="1:6" ht="15" thickTop="1" x14ac:dyDescent="0.15">
      <c r="A2" s="69"/>
      <c r="B2" s="3"/>
      <c r="C2" s="3"/>
      <c r="D2" s="3"/>
      <c r="E2" s="3"/>
      <c r="F2" s="3"/>
    </row>
    <row r="3" spans="1:6" ht="31" thickBot="1" x14ac:dyDescent="0.2">
      <c r="A3" s="71" t="s">
        <v>42</v>
      </c>
      <c r="B3" s="72" t="s">
        <v>52</v>
      </c>
      <c r="C3" s="52" t="s">
        <v>26</v>
      </c>
      <c r="D3" s="52" t="s">
        <v>19</v>
      </c>
      <c r="E3" s="52" t="s">
        <v>27</v>
      </c>
      <c r="F3" s="52" t="s">
        <v>2</v>
      </c>
    </row>
    <row r="4" spans="1:6" ht="14" x14ac:dyDescent="0.15">
      <c r="A4" s="69"/>
      <c r="B4" s="3" t="s">
        <v>28</v>
      </c>
      <c r="C4" s="73"/>
      <c r="D4" s="26"/>
      <c r="E4" s="3"/>
      <c r="F4" s="29"/>
    </row>
    <row r="5" spans="1:6" ht="14" x14ac:dyDescent="0.15">
      <c r="A5" s="69"/>
      <c r="B5" s="30" t="s">
        <v>43</v>
      </c>
      <c r="C5" s="25"/>
      <c r="D5" s="26" t="s">
        <v>44</v>
      </c>
      <c r="E5" s="25">
        <v>10</v>
      </c>
      <c r="F5" s="27" t="e">
        <f>(C4/C5)*E5</f>
        <v>#DIV/0!</v>
      </c>
    </row>
    <row r="6" spans="1:6" ht="14" x14ac:dyDescent="0.15">
      <c r="A6" s="69"/>
      <c r="B6" s="30" t="s">
        <v>3</v>
      </c>
      <c r="C6" s="25"/>
      <c r="D6" s="26" t="s">
        <v>44</v>
      </c>
      <c r="E6" s="25">
        <v>10</v>
      </c>
      <c r="F6" s="27" t="e">
        <f>(C4/C6)*E6</f>
        <v>#DIV/0!</v>
      </c>
    </row>
    <row r="7" spans="1:6" ht="14" x14ac:dyDescent="0.15">
      <c r="A7" s="69"/>
      <c r="B7" s="30" t="s">
        <v>4</v>
      </c>
      <c r="C7" s="25"/>
      <c r="D7" s="26" t="s">
        <v>44</v>
      </c>
      <c r="E7" s="25">
        <v>10</v>
      </c>
      <c r="F7" s="27" t="e">
        <f>(C4/C7)*E7</f>
        <v>#DIV/0!</v>
      </c>
    </row>
    <row r="8" spans="1:6" ht="14" x14ac:dyDescent="0.15">
      <c r="A8" s="69"/>
      <c r="B8" s="46"/>
      <c r="C8" s="46"/>
      <c r="D8" s="46"/>
      <c r="E8" s="46"/>
      <c r="F8" s="46"/>
    </row>
    <row r="9" spans="1:6" ht="14" x14ac:dyDescent="0.15">
      <c r="A9" s="74"/>
      <c r="B9" s="46"/>
      <c r="C9" s="46"/>
      <c r="D9" s="46"/>
      <c r="E9" s="46"/>
      <c r="F9" s="46"/>
    </row>
    <row r="10" spans="1:6" ht="15" thickBot="1" x14ac:dyDescent="0.2">
      <c r="A10" s="69"/>
      <c r="B10" s="28" t="s">
        <v>12</v>
      </c>
      <c r="C10" s="28"/>
      <c r="D10" s="42"/>
      <c r="E10" s="43"/>
      <c r="F10" s="43"/>
    </row>
    <row r="11" spans="1:6" ht="14" x14ac:dyDescent="0.15">
      <c r="A11" s="69"/>
      <c r="B11" s="3" t="s">
        <v>43</v>
      </c>
      <c r="C11" s="3"/>
      <c r="D11" s="46"/>
      <c r="E11" s="3"/>
      <c r="F11" s="31" t="e">
        <f>F5</f>
        <v>#DIV/0!</v>
      </c>
    </row>
    <row r="12" spans="1:6" ht="14" x14ac:dyDescent="0.15">
      <c r="A12" s="69"/>
      <c r="B12" s="3" t="s">
        <v>3</v>
      </c>
      <c r="C12" s="3"/>
      <c r="D12" s="46"/>
      <c r="E12" s="3"/>
      <c r="F12" s="31" t="e">
        <f>F6</f>
        <v>#DIV/0!</v>
      </c>
    </row>
    <row r="13" spans="1:6" ht="14" x14ac:dyDescent="0.15">
      <c r="A13" s="69"/>
      <c r="B13" s="3" t="s">
        <v>4</v>
      </c>
      <c r="C13" s="3"/>
      <c r="D13" s="46"/>
      <c r="E13" s="3"/>
      <c r="F13" s="31" t="e">
        <f>F7</f>
        <v>#DIV/0!</v>
      </c>
    </row>
    <row r="14" spans="1:6" ht="14" x14ac:dyDescent="0.15">
      <c r="A14" s="69"/>
      <c r="B14" s="46"/>
      <c r="C14" s="46"/>
      <c r="D14" s="46"/>
      <c r="E14" s="46"/>
      <c r="F14" s="46"/>
    </row>
    <row r="15" spans="1:6" ht="14" x14ac:dyDescent="0.15">
      <c r="A15" s="74"/>
      <c r="B15" s="18" t="s">
        <v>8</v>
      </c>
      <c r="C15" s="18"/>
      <c r="D15" s="46"/>
      <c r="E15" s="46"/>
      <c r="F15" s="46"/>
    </row>
    <row r="16" spans="1:6" ht="14" x14ac:dyDescent="0.15">
      <c r="A16" s="69"/>
      <c r="B16" s="46"/>
      <c r="C16" s="46"/>
      <c r="D16" s="46"/>
      <c r="E16" s="46"/>
      <c r="F16" s="46"/>
    </row>
    <row r="17" spans="1:6" ht="14" x14ac:dyDescent="0.15">
      <c r="A17" s="69"/>
      <c r="B17" s="46"/>
      <c r="C17" s="46"/>
      <c r="D17" s="46"/>
      <c r="E17" s="46"/>
      <c r="F17" s="46"/>
    </row>
    <row r="18" spans="1:6" ht="14" x14ac:dyDescent="0.15">
      <c r="A18" s="69"/>
      <c r="B18" s="47" t="s">
        <v>51</v>
      </c>
      <c r="C18" s="48"/>
      <c r="D18" s="49"/>
      <c r="E18" s="50"/>
      <c r="F18" s="51"/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Hodnoceni</vt:lpstr>
      <vt:lpstr>Cena</vt:lpstr>
      <vt:lpstr>Tech.specifikace </vt:lpstr>
      <vt:lpstr>Záruční doba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2023-09-21T19:03:33Z</dcterms:modified>
</cp:coreProperties>
</file>