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lesjambor-my.sharepoint.com/personal/jambor_aj-projekt_cz/Documents/Projekty 2024/Chodníky/Poděbrady_ul. Nádražní/ROZPOČET/"/>
    </mc:Choice>
  </mc:AlternateContent>
  <xr:revisionPtr revIDLastSave="8" documentId="11_467DA99632A5821A68FF0C084829EBE9DE658E86" xr6:coauthVersionLast="47" xr6:coauthVersionMax="47" xr10:uidLastSave="{E49FC277-AE21-4688-B265-73874A82E1DD}"/>
  <bookViews>
    <workbookView xWindow="-120" yWindow="-120" windowWidth="29040" windowHeight="15720" activeTab="1" xr2:uid="{00000000-000D-0000-FFFF-FFFF00000000}"/>
  </bookViews>
  <sheets>
    <sheet name="Rekapitulace" sheetId="3" r:id="rId1"/>
    <sheet name="SO01" sheetId="2" r:id="rId2"/>
  </sheets>
  <calcPr calcId="191029"/>
</workbook>
</file>

<file path=xl/calcChain.xml><?xml version="1.0" encoding="utf-8"?>
<calcChain xmlns="http://schemas.openxmlformats.org/spreadsheetml/2006/main">
  <c r="I143" i="2" l="1"/>
  <c r="O168" i="2"/>
  <c r="I168" i="2"/>
  <c r="I164" i="2"/>
  <c r="O164" i="2" s="1"/>
  <c r="I160" i="2"/>
  <c r="O160" i="2" s="1"/>
  <c r="O156" i="2"/>
  <c r="I156" i="2"/>
  <c r="I152" i="2"/>
  <c r="O152" i="2" s="1"/>
  <c r="I148" i="2"/>
  <c r="O148" i="2" s="1"/>
  <c r="O144" i="2"/>
  <c r="I144" i="2"/>
  <c r="I130" i="2"/>
  <c r="O139" i="2"/>
  <c r="I139" i="2"/>
  <c r="I135" i="2"/>
  <c r="O135" i="2" s="1"/>
  <c r="I131" i="2"/>
  <c r="O131" i="2" s="1"/>
  <c r="I125" i="2"/>
  <c r="I126" i="2"/>
  <c r="O126" i="2" s="1"/>
  <c r="I84" i="2"/>
  <c r="I121" i="2"/>
  <c r="O121" i="2" s="1"/>
  <c r="O117" i="2"/>
  <c r="I117" i="2"/>
  <c r="I113" i="2"/>
  <c r="O113" i="2" s="1"/>
  <c r="I109" i="2"/>
  <c r="O109" i="2" s="1"/>
  <c r="I105" i="2"/>
  <c r="O105" i="2" s="1"/>
  <c r="I101" i="2"/>
  <c r="O101" i="2" s="1"/>
  <c r="I97" i="2"/>
  <c r="O97" i="2" s="1"/>
  <c r="O93" i="2"/>
  <c r="I93" i="2"/>
  <c r="I89" i="2"/>
  <c r="O89" i="2" s="1"/>
  <c r="I85" i="2"/>
  <c r="O85" i="2" s="1"/>
  <c r="I79" i="2"/>
  <c r="I80" i="2"/>
  <c r="O80" i="2" s="1"/>
  <c r="I74" i="2"/>
  <c r="I75" i="2"/>
  <c r="O75" i="2" s="1"/>
  <c r="I37" i="2"/>
  <c r="I70" i="2"/>
  <c r="O70" i="2" s="1"/>
  <c r="O66" i="2"/>
  <c r="I66" i="2"/>
  <c r="I62" i="2"/>
  <c r="O62" i="2" s="1"/>
  <c r="I58" i="2"/>
  <c r="O58" i="2" s="1"/>
  <c r="O54" i="2"/>
  <c r="I54" i="2"/>
  <c r="I50" i="2"/>
  <c r="O50" i="2" s="1"/>
  <c r="I46" i="2"/>
  <c r="O46" i="2" s="1"/>
  <c r="O42" i="2"/>
  <c r="I42" i="2"/>
  <c r="I38" i="2"/>
  <c r="O38" i="2" s="1"/>
  <c r="I8" i="2"/>
  <c r="I3" i="2" s="1"/>
  <c r="C10" i="3" s="1"/>
  <c r="I33" i="2"/>
  <c r="O33" i="2" s="1"/>
  <c r="I29" i="2"/>
  <c r="O29" i="2" s="1"/>
  <c r="O25" i="2"/>
  <c r="I25" i="2"/>
  <c r="I21" i="2"/>
  <c r="O21" i="2" s="1"/>
  <c r="I17" i="2"/>
  <c r="O17" i="2" s="1"/>
  <c r="I13" i="2"/>
  <c r="O13" i="2" s="1"/>
  <c r="I9" i="2"/>
  <c r="O9" i="2" s="1"/>
  <c r="D10" i="3" s="1"/>
  <c r="E10" i="3" l="1"/>
  <c r="C7" i="3" s="1"/>
  <c r="C6" i="3"/>
</calcChain>
</file>

<file path=xl/sharedStrings.xml><?xml version="1.0" encoding="utf-8"?>
<sst xmlns="http://schemas.openxmlformats.org/spreadsheetml/2006/main" count="482" uniqueCount="200">
  <si>
    <t>EstiCon</t>
  </si>
  <si>
    <t>Firma:</t>
  </si>
  <si>
    <t>Rekapitulace ceny</t>
  </si>
  <si>
    <t>Stavba: 10 - OPRAVA CHODNÍKU V UL. NÁDRAŽNÍ A UL. ZA ŠKOLOU, MĚSTO PODĚBRADY-VELKÉ ZBOŽÍ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</si>
  <si>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</si>
  <si>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</si>
  <si>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</si>
  <si>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</si>
  <si>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</si>
  <si>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</si>
  <si>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</si>
  <si>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SO01</t>
  </si>
  <si>
    <t>CHODNÍK A VJEZDY</t>
  </si>
  <si>
    <t>Soupis prací objektu</t>
  </si>
  <si>
    <t>S</t>
  </si>
  <si>
    <t>Stavba:</t>
  </si>
  <si>
    <t>10</t>
  </si>
  <si>
    <t>OPRAVA CHODNÍKU V UL. NÁDRAŽNÍ A UL. ZA ŠKOLOU, MĚSTO PODĚBRADY-VELKÉ ZBOŽÍ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</si>
  <si>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</si>
  <si>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</si>
  <si>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</si>
  <si>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</si>
  <si>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</si>
  <si>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</si>
  <si>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</si>
  <si>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</si>
  <si>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</si>
  <si>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</si>
  <si>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</si>
  <si>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</si>
  <si>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</si>
  <si>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</si>
  <si>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</si>
  <si>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</si>
  <si>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</si>
  <si>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00002</t>
  </si>
  <si>
    <t/>
  </si>
  <si>
    <t>GEODETICKÉ VYTÝČENÍ STAVBY PŘED REALIZACÍ</t>
  </si>
  <si>
    <t>KPL</t>
  </si>
  <si>
    <t>PP</t>
  </si>
  <si>
    <t>VV</t>
  </si>
  <si>
    <t>1 = 1,000 [A]</t>
  </si>
  <si>
    <t>TS</t>
  </si>
  <si>
    <t>00003</t>
  </si>
  <si>
    <t>GEODETICKÉ ZAMĚŘENÍ STAVBY - SKUTEČNÉ PROVEDENÍ</t>
  </si>
  <si>
    <t>00004</t>
  </si>
  <si>
    <t>GEODETICKÉ ZAMĚŘENÍ - VYHOTOVENÍ GEOMETRICKÉHO PLÁNU PRO ODDĚLENÍ POZEMKU</t>
  </si>
  <si>
    <t>015113</t>
  </si>
  <si>
    <t>POPLATKY ZA LIKVIDACI ODPADU NEKONTAMINOVANÝCH - 17 05 04  VYTEŽENÉ ZEMINY A HORNINY -  III. TRÍDA TEŽITELNOSTI</t>
  </si>
  <si>
    <t>T</t>
  </si>
  <si>
    <t>251.388*1,7 = 427,360 [A]_x000D_
Celkové množství = 427,360</t>
  </si>
  <si>
    <t>1. Položka obsahuje:_x000D_
 – veškeré poplatky provozovateli skládky, recyklacní linky nebo jiného zarízení na zpracování nebo likvidaci odpadu související s prevzetím, uložením, zpracováním nebo likvidací odpadu_x000D_
2. Položka neobsahuje:_x000D_
 – náklady spojené s dopravou odpadu z místa stavby na místo prevzetí provozovatelem skládky, recyklacní linky nebo jiného zarízení na zpracování nebo likvidaci odpadu_x000D_
3. Zpusob merení:_x000D_
Tunou se rozumí hmotnost odpadu vytrídeného v souladu se zákonem c. 541/2020 Sb., o nakládání s odpady, v platném znení.</t>
  </si>
  <si>
    <t>015130</t>
  </si>
  <si>
    <t>POPLATKY ZA LIKVIDACI ODPADU NEKONTAMINOVANÝCH - 17 03 02  VYBOURANÝ ASFALTOVÝ BETON BEZ DEHTU</t>
  </si>
  <si>
    <t>19.800*2,2 = 43,560 [A]_x000D_
Celkové množství = 43,560</t>
  </si>
  <si>
    <t>02720</t>
  </si>
  <si>
    <t>POMOC PRÁCE ZRÍZ NEBO ZAJIŠT REGULACI A OCHRANU DOPRAVY</t>
  </si>
  <si>
    <t>DIO 1 = 1,000 [A]</t>
  </si>
  <si>
    <t>zahrnuje veškeré náklady spojené s objednatelem požadovanými zarízeními</t>
  </si>
  <si>
    <t>03100</t>
  </si>
  <si>
    <t>ZARÍZENÍ STAVENIŠTE - ZRÍZENÍ, PROVOZ, DEMONTÁŽ</t>
  </si>
  <si>
    <t>1 = 1,000 [A]_x000D_
Celkové množství = 1,000</t>
  </si>
  <si>
    <t>zahrnuje objednatelem povolené náklady na porízení (event. pronájem), provozování, udržování a likvidaci zhotovitelova zarízení</t>
  </si>
  <si>
    <t>1</t>
  </si>
  <si>
    <t>Zemní práce</t>
  </si>
  <si>
    <t>112041</t>
  </si>
  <si>
    <t>KÁCENÍ STROMU D KMENE DO 0,3M S ODSTRANENÍM PAREZU, ODVOZ DO 1KM</t>
  </si>
  <si>
    <t>KUS</t>
  </si>
  <si>
    <t>2 = 2,000 [A]_x000D_
Celkové množství = 2,000</t>
  </si>
  <si>
    <t>Kácení stromu se merí v [ks] poražených stromu (prumer stromu se merí ve výšce 1,3m nad terénem) a zahrnuje zejména:
- poražení stromu a osekání vetví
- spálení vetví na hromadách nebo štepkování
- dopravu a uložení kmenu, prípadné další práce s nimi dle pokynu zadávací dokumentace
Odstranení parezu se merí v [ks] vytrhaných nebo vykopaných parezu a zahrnuje zejména:
- vytrhání nebo vykopání parezu
- veškeré zemní práce spojené s odstranením parezu
- dopravu a uložení parezu, prípadne další práce s nimi dle pokynu zadávací dokumentace
- zásyp jam po parezech</t>
  </si>
  <si>
    <t>113438</t>
  </si>
  <si>
    <t>ODSTRAN KRYTU ZPEVNĚNÝCH PLOCH S ASFALT POJIVEM VČET PODKLADU, ODVOZ DO 20KM</t>
  </si>
  <si>
    <t>M3</t>
  </si>
  <si>
    <t>Komunikace (67+29+36)*0,5*0,3 = 19,800 [A]_x000D_
Celkové množství = 19,800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</si>
  <si>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</si>
  <si>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123738</t>
  </si>
  <si>
    <t>ODKOP PRO SPOD STAVBU SILNIC A ŽELEZNIC TR. I, ODVOZ DO 20KM</t>
  </si>
  <si>
    <t>Chodník (75,2+65,6+15,5+5,5+93+10,1+97,5+3,7)*0,25 = 91,525 [A]_x000D_
Vjezdy (4+7,8+7,8+49,5+15+129+2+2,4+7+2+16)*0,42 = 101,850 [B]_x000D_
Sanace podloží (A+B)*0,3 = 58,013 [C]_x000D_
Celkové množství = 251,388</t>
  </si>
  <si>
    <t>131737</t>
  </si>
  <si>
    <t>HLOUBENÍ JAM ZAPAŽ I NEPAŽ TŘ. I, ODVOZ DO 16KM</t>
  </si>
  <si>
    <t>Vsakovací zářezy 1*1,5*1 = 1,500 [A]_x000D_
Celkové množství = 1,500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</si>
  <si>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</si>
  <si>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132737</t>
  </si>
  <si>
    <t>HLOUBENÍ RÝH ŠÍŘ DO 2M PAŽ I NEPAŽ TŘ. I, ODVOZ DO 16KM</t>
  </si>
  <si>
    <t>Potrubí pro vsakovací zářezy+vpusť (7+4,5)*0,6*1,2 = 8,280 [A]_x000D_
Celkové množství = 8,280</t>
  </si>
  <si>
    <t>17511</t>
  </si>
  <si>
    <t>LOŽE A OBSYP POTRUBÍ A OBJEKTŮ SE ZHUTNĚNÍM</t>
  </si>
  <si>
    <t>(7+4,5)*0,6*0,6 = 4,140 [A]_x000D_
Celkové množství = 4,140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</si>
  <si>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</si>
  <si>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18110</t>
  </si>
  <si>
    <t>ÚPRAVA PLÁNE SE ZHUTNENÍM V HORNINE TR. I</t>
  </si>
  <si>
    <t>M2</t>
  </si>
  <si>
    <t>Chodníky 91,525 = 91,525 [A]_x000D_
Vjezdy 101,85 = 101,850 [B]_x000D_
Celkové množství = 193,375</t>
  </si>
  <si>
    <t>položka zahrnuje úpravu pláne vcetne vyrovnání výškových rozdílu. Míru zhutnení urcuje projekt.</t>
  </si>
  <si>
    <t>18233</t>
  </si>
  <si>
    <t>ROZPROSTŘENÍ ORNICE V ROVINĚ V TL DO 0,20M</t>
  </si>
  <si>
    <t>250 = 250,000 [A]</t>
  </si>
  <si>
    <t>Položka zahrnuje:
- nutné přemístění ornice z dočasných skládek vzdálených do 50m
- rozprostření ornice v předepsané tloušťce v rovině a ve svahu do 1:5
Položka nezahrnuje:
- x</t>
  </si>
  <si>
    <t>18241</t>
  </si>
  <si>
    <t>ZALOŽENÍ TRÁVNÍKU RUCNÍM VÝSEVEM</t>
  </si>
  <si>
    <t>Zahrnuje dodání predepsané travní smesi, její výsev na ornici, zalévání, první pokosení, to vše bez ohledu na sklon terénu</t>
  </si>
  <si>
    <t>2</t>
  </si>
  <si>
    <t>Základy</t>
  </si>
  <si>
    <t>214613</t>
  </si>
  <si>
    <t>SEPARAČNÍ GEOTEXTILIE 200g/m2 S VÝZNAMNOU FILTRAČNÍ FUNKCÍ</t>
  </si>
  <si>
    <t>Podloží + Vsakovací zářezy 91,525+101,85+1,5*1*4 = 199,375 [A]_x000D_
Celkové množství = 199,375</t>
  </si>
  <si>
    <t>Položka zahrnuje:
- dodávku předepsané geotextilie
- úpravu, očištění a ochranu podkladu
- přichycení k podkladu, případně zatížení
- úpravy spojů a zajištění okrajů
- úpravy pro odvodnění
- nutné přesahy  (nezapočítávají se do výměry)
- mimostaveništní a vnitrostaveništní dopravu
Položka nezahrnuje:
- x</t>
  </si>
  <si>
    <t>4</t>
  </si>
  <si>
    <t>Vodorovné konstrukce</t>
  </si>
  <si>
    <t>45857</t>
  </si>
  <si>
    <t>VÝPLŇ MEZI OBRUBNÍKY A PLOTY Z KAMENIVA TĚŽENÉHO</t>
  </si>
  <si>
    <t>10*0,2 = 2,000 [A]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</si>
  <si>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</si>
  <si>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5</t>
  </si>
  <si>
    <t>Komunikace</t>
  </si>
  <si>
    <t>56213</t>
  </si>
  <si>
    <t>VOZOVKOVÉ VRSTVY Z MATERIÁLU STABIL CEMENTEM TL DO 150MM</t>
  </si>
  <si>
    <t>Oprava silnice podél obrub (67+29+36)*0,4 = 52,800 [A]_x000D_
Vjezdy (4+7,8+7,8+49,5+15+129+2+2,4+7+2+16) = 242,500 [B]_x000D_
Celkové množství = 295,300</t>
  </si>
  <si>
    <t>- dodání smesi v požadované kvalite
- ocištení podkladu
- uložení smesi dle predepsaného technologického predpisu a zhutnení vrstvy v predepsané tlouštce
- zrízení vrstvy bez rozlišení šírky, pokládání vrstvy po etapách, vcetne pracovních spar a spoju
- úpravu napojení, ukoncení
- úpravu dilatacních spar vcetne predepsané výztuže
- nezahrnuje postriky, nátery
- nezahrnuje úpravu povrchu krytu</t>
  </si>
  <si>
    <t>56333</t>
  </si>
  <si>
    <t>VOZOVKOVÉ VRSTVY ZE ŠTERKODRTI TL. DO 150MM</t>
  </si>
  <si>
    <t>Chodník 91,525 = 91,525 [A]_x000D_
Celkové množství = 91,525</t>
  </si>
  <si>
    <t>- dodání kameniva predepsané kvality a zrnitosti_x000D_
- rozprostrení a zhutnení vrstvy v predepsané tlouštce_x000D_
- zrízení vrstvy bez rozlišení šírky, pokládání vrstvy po etapách_x000D_
- nezahrnuje postriky, nátery</t>
  </si>
  <si>
    <t>56336</t>
  </si>
  <si>
    <t>VOZOVKOVÉ VRSTVY ZE ŠTERKODRTI TL. DO 300MM + SANACE PODLOŽÍ</t>
  </si>
  <si>
    <t>Vjezdy 4+7,8+7,8+49,5+15+129+2+2,4+7+2+16 = 242,500 [A]_x000D_
Sanace vjezdů a chodníků 91,525+101,85 = 193,375 [B]_x000D_
Celkové množství = 435,875</t>
  </si>
  <si>
    <t>572221</t>
  </si>
  <si>
    <t>SPOJOVACÍ POSTRIK Z ASFALTU DO 1,0KG/M2</t>
  </si>
  <si>
    <t>Oprava silnice podél obrub (67+29+36)*0,5*2 = 132,000 [A]_x000D_
Celkové množství = 132,000</t>
  </si>
  <si>
    <t>- dodání všech predepsaných materiálu pro postriky v predepsaném množství_x000D_
- provedení dle predepsaného technologického predpisu_x000D_
- zrízení vrstvy bez rozlišení šírky, pokládání vrstvy po etapách_x000D_
- úpravu napojení, ukoncení</t>
  </si>
  <si>
    <t>574A33</t>
  </si>
  <si>
    <t>ASFALTOVÝ BETON PRO OBRUSNÉ VRSTVY ACO 11 TL. 40MM</t>
  </si>
  <si>
    <t>Oprava silnice podél obrub (67+29+36)*0,5 = 66,000 [B]_x000D_
Celkové množství = 66,000</t>
  </si>
  <si>
    <t>- dodání smesi v požadované kvalite_x000D_
- ocištení podkladu_x000D_
- uložení smesi dle predepsaného technologického predpisu, zhutnení vrstvy v predepsané tlouštce_x000D_
- zrízení vrstvy bez rozlišení šírky, pokládání vrstvy po etapách, vcetne pracovních spar a spoju_x000D_
- úpravu napojení, ukoncení podél obrubníku, dilatacních zarízení, odvodnovacích proužku, odvodnovacu, vpustí, šachet a pod._x000D_
- nezahrnuje postriky, nátery_x000D_
- nezahrnuje tesnení podél obrubníku, dilatacních zarízení, odvodnovacích proužku, odvodnovacu, vpustí, šachet a pod.</t>
  </si>
  <si>
    <t>574E56</t>
  </si>
  <si>
    <t>ASFALTOVÝ BETON PRO PODKLADNÍ VRSTVY ACP 16+, 16S TL. 60MM</t>
  </si>
  <si>
    <t>Oprava silnice podél obrub (67+29+36)*0,4 = 52,800 [A]_x000D_
Celkové množství = 52,800</t>
  </si>
  <si>
    <t>582611</t>
  </si>
  <si>
    <t>KRYTY Z BETON DLAŽDIC SE ZÁMKEM PŘÍRODNÍ TL 60MM DO LOŽE Z KAM</t>
  </si>
  <si>
    <t>Chodník - Dlažba 100x200 mm 75,2+65,6+15,5+5,5+93+10,1+97,5 = 362,400 [A]_x000D_
Celkové množství = 362,400</t>
  </si>
  <si>
    <t>- dodání dlažebního materiálu v požadované kvalite, dodání materiálu pro predepsané  lože v tlouštce predepsané dokumentací a pro predepsanou výpln spar_x000D_
- ocištení podkladu_x000D_
- uložení dlažby dle predepsaného technologického predpisu vcetne predepsané podkladní vrstvy a predepsané výplne spar_x000D_
- zrízení vrstvy bez rozlišení šírky, pokládání vrstvy po etapách _x000D_
- úpravu napojení, ukoncení podél obrubníku, dilatacních zarízení, odvodnovacích proužku, odvodnovacu, vpustí, šachet a pod., nestanoví-li zadávací dokumentace jinak_x000D_
- nezahrnuje postriky, nátery_x000D_
- nezahrnuje tesnení podél obrubníku, dilatacních zarízení, odvodnovacích proužku, odvodnovacu, vpustí, šachet a pod.</t>
  </si>
  <si>
    <t>582612</t>
  </si>
  <si>
    <t>KRYTY Z BETON DLAŽDIC SE ZÁMKEM PŘÍRODNÍ TL 80MM DO LOŽE Z KAM</t>
  </si>
  <si>
    <t>Vjezdy - Dlažba 100x200 mm 4+7,8+7,8+49,5+15+129 = 213,100 [A]_x000D_
Celkové množství = 213,100</t>
  </si>
  <si>
    <t>58261B</t>
  </si>
  <si>
    <t>KRYTY Z BETON DLAŽDIC SE ZÁMKEM ČERVENÁ RELIÉF TL 80MM DO LOŽE Z KAM</t>
  </si>
  <si>
    <t>Vjezdy - Dlažba 100x200 mm reliéfní 2+2,4+7+2+16 = 29,400 [A]_x000D_
Celkové množství = 29,400</t>
  </si>
  <si>
    <t>58262A</t>
  </si>
  <si>
    <t>KRYTY Z BETON DLAŽDIC SE ZÁMKEM ČERVENÁ RELIÉF TL 60MM DO LOŽE Z KAM</t>
  </si>
  <si>
    <t>Chodník - Dlažba 100x200 mm reliéfní 3,7 = 3,700 [A]_x000D_
Celkové množství = 3,700</t>
  </si>
  <si>
    <t>7</t>
  </si>
  <si>
    <t>Přidružená stavební výroba</t>
  </si>
  <si>
    <t>711137</t>
  </si>
  <si>
    <t>IZOLACE BĚŽN KONSTR PROTI VODĚ Z NOPOVÉ FÓLIE + KRYCÍ LIŠTY</t>
  </si>
  <si>
    <t>67+60+102 = 229,000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</si>
  <si>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</si>
  <si>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8</t>
  </si>
  <si>
    <t>Potrubí</t>
  </si>
  <si>
    <t>87433</t>
  </si>
  <si>
    <t>POTRUBÍ Z TRUB PLASTOVÝCH ODPADNÍCH DN DO 150MM</t>
  </si>
  <si>
    <t>M</t>
  </si>
  <si>
    <t>7+4,5 = 11,500 [A]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</si>
  <si>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</si>
  <si>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89742</t>
  </si>
  <si>
    <t>VPUST CHODNÍKOVÁ Z BETON DÍLCU</t>
  </si>
  <si>
    <t>položka zahrnuje:
dodávku a osazení predepsaného dílce vcetne mríže
predepsané podkladní konstrukce</t>
  </si>
  <si>
    <t>89921</t>
  </si>
  <si>
    <t>VÝŠKOVÁ ÚPRAVA POKLOPU</t>
  </si>
  <si>
    <t>Kanalizační poklopy 10 = 10,000 [A]</t>
  </si>
  <si>
    <t>- položka výškové úpravy zahrnuje všechny nutné práce a materiály pro zvýšení nebo snížení zarízení (vcetne nutné úpravy stávajícího povrchu vozovky nebo chodníku).</t>
  </si>
  <si>
    <t>9</t>
  </si>
  <si>
    <t>Ostatní konstrukce a práce</t>
  </si>
  <si>
    <t>917211</t>
  </si>
  <si>
    <t>ZÁHONOVÉ OBRUBY Z BETONOVÝCH OBRUBNÍKU ŠÍR 50MM</t>
  </si>
  <si>
    <t>50x200x1000 mm 14,5+10+11+9+6+(163*2-(28*2)) = 320,500 [A]_x000D_
Celkové množství = 320,500</t>
  </si>
  <si>
    <t>Položka zahrnuje:_x000D_
dodání a pokládku betonových obrubníku o rozmerech predepsaných zadávací dokumentací_x000D_
betonové lože i bocní betonovou operku.</t>
  </si>
  <si>
    <t>917223</t>
  </si>
  <si>
    <t>SILNICNÍ A CHODNÍKOVÉ OBRUBY Z BETONOVÝCH OBRUBNÍKU ŠÍR 100MM</t>
  </si>
  <si>
    <t>100x250x1000 mm 29+12+9+5+6+6+10+14+6+10+24 = 131,000 [A]</t>
  </si>
  <si>
    <t>Položka zahrnuje:
dodání a pokládku betonových obrubníku o rozmerech predepsaných zadávací dokumentací
betonové lože i bocní betonovou operku.</t>
  </si>
  <si>
    <t>917224</t>
  </si>
  <si>
    <t>SILNICNÍ A CHODNÍKOVÉ OBRUBY Z BETONOVÝCH OBRUBNÍKU ŠÍR 150MM</t>
  </si>
  <si>
    <t>150x150x1000 mm 9+27+2+6+29 = 73,000 [A]_x000D_
150x250x1000 mm 64+6 = 70,000 [B]_x000D_
150x150/250x250 L 3 = 3,000 [C]_x000D_
150x150/250x250 P 2 = 2,000 [D]_x000D_
Celkové množství = 148,000</t>
  </si>
  <si>
    <t>91723</t>
  </si>
  <si>
    <t>OBRUBY Z BETON KRAJNÍKŮ</t>
  </si>
  <si>
    <t>rozměr 250x500x80 mm 32 = 32,000 [A]</t>
  </si>
  <si>
    <t>Položka zahrnuje:
- dodání a pokládku betonových krajníků o rozměrech předepsaných zadávací dokumentací
- betonové lože i boční betonovou opěrku
Položka nezahrnuje:
- x</t>
  </si>
  <si>
    <t>919112</t>
  </si>
  <si>
    <t>REZÁNÍ ASFALTOVÉHO KRYTU VOZOVEK TL DO 100MM</t>
  </si>
  <si>
    <t>67+29+36+10 = 142,000 [A]</t>
  </si>
  <si>
    <t>položka zahrnuje rezání vozovkové vrstvy v predepsané tlouštce, vcetne spotreby vody</t>
  </si>
  <si>
    <t>931323</t>
  </si>
  <si>
    <t>TESNENÍ DILATAC SPAR ASF ZÁLIVKOU MODIFIK PRUR DO 300MM2</t>
  </si>
  <si>
    <t>142 = 142,000 [A]</t>
  </si>
  <si>
    <t>položka zahrnuje dodávku a osazení predepsaného materiálu, ocištení ploch spáry pred úpravou, ocištení okolí spáry po úprave_x000D_
nezahrnuje tesnící profil</t>
  </si>
  <si>
    <t>93541</t>
  </si>
  <si>
    <t>ŽLABY Z DÍLCŮ Z POLYMERBETONU SVĚTLÉ ŠÍŘKY DO 100MM VČETNĚ MŘÍŽÍ</t>
  </si>
  <si>
    <t>5 = 5,000 [A]</t>
  </si>
  <si>
    <t>Položka zahrnuje:
-dodávku a uložení dílců žlabu z předepsaného materiálu předepsaných rozměrů včetně mříže
- spárování, úpravy vtoku a výtoku
- nezahrnuje nutné zemní práce, předepsané lože, obetonování
- měří se v metrech běžných délky osy žlabu, odečítají se čistící kusy a vpustě
Položka nezahrnuje:
- x</t>
  </si>
  <si>
    <t>položka zahrnuje:
- vodorovná a svislá doprava,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rucní vykopávky, odstranení korenu a napadávek
- pažení, vzeprení a rozeprení vc. prepažování (vyjma štetových sten)
- úpravu, ochranu a ocištení dna, základové spáry, sten a svahu
- zhutnení podloží, prípadne i svahu vc. svahování
- zrízení stupnu v podloží a lavic na svazích, není-li pro tyto práce zrízena samostatná položka
- udržování výkopište a jeho ochrana proti vode
- odvedení nebo obvedení vody v okolí výkopište a ve výkopišti
- trídení výkopku
- veškeré pomocné konstrukce umožnující provedení vykopávky (príjezdy, sjezdy, nájezdy, lešení, podper. konstr., premostení, zpevnené plochy, zakrytí a pod.)
- nezahrnuje uložení zeminy (na skládku, do násypu) ani poplatky za skládku, vykazují se v položce c.0141**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</si>
</sst>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2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</cellXfs>
  <cellStyles count="9">
    <cellStyle name="NadpisRekapitulaceSoupisPraciStyle" xfId="2" xr:uid="{00000000-0005-0000-0000-000002000000}"/>
    <cellStyle name="NadpisStrukturyStyle" xfId="6" xr:uid="{00000000-0005-0000-0000-000006000000}"/>
    <cellStyle name="NadpisySloupcuStyle" xfId="4" xr:uid="{00000000-0005-0000-0000-000004000000}"/>
    <cellStyle name="Normální" xfId="0" builtinId="0"/>
    <cellStyle name="NormalStyle" xfId="1" xr:uid="{00000000-0005-0000-0000-000001000000}"/>
    <cellStyle name="PolDoplnInfoStyle" xfId="8" xr:uid="{00000000-0005-0000-0000-000008000000}"/>
    <cellStyle name="RekapitulaceCenyStyle" xfId="3" xr:uid="{00000000-0005-0000-0000-000003000000}"/>
    <cellStyle name="StavbaRozpocetHeaderStyle" xfId="5" xr:uid="{00000000-0005-0000-0000-000005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workbookViewId="0"/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4" t="s">
        <v>2</v>
      </c>
      <c r="C2" s="3"/>
      <c r="D2" s="3"/>
      <c r="E2" s="3"/>
    </row>
    <row r="3" spans="1:5" x14ac:dyDescent="0.25">
      <c r="A3" s="3"/>
      <c r="B3" s="45"/>
      <c r="C3" s="3"/>
      <c r="D3" s="3"/>
      <c r="E3" s="3"/>
    </row>
    <row r="4" spans="1:5" ht="40.5" customHeight="1" x14ac:dyDescent="0.25">
      <c r="A4" s="3"/>
      <c r="B4" s="44" t="s">
        <v>3</v>
      </c>
      <c r="C4" s="45"/>
      <c r="D4" s="45"/>
      <c r="E4" s="45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SUM(C10)</f>
        <v>0</v>
      </c>
      <c r="D6" s="3"/>
      <c r="E6" s="3"/>
    </row>
    <row r="7" spans="1:5" x14ac:dyDescent="0.25">
      <c r="A7" s="3"/>
      <c r="B7" s="5" t="s">
        <v>5</v>
      </c>
      <c r="C7" s="6">
        <f>SUM(E10)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'SO01'!I3</f>
        <v>0</v>
      </c>
      <c r="D10" s="9">
        <f>SUMIFS('SO01'!O:O,'SO01'!A:A,"P")</f>
        <v>0</v>
      </c>
      <c r="E10" s="9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1"/>
  <sheetViews>
    <sheetView tabSelected="1" topLeftCell="B1" workbookViewId="0">
      <selection activeCell="M17" sqref="M17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78.42578125" customWidth="1"/>
    <col min="6" max="6" width="13" customWidth="1"/>
    <col min="7" max="9" width="16.140625" customWidth="1"/>
    <col min="10" max="10" width="14.85546875" hidden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13</v>
      </c>
      <c r="F2" s="3"/>
      <c r="G2" s="3"/>
      <c r="H2" s="3"/>
      <c r="I2" s="3"/>
      <c r="J2" s="15"/>
    </row>
    <row r="3" spans="1:16" ht="30" x14ac:dyDescent="0.25">
      <c r="A3" s="3" t="s">
        <v>14</v>
      </c>
      <c r="B3" s="16" t="s">
        <v>15</v>
      </c>
      <c r="C3" s="46" t="s">
        <v>16</v>
      </c>
      <c r="D3" s="47"/>
      <c r="E3" s="17" t="s">
        <v>17</v>
      </c>
      <c r="F3" s="3"/>
      <c r="G3" s="3"/>
      <c r="H3" s="18" t="s">
        <v>11</v>
      </c>
      <c r="I3" s="19">
        <f>SUMIFS(I8:I171,A8:A171,"SD")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6" t="s">
        <v>11</v>
      </c>
      <c r="D4" s="47"/>
      <c r="E4" s="17" t="s">
        <v>12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8" t="s">
        <v>20</v>
      </c>
      <c r="B5" s="49" t="s">
        <v>21</v>
      </c>
      <c r="C5" s="50" t="s">
        <v>22</v>
      </c>
      <c r="D5" s="50" t="s">
        <v>23</v>
      </c>
      <c r="E5" s="50" t="s">
        <v>24</v>
      </c>
      <c r="F5" s="50" t="s">
        <v>25</v>
      </c>
      <c r="G5" s="50" t="s">
        <v>26</v>
      </c>
      <c r="H5" s="50" t="s">
        <v>27</v>
      </c>
      <c r="I5" s="50"/>
      <c r="J5" s="51" t="s">
        <v>28</v>
      </c>
      <c r="O5">
        <v>0.21</v>
      </c>
    </row>
    <row r="6" spans="1:16" x14ac:dyDescent="0.25">
      <c r="A6" s="48"/>
      <c r="B6" s="49"/>
      <c r="C6" s="50"/>
      <c r="D6" s="50"/>
      <c r="E6" s="50"/>
      <c r="F6" s="50"/>
      <c r="G6" s="50"/>
      <c r="H6" s="7" t="s">
        <v>29</v>
      </c>
      <c r="I6" s="7" t="s">
        <v>30</v>
      </c>
      <c r="J6" s="51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31</v>
      </c>
      <c r="B8" s="25"/>
      <c r="C8" s="26" t="s">
        <v>32</v>
      </c>
      <c r="D8" s="27"/>
      <c r="E8" s="24" t="s">
        <v>33</v>
      </c>
      <c r="F8" s="27"/>
      <c r="G8" s="27"/>
      <c r="H8" s="27"/>
      <c r="I8" s="28">
        <f>SUMIFS(I9:I36,A9:A36,"P")</f>
        <v>0</v>
      </c>
      <c r="J8" s="29"/>
    </row>
    <row r="9" spans="1:16" x14ac:dyDescent="0.25">
      <c r="A9" s="30" t="s">
        <v>34</v>
      </c>
      <c r="B9" s="30">
        <v>1</v>
      </c>
      <c r="C9" s="31" t="s">
        <v>35</v>
      </c>
      <c r="D9" s="30" t="s">
        <v>36</v>
      </c>
      <c r="E9" s="32" t="s">
        <v>37</v>
      </c>
      <c r="F9" s="33" t="s">
        <v>38</v>
      </c>
      <c r="G9" s="34">
        <v>1</v>
      </c>
      <c r="H9" s="35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x14ac:dyDescent="0.25">
      <c r="A10" s="30" t="s">
        <v>39</v>
      </c>
      <c r="B10" s="37"/>
      <c r="E10" s="38"/>
      <c r="J10" s="39"/>
    </row>
    <row r="11" spans="1:16" x14ac:dyDescent="0.25">
      <c r="A11" s="30" t="s">
        <v>40</v>
      </c>
      <c r="B11" s="37"/>
      <c r="E11" s="40" t="s">
        <v>41</v>
      </c>
      <c r="J11" s="39"/>
    </row>
    <row r="12" spans="1:16" x14ac:dyDescent="0.25">
      <c r="A12" s="30" t="s">
        <v>42</v>
      </c>
      <c r="B12" s="37"/>
      <c r="E12" s="38"/>
      <c r="J12" s="39"/>
    </row>
    <row r="13" spans="1:16" x14ac:dyDescent="0.25">
      <c r="A13" s="30" t="s">
        <v>34</v>
      </c>
      <c r="B13" s="30">
        <v>2</v>
      </c>
      <c r="C13" s="31" t="s">
        <v>43</v>
      </c>
      <c r="D13" s="30" t="s">
        <v>36</v>
      </c>
      <c r="E13" s="32" t="s">
        <v>44</v>
      </c>
      <c r="F13" s="33" t="s">
        <v>38</v>
      </c>
      <c r="G13" s="34">
        <v>1</v>
      </c>
      <c r="H13" s="35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x14ac:dyDescent="0.25">
      <c r="A14" s="30" t="s">
        <v>39</v>
      </c>
      <c r="B14" s="37"/>
      <c r="E14" s="38"/>
      <c r="J14" s="39"/>
    </row>
    <row r="15" spans="1:16" x14ac:dyDescent="0.25">
      <c r="A15" s="30" t="s">
        <v>40</v>
      </c>
      <c r="B15" s="37"/>
      <c r="E15" s="40" t="s">
        <v>41</v>
      </c>
      <c r="J15" s="39"/>
    </row>
    <row r="16" spans="1:16" x14ac:dyDescent="0.25">
      <c r="A16" s="30" t="s">
        <v>42</v>
      </c>
      <c r="B16" s="37"/>
      <c r="E16" s="38"/>
      <c r="J16" s="39"/>
    </row>
    <row r="17" spans="1:16" ht="30" x14ac:dyDescent="0.25">
      <c r="A17" s="30" t="s">
        <v>34</v>
      </c>
      <c r="B17" s="30">
        <v>3</v>
      </c>
      <c r="C17" s="31" t="s">
        <v>45</v>
      </c>
      <c r="D17" s="30" t="s">
        <v>36</v>
      </c>
      <c r="E17" s="32" t="s">
        <v>46</v>
      </c>
      <c r="F17" s="33" t="s">
        <v>38</v>
      </c>
      <c r="G17" s="34">
        <v>1</v>
      </c>
      <c r="H17" s="35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39</v>
      </c>
      <c r="B18" s="37"/>
      <c r="E18" s="38"/>
      <c r="J18" s="39"/>
    </row>
    <row r="19" spans="1:16" x14ac:dyDescent="0.25">
      <c r="A19" s="30" t="s">
        <v>40</v>
      </c>
      <c r="B19" s="37"/>
      <c r="E19" s="40" t="s">
        <v>41</v>
      </c>
      <c r="J19" s="39"/>
    </row>
    <row r="20" spans="1:16" x14ac:dyDescent="0.25">
      <c r="A20" s="30" t="s">
        <v>42</v>
      </c>
      <c r="B20" s="37"/>
      <c r="E20" s="38"/>
      <c r="J20" s="39"/>
    </row>
    <row r="21" spans="1:16" ht="30" x14ac:dyDescent="0.25">
      <c r="A21" s="30" t="s">
        <v>34</v>
      </c>
      <c r="B21" s="30">
        <v>4</v>
      </c>
      <c r="C21" s="31" t="s">
        <v>47</v>
      </c>
      <c r="D21" s="30" t="s">
        <v>36</v>
      </c>
      <c r="E21" s="32" t="s">
        <v>48</v>
      </c>
      <c r="F21" s="33" t="s">
        <v>49</v>
      </c>
      <c r="G21" s="34">
        <v>427.36</v>
      </c>
      <c r="H21" s="35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x14ac:dyDescent="0.25">
      <c r="A22" s="30" t="s">
        <v>39</v>
      </c>
      <c r="B22" s="37"/>
      <c r="E22" s="38" t="s">
        <v>36</v>
      </c>
      <c r="J22" s="39"/>
    </row>
    <row r="23" spans="1:16" ht="30" x14ac:dyDescent="0.25">
      <c r="A23" s="30" t="s">
        <v>40</v>
      </c>
      <c r="B23" s="37"/>
      <c r="E23" s="40" t="s">
        <v>50</v>
      </c>
      <c r="J23" s="39"/>
    </row>
    <row r="24" spans="1:16" ht="165" x14ac:dyDescent="0.25">
      <c r="A24" s="30" t="s">
        <v>42</v>
      </c>
      <c r="B24" s="37"/>
      <c r="E24" s="32" t="s">
        <v>51</v>
      </c>
      <c r="J24" s="39"/>
    </row>
    <row r="25" spans="1:16" ht="30" x14ac:dyDescent="0.25">
      <c r="A25" s="30" t="s">
        <v>34</v>
      </c>
      <c r="B25" s="30">
        <v>5</v>
      </c>
      <c r="C25" s="31" t="s">
        <v>52</v>
      </c>
      <c r="D25" s="30" t="s">
        <v>36</v>
      </c>
      <c r="E25" s="32" t="s">
        <v>53</v>
      </c>
      <c r="F25" s="33" t="s">
        <v>49</v>
      </c>
      <c r="G25" s="34">
        <v>43.56</v>
      </c>
      <c r="H25" s="35">
        <v>0</v>
      </c>
      <c r="I25" s="35">
        <f>ROUND(G25*H25,P4)</f>
        <v>0</v>
      </c>
      <c r="J25" s="30"/>
      <c r="O25" s="36">
        <f>I25*0.21</f>
        <v>0</v>
      </c>
      <c r="P25">
        <v>3</v>
      </c>
    </row>
    <row r="26" spans="1:16" x14ac:dyDescent="0.25">
      <c r="A26" s="30" t="s">
        <v>39</v>
      </c>
      <c r="B26" s="37"/>
      <c r="E26" s="38" t="s">
        <v>36</v>
      </c>
      <c r="J26" s="39"/>
    </row>
    <row r="27" spans="1:16" ht="30" x14ac:dyDescent="0.25">
      <c r="A27" s="30" t="s">
        <v>40</v>
      </c>
      <c r="B27" s="37"/>
      <c r="E27" s="40" t="s">
        <v>54</v>
      </c>
      <c r="J27" s="39"/>
    </row>
    <row r="28" spans="1:16" ht="165" x14ac:dyDescent="0.25">
      <c r="A28" s="30" t="s">
        <v>42</v>
      </c>
      <c r="B28" s="37"/>
      <c r="E28" s="32" t="s">
        <v>51</v>
      </c>
      <c r="J28" s="39"/>
    </row>
    <row r="29" spans="1:16" x14ac:dyDescent="0.25">
      <c r="A29" s="30" t="s">
        <v>34</v>
      </c>
      <c r="B29" s="30">
        <v>6</v>
      </c>
      <c r="C29" s="31" t="s">
        <v>55</v>
      </c>
      <c r="D29" s="30" t="s">
        <v>36</v>
      </c>
      <c r="E29" s="32" t="s">
        <v>56</v>
      </c>
      <c r="F29" s="33" t="s">
        <v>38</v>
      </c>
      <c r="G29" s="34">
        <v>1</v>
      </c>
      <c r="H29" s="35">
        <v>0</v>
      </c>
      <c r="I29" s="35">
        <f>ROUND(G29*H29,P4)</f>
        <v>0</v>
      </c>
      <c r="J29" s="30"/>
      <c r="O29" s="36">
        <f>I29*0.21</f>
        <v>0</v>
      </c>
      <c r="P29">
        <v>3</v>
      </c>
    </row>
    <row r="30" spans="1:16" x14ac:dyDescent="0.25">
      <c r="A30" s="30" t="s">
        <v>39</v>
      </c>
      <c r="B30" s="37"/>
      <c r="E30" s="38" t="s">
        <v>36</v>
      </c>
      <c r="J30" s="39"/>
    </row>
    <row r="31" spans="1:16" x14ac:dyDescent="0.25">
      <c r="A31" s="30" t="s">
        <v>40</v>
      </c>
      <c r="B31" s="37"/>
      <c r="E31" s="40" t="s">
        <v>57</v>
      </c>
      <c r="J31" s="39"/>
    </row>
    <row r="32" spans="1:16" ht="30" x14ac:dyDescent="0.25">
      <c r="A32" s="30" t="s">
        <v>42</v>
      </c>
      <c r="B32" s="37"/>
      <c r="E32" s="32" t="s">
        <v>58</v>
      </c>
      <c r="J32" s="39"/>
    </row>
    <row r="33" spans="1:16" x14ac:dyDescent="0.25">
      <c r="A33" s="30" t="s">
        <v>34</v>
      </c>
      <c r="B33" s="30">
        <v>7</v>
      </c>
      <c r="C33" s="31" t="s">
        <v>59</v>
      </c>
      <c r="D33" s="30" t="s">
        <v>36</v>
      </c>
      <c r="E33" s="32" t="s">
        <v>60</v>
      </c>
      <c r="F33" s="33" t="s">
        <v>38</v>
      </c>
      <c r="G33" s="34">
        <v>1</v>
      </c>
      <c r="H33" s="35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x14ac:dyDescent="0.25">
      <c r="A34" s="30" t="s">
        <v>39</v>
      </c>
      <c r="B34" s="37"/>
      <c r="E34" s="38" t="s">
        <v>36</v>
      </c>
      <c r="J34" s="39"/>
    </row>
    <row r="35" spans="1:16" ht="30" x14ac:dyDescent="0.25">
      <c r="A35" s="30" t="s">
        <v>40</v>
      </c>
      <c r="B35" s="37"/>
      <c r="E35" s="40" t="s">
        <v>61</v>
      </c>
      <c r="J35" s="39"/>
    </row>
    <row r="36" spans="1:16" ht="30" x14ac:dyDescent="0.25">
      <c r="A36" s="30" t="s">
        <v>42</v>
      </c>
      <c r="B36" s="37"/>
      <c r="E36" s="32" t="s">
        <v>62</v>
      </c>
      <c r="J36" s="39"/>
    </row>
    <row r="37" spans="1:16" x14ac:dyDescent="0.25">
      <c r="A37" s="24" t="s">
        <v>31</v>
      </c>
      <c r="B37" s="25"/>
      <c r="C37" s="26" t="s">
        <v>63</v>
      </c>
      <c r="D37" s="27"/>
      <c r="E37" s="24" t="s">
        <v>64</v>
      </c>
      <c r="F37" s="27"/>
      <c r="G37" s="27"/>
      <c r="H37" s="27"/>
      <c r="I37" s="28">
        <f>SUMIFS(I38:I73,A38:A73,"P")</f>
        <v>0</v>
      </c>
      <c r="J37" s="29"/>
    </row>
    <row r="38" spans="1:16" ht="30" x14ac:dyDescent="0.25">
      <c r="A38" s="30" t="s">
        <v>34</v>
      </c>
      <c r="B38" s="30">
        <v>8</v>
      </c>
      <c r="C38" s="31" t="s">
        <v>65</v>
      </c>
      <c r="D38" s="30" t="s">
        <v>36</v>
      </c>
      <c r="E38" s="32" t="s">
        <v>66</v>
      </c>
      <c r="F38" s="33" t="s">
        <v>67</v>
      </c>
      <c r="G38" s="34">
        <v>2</v>
      </c>
      <c r="H38" s="35">
        <v>0</v>
      </c>
      <c r="I38" s="35">
        <f>ROUND(G38*H38,P4)</f>
        <v>0</v>
      </c>
      <c r="J38" s="30"/>
      <c r="O38" s="36">
        <f>I38*0.21</f>
        <v>0</v>
      </c>
      <c r="P38">
        <v>3</v>
      </c>
    </row>
    <row r="39" spans="1:16" x14ac:dyDescent="0.25">
      <c r="A39" s="30" t="s">
        <v>39</v>
      </c>
      <c r="B39" s="37"/>
      <c r="E39" s="38" t="s">
        <v>36</v>
      </c>
      <c r="J39" s="39"/>
    </row>
    <row r="40" spans="1:16" ht="30" x14ac:dyDescent="0.25">
      <c r="A40" s="30" t="s">
        <v>40</v>
      </c>
      <c r="B40" s="37"/>
      <c r="E40" s="40" t="s">
        <v>68</v>
      </c>
      <c r="J40" s="39"/>
    </row>
    <row r="41" spans="1:16" ht="195" x14ac:dyDescent="0.25">
      <c r="A41" s="30" t="s">
        <v>42</v>
      </c>
      <c r="B41" s="37"/>
      <c r="E41" s="32" t="s">
        <v>69</v>
      </c>
      <c r="J41" s="39"/>
    </row>
    <row r="42" spans="1:16" ht="30" x14ac:dyDescent="0.25">
      <c r="A42" s="30" t="s">
        <v>34</v>
      </c>
      <c r="B42" s="30">
        <v>9</v>
      </c>
      <c r="C42" s="31" t="s">
        <v>70</v>
      </c>
      <c r="D42" s="30" t="s">
        <v>36</v>
      </c>
      <c r="E42" s="32" t="s">
        <v>71</v>
      </c>
      <c r="F42" s="33" t="s">
        <v>72</v>
      </c>
      <c r="G42" s="34">
        <v>19.8</v>
      </c>
      <c r="H42" s="35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39</v>
      </c>
      <c r="B43" s="37"/>
      <c r="E43" s="38" t="s">
        <v>36</v>
      </c>
      <c r="J43" s="39"/>
    </row>
    <row r="44" spans="1:16" ht="30" x14ac:dyDescent="0.25">
      <c r="A44" s="30" t="s">
        <v>40</v>
      </c>
      <c r="B44" s="37"/>
      <c r="E44" s="40" t="s">
        <v>73</v>
      </c>
      <c r="J44" s="39"/>
    </row>
    <row r="45" spans="1:16" ht="120" x14ac:dyDescent="0.25">
      <c r="A45" s="30" t="s">
        <v>42</v>
      </c>
      <c r="B45" s="37"/>
      <c r="E45" s="32" t="s">
        <v>74</v>
      </c>
      <c r="J45" s="39"/>
    </row>
    <row r="46" spans="1:16" x14ac:dyDescent="0.25">
      <c r="A46" s="30" t="s">
        <v>34</v>
      </c>
      <c r="B46" s="30">
        <v>10</v>
      </c>
      <c r="C46" s="31" t="s">
        <v>75</v>
      </c>
      <c r="D46" s="30" t="s">
        <v>36</v>
      </c>
      <c r="E46" s="32" t="s">
        <v>76</v>
      </c>
      <c r="F46" s="33" t="s">
        <v>72</v>
      </c>
      <c r="G46" s="34">
        <v>251.38800000000001</v>
      </c>
      <c r="H46" s="35">
        <v>0</v>
      </c>
      <c r="I46" s="35">
        <f>ROUND(G46*H46,P4)</f>
        <v>0</v>
      </c>
      <c r="J46" s="30"/>
      <c r="O46" s="36">
        <f>I46*0.21</f>
        <v>0</v>
      </c>
      <c r="P46">
        <v>3</v>
      </c>
    </row>
    <row r="47" spans="1:16" x14ac:dyDescent="0.25">
      <c r="A47" s="30" t="s">
        <v>39</v>
      </c>
      <c r="B47" s="37"/>
      <c r="E47" s="38" t="s">
        <v>36</v>
      </c>
      <c r="J47" s="39"/>
    </row>
    <row r="48" spans="1:16" ht="60" x14ac:dyDescent="0.25">
      <c r="A48" s="30" t="s">
        <v>40</v>
      </c>
      <c r="B48" s="37"/>
      <c r="E48" s="40" t="s">
        <v>77</v>
      </c>
      <c r="J48" s="39"/>
    </row>
    <row r="49" spans="1:16" ht="409.5" x14ac:dyDescent="0.25">
      <c r="A49" s="30" t="s">
        <v>42</v>
      </c>
      <c r="B49" s="37"/>
      <c r="E49" s="32" t="s">
        <v>199</v>
      </c>
      <c r="J49" s="39"/>
    </row>
    <row r="50" spans="1:16" x14ac:dyDescent="0.25">
      <c r="A50" s="30" t="s">
        <v>34</v>
      </c>
      <c r="B50" s="30">
        <v>11</v>
      </c>
      <c r="C50" s="31" t="s">
        <v>78</v>
      </c>
      <c r="D50" s="30" t="s">
        <v>36</v>
      </c>
      <c r="E50" s="32" t="s">
        <v>79</v>
      </c>
      <c r="F50" s="33" t="s">
        <v>72</v>
      </c>
      <c r="G50" s="34">
        <v>1.5</v>
      </c>
      <c r="H50" s="35">
        <v>0</v>
      </c>
      <c r="I50" s="35">
        <f>ROUND(G50*H50,P4)</f>
        <v>0</v>
      </c>
      <c r="J50" s="30"/>
      <c r="O50" s="36">
        <f>I50*0.21</f>
        <v>0</v>
      </c>
      <c r="P50">
        <v>3</v>
      </c>
    </row>
    <row r="51" spans="1:16" x14ac:dyDescent="0.25">
      <c r="A51" s="30" t="s">
        <v>39</v>
      </c>
      <c r="B51" s="37"/>
      <c r="E51" s="38" t="s">
        <v>36</v>
      </c>
      <c r="J51" s="39"/>
    </row>
    <row r="52" spans="1:16" ht="30" x14ac:dyDescent="0.25">
      <c r="A52" s="30" t="s">
        <v>40</v>
      </c>
      <c r="B52" s="37"/>
      <c r="E52" s="40" t="s">
        <v>80</v>
      </c>
      <c r="J52" s="39"/>
    </row>
    <row r="53" spans="1:16" ht="409.5" x14ac:dyDescent="0.25">
      <c r="A53" s="30" t="s">
        <v>42</v>
      </c>
      <c r="B53" s="37"/>
      <c r="E53" s="32" t="s">
        <v>81</v>
      </c>
      <c r="J53" s="39"/>
    </row>
    <row r="54" spans="1:16" x14ac:dyDescent="0.25">
      <c r="A54" s="30" t="s">
        <v>34</v>
      </c>
      <c r="B54" s="30">
        <v>12</v>
      </c>
      <c r="C54" s="31" t="s">
        <v>82</v>
      </c>
      <c r="D54" s="30" t="s">
        <v>36</v>
      </c>
      <c r="E54" s="32" t="s">
        <v>83</v>
      </c>
      <c r="F54" s="33" t="s">
        <v>72</v>
      </c>
      <c r="G54" s="34">
        <v>8.2799999999999994</v>
      </c>
      <c r="H54" s="35">
        <v>0</v>
      </c>
      <c r="I54" s="35">
        <f>ROUND(G54*H54,P4)</f>
        <v>0</v>
      </c>
      <c r="J54" s="30"/>
      <c r="O54" s="36">
        <f>I54*0.21</f>
        <v>0</v>
      </c>
      <c r="P54">
        <v>3</v>
      </c>
    </row>
    <row r="55" spans="1:16" x14ac:dyDescent="0.25">
      <c r="A55" s="30" t="s">
        <v>39</v>
      </c>
      <c r="B55" s="37"/>
      <c r="E55" s="38" t="s">
        <v>36</v>
      </c>
      <c r="J55" s="39"/>
    </row>
    <row r="56" spans="1:16" ht="30" x14ac:dyDescent="0.25">
      <c r="A56" s="30" t="s">
        <v>40</v>
      </c>
      <c r="B56" s="37"/>
      <c r="E56" s="40" t="s">
        <v>84</v>
      </c>
      <c r="J56" s="39"/>
    </row>
    <row r="57" spans="1:16" ht="409.5" x14ac:dyDescent="0.25">
      <c r="A57" s="30" t="s">
        <v>42</v>
      </c>
      <c r="B57" s="37"/>
      <c r="E57" s="32" t="s">
        <v>81</v>
      </c>
      <c r="J57" s="39"/>
    </row>
    <row r="58" spans="1:16" x14ac:dyDescent="0.25">
      <c r="A58" s="30" t="s">
        <v>34</v>
      </c>
      <c r="B58" s="30">
        <v>13</v>
      </c>
      <c r="C58" s="31" t="s">
        <v>85</v>
      </c>
      <c r="D58" s="30" t="s">
        <v>36</v>
      </c>
      <c r="E58" s="32" t="s">
        <v>86</v>
      </c>
      <c r="F58" s="33" t="s">
        <v>72</v>
      </c>
      <c r="G58" s="34">
        <v>4.1399999999999997</v>
      </c>
      <c r="H58" s="35">
        <v>0</v>
      </c>
      <c r="I58" s="35">
        <f>ROUND(G58*H58,P4)</f>
        <v>0</v>
      </c>
      <c r="J58" s="30"/>
      <c r="O58" s="36">
        <f>I58*0.21</f>
        <v>0</v>
      </c>
      <c r="P58">
        <v>3</v>
      </c>
    </row>
    <row r="59" spans="1:16" x14ac:dyDescent="0.25">
      <c r="A59" s="30" t="s">
        <v>39</v>
      </c>
      <c r="B59" s="37"/>
      <c r="E59" s="38" t="s">
        <v>36</v>
      </c>
      <c r="J59" s="39"/>
    </row>
    <row r="60" spans="1:16" ht="30" x14ac:dyDescent="0.25">
      <c r="A60" s="30" t="s">
        <v>40</v>
      </c>
      <c r="B60" s="37"/>
      <c r="E60" s="40" t="s">
        <v>87</v>
      </c>
      <c r="J60" s="39"/>
    </row>
    <row r="61" spans="1:16" ht="409.5" x14ac:dyDescent="0.25">
      <c r="A61" s="30" t="s">
        <v>42</v>
      </c>
      <c r="B61" s="37"/>
      <c r="E61" s="32" t="s">
        <v>88</v>
      </c>
      <c r="J61" s="39"/>
    </row>
    <row r="62" spans="1:16" x14ac:dyDescent="0.25">
      <c r="A62" s="30" t="s">
        <v>34</v>
      </c>
      <c r="B62" s="30">
        <v>14</v>
      </c>
      <c r="C62" s="31" t="s">
        <v>89</v>
      </c>
      <c r="D62" s="30" t="s">
        <v>36</v>
      </c>
      <c r="E62" s="32" t="s">
        <v>90</v>
      </c>
      <c r="F62" s="33" t="s">
        <v>91</v>
      </c>
      <c r="G62" s="34">
        <v>193.375</v>
      </c>
      <c r="H62" s="35">
        <v>0</v>
      </c>
      <c r="I62" s="35">
        <f>ROUND(G62*H62,P4)</f>
        <v>0</v>
      </c>
      <c r="J62" s="30"/>
      <c r="O62" s="36">
        <f>I62*0.21</f>
        <v>0</v>
      </c>
      <c r="P62">
        <v>3</v>
      </c>
    </row>
    <row r="63" spans="1:16" x14ac:dyDescent="0.25">
      <c r="A63" s="30" t="s">
        <v>39</v>
      </c>
      <c r="B63" s="37"/>
      <c r="E63" s="38" t="s">
        <v>36</v>
      </c>
      <c r="J63" s="39"/>
    </row>
    <row r="64" spans="1:16" ht="45" x14ac:dyDescent="0.25">
      <c r="A64" s="30" t="s">
        <v>40</v>
      </c>
      <c r="B64" s="37"/>
      <c r="E64" s="40" t="s">
        <v>92</v>
      </c>
      <c r="J64" s="39"/>
    </row>
    <row r="65" spans="1:16" ht="30" x14ac:dyDescent="0.25">
      <c r="A65" s="30" t="s">
        <v>42</v>
      </c>
      <c r="B65" s="37"/>
      <c r="E65" s="32" t="s">
        <v>93</v>
      </c>
      <c r="J65" s="39"/>
    </row>
    <row r="66" spans="1:16" x14ac:dyDescent="0.25">
      <c r="A66" s="30" t="s">
        <v>34</v>
      </c>
      <c r="B66" s="30">
        <v>15</v>
      </c>
      <c r="C66" s="31" t="s">
        <v>94</v>
      </c>
      <c r="D66" s="30" t="s">
        <v>36</v>
      </c>
      <c r="E66" s="32" t="s">
        <v>95</v>
      </c>
      <c r="F66" s="33" t="s">
        <v>91</v>
      </c>
      <c r="G66" s="34">
        <v>250</v>
      </c>
      <c r="H66" s="35">
        <v>0</v>
      </c>
      <c r="I66" s="35">
        <f>ROUND(G66*H66,P4)</f>
        <v>0</v>
      </c>
      <c r="J66" s="30"/>
      <c r="O66" s="36">
        <f>I66*0.21</f>
        <v>0</v>
      </c>
      <c r="P66">
        <v>3</v>
      </c>
    </row>
    <row r="67" spans="1:16" x14ac:dyDescent="0.25">
      <c r="A67" s="30" t="s">
        <v>39</v>
      </c>
      <c r="B67" s="37"/>
      <c r="E67" s="38" t="s">
        <v>36</v>
      </c>
      <c r="J67" s="39"/>
    </row>
    <row r="68" spans="1:16" x14ac:dyDescent="0.25">
      <c r="A68" s="30" t="s">
        <v>40</v>
      </c>
      <c r="B68" s="37"/>
      <c r="E68" s="40" t="s">
        <v>96</v>
      </c>
      <c r="J68" s="39"/>
    </row>
    <row r="69" spans="1:16" ht="75" x14ac:dyDescent="0.25">
      <c r="A69" s="30" t="s">
        <v>42</v>
      </c>
      <c r="B69" s="37"/>
      <c r="E69" s="32" t="s">
        <v>97</v>
      </c>
      <c r="J69" s="39"/>
    </row>
    <row r="70" spans="1:16" x14ac:dyDescent="0.25">
      <c r="A70" s="30" t="s">
        <v>34</v>
      </c>
      <c r="B70" s="30">
        <v>16</v>
      </c>
      <c r="C70" s="31" t="s">
        <v>98</v>
      </c>
      <c r="D70" s="30" t="s">
        <v>36</v>
      </c>
      <c r="E70" s="32" t="s">
        <v>99</v>
      </c>
      <c r="F70" s="33" t="s">
        <v>91</v>
      </c>
      <c r="G70" s="34">
        <v>250</v>
      </c>
      <c r="H70" s="35">
        <v>0</v>
      </c>
      <c r="I70" s="35">
        <f>ROUND(G70*H70,P4)</f>
        <v>0</v>
      </c>
      <c r="J70" s="30"/>
      <c r="O70" s="36">
        <f>I70*0.21</f>
        <v>0</v>
      </c>
      <c r="P70">
        <v>3</v>
      </c>
    </row>
    <row r="71" spans="1:16" x14ac:dyDescent="0.25">
      <c r="A71" s="30" t="s">
        <v>39</v>
      </c>
      <c r="B71" s="37"/>
      <c r="E71" s="38" t="s">
        <v>36</v>
      </c>
      <c r="J71" s="39"/>
    </row>
    <row r="72" spans="1:16" x14ac:dyDescent="0.25">
      <c r="A72" s="30" t="s">
        <v>40</v>
      </c>
      <c r="B72" s="37"/>
      <c r="E72" s="40" t="s">
        <v>96</v>
      </c>
      <c r="J72" s="39"/>
    </row>
    <row r="73" spans="1:16" ht="30" x14ac:dyDescent="0.25">
      <c r="A73" s="30" t="s">
        <v>42</v>
      </c>
      <c r="B73" s="37"/>
      <c r="E73" s="32" t="s">
        <v>100</v>
      </c>
      <c r="J73" s="39"/>
    </row>
    <row r="74" spans="1:16" x14ac:dyDescent="0.25">
      <c r="A74" s="24" t="s">
        <v>31</v>
      </c>
      <c r="B74" s="25"/>
      <c r="C74" s="26" t="s">
        <v>101</v>
      </c>
      <c r="D74" s="27"/>
      <c r="E74" s="24" t="s">
        <v>102</v>
      </c>
      <c r="F74" s="27"/>
      <c r="G74" s="27"/>
      <c r="H74" s="27"/>
      <c r="I74" s="28">
        <f>SUMIFS(I75:I78,A75:A78,"P")</f>
        <v>0</v>
      </c>
      <c r="J74" s="29"/>
    </row>
    <row r="75" spans="1:16" x14ac:dyDescent="0.25">
      <c r="A75" s="30" t="s">
        <v>34</v>
      </c>
      <c r="B75" s="30">
        <v>17</v>
      </c>
      <c r="C75" s="31" t="s">
        <v>103</v>
      </c>
      <c r="D75" s="30" t="s">
        <v>36</v>
      </c>
      <c r="E75" s="32" t="s">
        <v>104</v>
      </c>
      <c r="F75" s="33" t="s">
        <v>91</v>
      </c>
      <c r="G75" s="34">
        <v>199.375</v>
      </c>
      <c r="H75" s="35">
        <v>0</v>
      </c>
      <c r="I75" s="35">
        <f>ROUND(G75*H75,P4)</f>
        <v>0</v>
      </c>
      <c r="J75" s="30"/>
      <c r="O75" s="36">
        <f>I75*0.21</f>
        <v>0</v>
      </c>
      <c r="P75">
        <v>3</v>
      </c>
    </row>
    <row r="76" spans="1:16" x14ac:dyDescent="0.25">
      <c r="A76" s="30" t="s">
        <v>39</v>
      </c>
      <c r="B76" s="37"/>
      <c r="E76" s="38" t="s">
        <v>36</v>
      </c>
      <c r="J76" s="39"/>
    </row>
    <row r="77" spans="1:16" ht="30" x14ac:dyDescent="0.25">
      <c r="A77" s="30" t="s">
        <v>40</v>
      </c>
      <c r="B77" s="37"/>
      <c r="E77" s="40" t="s">
        <v>105</v>
      </c>
      <c r="J77" s="39"/>
    </row>
    <row r="78" spans="1:16" ht="150" x14ac:dyDescent="0.25">
      <c r="A78" s="30" t="s">
        <v>42</v>
      </c>
      <c r="B78" s="37"/>
      <c r="E78" s="32" t="s">
        <v>106</v>
      </c>
      <c r="J78" s="39"/>
    </row>
    <row r="79" spans="1:16" x14ac:dyDescent="0.25">
      <c r="A79" s="24" t="s">
        <v>31</v>
      </c>
      <c r="B79" s="25"/>
      <c r="C79" s="26" t="s">
        <v>107</v>
      </c>
      <c r="D79" s="27"/>
      <c r="E79" s="24" t="s">
        <v>108</v>
      </c>
      <c r="F79" s="27"/>
      <c r="G79" s="27"/>
      <c r="H79" s="27"/>
      <c r="I79" s="28">
        <f>SUMIFS(I80:I83,A80:A83,"P")</f>
        <v>0</v>
      </c>
      <c r="J79" s="29"/>
    </row>
    <row r="80" spans="1:16" x14ac:dyDescent="0.25">
      <c r="A80" s="30" t="s">
        <v>34</v>
      </c>
      <c r="B80" s="30">
        <v>18</v>
      </c>
      <c r="C80" s="31" t="s">
        <v>109</v>
      </c>
      <c r="D80" s="30" t="s">
        <v>36</v>
      </c>
      <c r="E80" s="32" t="s">
        <v>110</v>
      </c>
      <c r="F80" s="33" t="s">
        <v>72</v>
      </c>
      <c r="G80" s="34">
        <v>2</v>
      </c>
      <c r="H80" s="35">
        <v>0</v>
      </c>
      <c r="I80" s="35">
        <f>ROUND(G80*H80,P4)</f>
        <v>0</v>
      </c>
      <c r="J80" s="30"/>
      <c r="O80" s="36">
        <f>I80*0.21</f>
        <v>0</v>
      </c>
      <c r="P80">
        <v>3</v>
      </c>
    </row>
    <row r="81" spans="1:16" x14ac:dyDescent="0.25">
      <c r="A81" s="30" t="s">
        <v>39</v>
      </c>
      <c r="B81" s="37"/>
      <c r="E81" s="38" t="s">
        <v>36</v>
      </c>
      <c r="J81" s="39"/>
    </row>
    <row r="82" spans="1:16" x14ac:dyDescent="0.25">
      <c r="A82" s="30" t="s">
        <v>40</v>
      </c>
      <c r="B82" s="37"/>
      <c r="E82" s="40" t="s">
        <v>111</v>
      </c>
      <c r="J82" s="39"/>
    </row>
    <row r="83" spans="1:16" ht="105" x14ac:dyDescent="0.25">
      <c r="A83" s="30" t="s">
        <v>42</v>
      </c>
      <c r="B83" s="37"/>
      <c r="E83" s="32" t="s">
        <v>112</v>
      </c>
      <c r="J83" s="39"/>
    </row>
    <row r="84" spans="1:16" x14ac:dyDescent="0.25">
      <c r="A84" s="24" t="s">
        <v>31</v>
      </c>
      <c r="B84" s="25"/>
      <c r="C84" s="26" t="s">
        <v>113</v>
      </c>
      <c r="D84" s="27"/>
      <c r="E84" s="24" t="s">
        <v>114</v>
      </c>
      <c r="F84" s="27"/>
      <c r="G84" s="27"/>
      <c r="H84" s="27"/>
      <c r="I84" s="28">
        <f>SUMIFS(I85:I124,A85:A124,"P")</f>
        <v>0</v>
      </c>
      <c r="J84" s="29"/>
    </row>
    <row r="85" spans="1:16" x14ac:dyDescent="0.25">
      <c r="A85" s="30" t="s">
        <v>34</v>
      </c>
      <c r="B85" s="30">
        <v>19</v>
      </c>
      <c r="C85" s="31" t="s">
        <v>115</v>
      </c>
      <c r="D85" s="30" t="s">
        <v>36</v>
      </c>
      <c r="E85" s="32" t="s">
        <v>116</v>
      </c>
      <c r="F85" s="33" t="s">
        <v>91</v>
      </c>
      <c r="G85" s="34">
        <v>295.3</v>
      </c>
      <c r="H85" s="35">
        <v>0</v>
      </c>
      <c r="I85" s="35">
        <f>ROUND(G85*H85,P4)</f>
        <v>0</v>
      </c>
      <c r="J85" s="30"/>
      <c r="O85" s="36">
        <f>I85*0.21</f>
        <v>0</v>
      </c>
      <c r="P85">
        <v>3</v>
      </c>
    </row>
    <row r="86" spans="1:16" x14ac:dyDescent="0.25">
      <c r="A86" s="30" t="s">
        <v>39</v>
      </c>
      <c r="B86" s="37"/>
      <c r="E86" s="38" t="s">
        <v>36</v>
      </c>
      <c r="J86" s="39"/>
    </row>
    <row r="87" spans="1:16" ht="45" x14ac:dyDescent="0.25">
      <c r="A87" s="30" t="s">
        <v>40</v>
      </c>
      <c r="B87" s="37"/>
      <c r="E87" s="40" t="s">
        <v>117</v>
      </c>
      <c r="J87" s="39"/>
    </row>
    <row r="88" spans="1:16" ht="150" x14ac:dyDescent="0.25">
      <c r="A88" s="30" t="s">
        <v>42</v>
      </c>
      <c r="B88" s="37"/>
      <c r="E88" s="32" t="s">
        <v>118</v>
      </c>
      <c r="J88" s="39"/>
    </row>
    <row r="89" spans="1:16" x14ac:dyDescent="0.25">
      <c r="A89" s="30" t="s">
        <v>34</v>
      </c>
      <c r="B89" s="30">
        <v>20</v>
      </c>
      <c r="C89" s="31" t="s">
        <v>119</v>
      </c>
      <c r="D89" s="30" t="s">
        <v>36</v>
      </c>
      <c r="E89" s="32" t="s">
        <v>120</v>
      </c>
      <c r="F89" s="33" t="s">
        <v>91</v>
      </c>
      <c r="G89" s="34">
        <v>91.525000000000006</v>
      </c>
      <c r="H89" s="35">
        <v>0</v>
      </c>
      <c r="I89" s="35">
        <f>ROUND(G89*H89,P4)</f>
        <v>0</v>
      </c>
      <c r="J89" s="30"/>
      <c r="O89" s="36">
        <f>I89*0.21</f>
        <v>0</v>
      </c>
      <c r="P89">
        <v>3</v>
      </c>
    </row>
    <row r="90" spans="1:16" x14ac:dyDescent="0.25">
      <c r="A90" s="30" t="s">
        <v>39</v>
      </c>
      <c r="B90" s="37"/>
      <c r="E90" s="38" t="s">
        <v>36</v>
      </c>
      <c r="J90" s="39"/>
    </row>
    <row r="91" spans="1:16" ht="30" x14ac:dyDescent="0.25">
      <c r="A91" s="30" t="s">
        <v>40</v>
      </c>
      <c r="B91" s="37"/>
      <c r="E91" s="40" t="s">
        <v>121</v>
      </c>
      <c r="J91" s="39"/>
    </row>
    <row r="92" spans="1:16" ht="60" x14ac:dyDescent="0.25">
      <c r="A92" s="30" t="s">
        <v>42</v>
      </c>
      <c r="B92" s="37"/>
      <c r="E92" s="32" t="s">
        <v>122</v>
      </c>
      <c r="J92" s="39"/>
    </row>
    <row r="93" spans="1:16" x14ac:dyDescent="0.25">
      <c r="A93" s="30" t="s">
        <v>34</v>
      </c>
      <c r="B93" s="30">
        <v>21</v>
      </c>
      <c r="C93" s="31" t="s">
        <v>123</v>
      </c>
      <c r="D93" s="30" t="s">
        <v>36</v>
      </c>
      <c r="E93" s="32" t="s">
        <v>124</v>
      </c>
      <c r="F93" s="33" t="s">
        <v>91</v>
      </c>
      <c r="G93" s="34">
        <v>435.875</v>
      </c>
      <c r="H93" s="35">
        <v>0</v>
      </c>
      <c r="I93" s="35">
        <f>ROUND(G93*H93,P4)</f>
        <v>0</v>
      </c>
      <c r="J93" s="30"/>
      <c r="O93" s="36">
        <f>I93*0.21</f>
        <v>0</v>
      </c>
      <c r="P93">
        <v>3</v>
      </c>
    </row>
    <row r="94" spans="1:16" x14ac:dyDescent="0.25">
      <c r="A94" s="30" t="s">
        <v>39</v>
      </c>
      <c r="B94" s="37"/>
      <c r="E94" s="38" t="s">
        <v>36</v>
      </c>
      <c r="J94" s="39"/>
    </row>
    <row r="95" spans="1:16" ht="45" x14ac:dyDescent="0.25">
      <c r="A95" s="30" t="s">
        <v>40</v>
      </c>
      <c r="B95" s="37"/>
      <c r="E95" s="40" t="s">
        <v>125</v>
      </c>
      <c r="J95" s="39"/>
    </row>
    <row r="96" spans="1:16" ht="60" x14ac:dyDescent="0.25">
      <c r="A96" s="30" t="s">
        <v>42</v>
      </c>
      <c r="B96" s="37"/>
      <c r="E96" s="32" t="s">
        <v>122</v>
      </c>
      <c r="J96" s="39"/>
    </row>
    <row r="97" spans="1:16" x14ac:dyDescent="0.25">
      <c r="A97" s="30" t="s">
        <v>34</v>
      </c>
      <c r="B97" s="30">
        <v>22</v>
      </c>
      <c r="C97" s="31" t="s">
        <v>126</v>
      </c>
      <c r="D97" s="30" t="s">
        <v>36</v>
      </c>
      <c r="E97" s="32" t="s">
        <v>127</v>
      </c>
      <c r="F97" s="33" t="s">
        <v>91</v>
      </c>
      <c r="G97" s="34">
        <v>132</v>
      </c>
      <c r="H97" s="35">
        <v>0</v>
      </c>
      <c r="I97" s="35">
        <f>ROUND(G97*H97,P4)</f>
        <v>0</v>
      </c>
      <c r="J97" s="30"/>
      <c r="O97" s="36">
        <f>I97*0.21</f>
        <v>0</v>
      </c>
      <c r="P97">
        <v>3</v>
      </c>
    </row>
    <row r="98" spans="1:16" x14ac:dyDescent="0.25">
      <c r="A98" s="30" t="s">
        <v>39</v>
      </c>
      <c r="B98" s="37"/>
      <c r="E98" s="38" t="s">
        <v>36</v>
      </c>
      <c r="J98" s="39"/>
    </row>
    <row r="99" spans="1:16" ht="30" x14ac:dyDescent="0.25">
      <c r="A99" s="30" t="s">
        <v>40</v>
      </c>
      <c r="B99" s="37"/>
      <c r="E99" s="40" t="s">
        <v>128</v>
      </c>
      <c r="J99" s="39"/>
    </row>
    <row r="100" spans="1:16" ht="75" x14ac:dyDescent="0.25">
      <c r="A100" s="30" t="s">
        <v>42</v>
      </c>
      <c r="B100" s="37"/>
      <c r="E100" s="32" t="s">
        <v>129</v>
      </c>
      <c r="J100" s="39"/>
    </row>
    <row r="101" spans="1:16" x14ac:dyDescent="0.25">
      <c r="A101" s="30" t="s">
        <v>34</v>
      </c>
      <c r="B101" s="30">
        <v>23</v>
      </c>
      <c r="C101" s="31" t="s">
        <v>130</v>
      </c>
      <c r="D101" s="30" t="s">
        <v>36</v>
      </c>
      <c r="E101" s="32" t="s">
        <v>131</v>
      </c>
      <c r="F101" s="33" t="s">
        <v>91</v>
      </c>
      <c r="G101" s="34">
        <v>66</v>
      </c>
      <c r="H101" s="35">
        <v>0</v>
      </c>
      <c r="I101" s="35">
        <f>ROUND(G101*H101,P4)</f>
        <v>0</v>
      </c>
      <c r="J101" s="30"/>
      <c r="O101" s="36">
        <f>I101*0.21</f>
        <v>0</v>
      </c>
      <c r="P101">
        <v>3</v>
      </c>
    </row>
    <row r="102" spans="1:16" x14ac:dyDescent="0.25">
      <c r="A102" s="30" t="s">
        <v>39</v>
      </c>
      <c r="B102" s="37"/>
      <c r="E102" s="38" t="s">
        <v>36</v>
      </c>
      <c r="J102" s="39"/>
    </row>
    <row r="103" spans="1:16" ht="30" x14ac:dyDescent="0.25">
      <c r="A103" s="30" t="s">
        <v>40</v>
      </c>
      <c r="B103" s="37"/>
      <c r="E103" s="40" t="s">
        <v>132</v>
      </c>
      <c r="J103" s="39"/>
    </row>
    <row r="104" spans="1:16" ht="165" x14ac:dyDescent="0.25">
      <c r="A104" s="30" t="s">
        <v>42</v>
      </c>
      <c r="B104" s="37"/>
      <c r="E104" s="32" t="s">
        <v>133</v>
      </c>
      <c r="J104" s="39"/>
    </row>
    <row r="105" spans="1:16" x14ac:dyDescent="0.25">
      <c r="A105" s="30" t="s">
        <v>34</v>
      </c>
      <c r="B105" s="30">
        <v>24</v>
      </c>
      <c r="C105" s="31" t="s">
        <v>134</v>
      </c>
      <c r="D105" s="30" t="s">
        <v>36</v>
      </c>
      <c r="E105" s="32" t="s">
        <v>135</v>
      </c>
      <c r="F105" s="33" t="s">
        <v>91</v>
      </c>
      <c r="G105" s="34">
        <v>52.8</v>
      </c>
      <c r="H105" s="35">
        <v>0</v>
      </c>
      <c r="I105" s="35">
        <f>ROUND(G105*H105,P4)</f>
        <v>0</v>
      </c>
      <c r="J105" s="30"/>
      <c r="O105" s="36">
        <f>I105*0.21</f>
        <v>0</v>
      </c>
      <c r="P105">
        <v>3</v>
      </c>
    </row>
    <row r="106" spans="1:16" x14ac:dyDescent="0.25">
      <c r="A106" s="30" t="s">
        <v>39</v>
      </c>
      <c r="B106" s="37"/>
      <c r="E106" s="38" t="s">
        <v>36</v>
      </c>
      <c r="J106" s="39"/>
    </row>
    <row r="107" spans="1:16" ht="30" x14ac:dyDescent="0.25">
      <c r="A107" s="30" t="s">
        <v>40</v>
      </c>
      <c r="B107" s="37"/>
      <c r="E107" s="40" t="s">
        <v>136</v>
      </c>
      <c r="J107" s="39"/>
    </row>
    <row r="108" spans="1:16" ht="165" x14ac:dyDescent="0.25">
      <c r="A108" s="30" t="s">
        <v>42</v>
      </c>
      <c r="B108" s="37"/>
      <c r="E108" s="32" t="s">
        <v>133</v>
      </c>
      <c r="J108" s="39"/>
    </row>
    <row r="109" spans="1:16" ht="30" x14ac:dyDescent="0.25">
      <c r="A109" s="30" t="s">
        <v>34</v>
      </c>
      <c r="B109" s="30">
        <v>25</v>
      </c>
      <c r="C109" s="31" t="s">
        <v>137</v>
      </c>
      <c r="D109" s="30" t="s">
        <v>36</v>
      </c>
      <c r="E109" s="32" t="s">
        <v>138</v>
      </c>
      <c r="F109" s="33" t="s">
        <v>91</v>
      </c>
      <c r="G109" s="34">
        <v>362.4</v>
      </c>
      <c r="H109" s="35">
        <v>0</v>
      </c>
      <c r="I109" s="35">
        <f>ROUND(G109*H109,P4)</f>
        <v>0</v>
      </c>
      <c r="J109" s="30"/>
      <c r="O109" s="36">
        <f>I109*0.21</f>
        <v>0</v>
      </c>
      <c r="P109">
        <v>3</v>
      </c>
    </row>
    <row r="110" spans="1:16" x14ac:dyDescent="0.25">
      <c r="A110" s="30" t="s">
        <v>39</v>
      </c>
      <c r="B110" s="37"/>
      <c r="E110" s="38" t="s">
        <v>36</v>
      </c>
      <c r="J110" s="39"/>
    </row>
    <row r="111" spans="1:16" ht="45" x14ac:dyDescent="0.25">
      <c r="A111" s="30" t="s">
        <v>40</v>
      </c>
      <c r="B111" s="37"/>
      <c r="E111" s="40" t="s">
        <v>139</v>
      </c>
      <c r="J111" s="39"/>
    </row>
    <row r="112" spans="1:16" ht="195" x14ac:dyDescent="0.25">
      <c r="A112" s="30" t="s">
        <v>42</v>
      </c>
      <c r="B112" s="37"/>
      <c r="E112" s="32" t="s">
        <v>140</v>
      </c>
      <c r="J112" s="39"/>
    </row>
    <row r="113" spans="1:16" ht="30" x14ac:dyDescent="0.25">
      <c r="A113" s="30" t="s">
        <v>34</v>
      </c>
      <c r="B113" s="30">
        <v>26</v>
      </c>
      <c r="C113" s="31" t="s">
        <v>141</v>
      </c>
      <c r="D113" s="30" t="s">
        <v>36</v>
      </c>
      <c r="E113" s="32" t="s">
        <v>142</v>
      </c>
      <c r="F113" s="33" t="s">
        <v>91</v>
      </c>
      <c r="G113" s="34">
        <v>213.1</v>
      </c>
      <c r="H113" s="35">
        <v>0</v>
      </c>
      <c r="I113" s="35">
        <f>ROUND(G113*H113,P4)</f>
        <v>0</v>
      </c>
      <c r="J113" s="30"/>
      <c r="O113" s="36">
        <f>I113*0.21</f>
        <v>0</v>
      </c>
      <c r="P113">
        <v>3</v>
      </c>
    </row>
    <row r="114" spans="1:16" x14ac:dyDescent="0.25">
      <c r="A114" s="30" t="s">
        <v>39</v>
      </c>
      <c r="B114" s="37"/>
      <c r="E114" s="38" t="s">
        <v>36</v>
      </c>
      <c r="J114" s="39"/>
    </row>
    <row r="115" spans="1:16" ht="30" x14ac:dyDescent="0.25">
      <c r="A115" s="30" t="s">
        <v>40</v>
      </c>
      <c r="B115" s="37"/>
      <c r="E115" s="40" t="s">
        <v>143</v>
      </c>
      <c r="J115" s="39"/>
    </row>
    <row r="116" spans="1:16" ht="195" x14ac:dyDescent="0.25">
      <c r="A116" s="30" t="s">
        <v>42</v>
      </c>
      <c r="B116" s="37"/>
      <c r="E116" s="32" t="s">
        <v>140</v>
      </c>
      <c r="J116" s="39"/>
    </row>
    <row r="117" spans="1:16" ht="30" x14ac:dyDescent="0.25">
      <c r="A117" s="30" t="s">
        <v>34</v>
      </c>
      <c r="B117" s="30">
        <v>27</v>
      </c>
      <c r="C117" s="31" t="s">
        <v>144</v>
      </c>
      <c r="D117" s="30" t="s">
        <v>36</v>
      </c>
      <c r="E117" s="32" t="s">
        <v>145</v>
      </c>
      <c r="F117" s="33" t="s">
        <v>91</v>
      </c>
      <c r="G117" s="34">
        <v>29.4</v>
      </c>
      <c r="H117" s="35">
        <v>0</v>
      </c>
      <c r="I117" s="35">
        <f>ROUND(G117*H117,P4)</f>
        <v>0</v>
      </c>
      <c r="J117" s="30"/>
      <c r="O117" s="36">
        <f>I117*0.21</f>
        <v>0</v>
      </c>
      <c r="P117">
        <v>3</v>
      </c>
    </row>
    <row r="118" spans="1:16" x14ac:dyDescent="0.25">
      <c r="A118" s="30" t="s">
        <v>39</v>
      </c>
      <c r="B118" s="37"/>
      <c r="E118" s="38" t="s">
        <v>36</v>
      </c>
      <c r="J118" s="39"/>
    </row>
    <row r="119" spans="1:16" ht="30" x14ac:dyDescent="0.25">
      <c r="A119" s="30" t="s">
        <v>40</v>
      </c>
      <c r="B119" s="37"/>
      <c r="E119" s="40" t="s">
        <v>146</v>
      </c>
      <c r="J119" s="39"/>
    </row>
    <row r="120" spans="1:16" ht="195" x14ac:dyDescent="0.25">
      <c r="A120" s="30" t="s">
        <v>42</v>
      </c>
      <c r="B120" s="37"/>
      <c r="E120" s="32" t="s">
        <v>140</v>
      </c>
      <c r="J120" s="39"/>
    </row>
    <row r="121" spans="1:16" ht="30" x14ac:dyDescent="0.25">
      <c r="A121" s="30" t="s">
        <v>34</v>
      </c>
      <c r="B121" s="30">
        <v>28</v>
      </c>
      <c r="C121" s="31" t="s">
        <v>147</v>
      </c>
      <c r="D121" s="30" t="s">
        <v>36</v>
      </c>
      <c r="E121" s="32" t="s">
        <v>148</v>
      </c>
      <c r="F121" s="33" t="s">
        <v>91</v>
      </c>
      <c r="G121" s="34">
        <v>3.7</v>
      </c>
      <c r="H121" s="35">
        <v>0</v>
      </c>
      <c r="I121" s="35">
        <f>ROUND(G121*H121,P4)</f>
        <v>0</v>
      </c>
      <c r="J121" s="30"/>
      <c r="O121" s="36">
        <f>I121*0.21</f>
        <v>0</v>
      </c>
      <c r="P121">
        <v>3</v>
      </c>
    </row>
    <row r="122" spans="1:16" x14ac:dyDescent="0.25">
      <c r="A122" s="30" t="s">
        <v>39</v>
      </c>
      <c r="B122" s="37"/>
      <c r="E122" s="38"/>
      <c r="J122" s="39"/>
    </row>
    <row r="123" spans="1:16" ht="30" x14ac:dyDescent="0.25">
      <c r="A123" s="30" t="s">
        <v>40</v>
      </c>
      <c r="B123" s="37"/>
      <c r="E123" s="40" t="s">
        <v>149</v>
      </c>
      <c r="J123" s="39"/>
    </row>
    <row r="124" spans="1:16" ht="195" x14ac:dyDescent="0.25">
      <c r="A124" s="30" t="s">
        <v>42</v>
      </c>
      <c r="B124" s="37"/>
      <c r="E124" s="32" t="s">
        <v>140</v>
      </c>
      <c r="J124" s="39"/>
    </row>
    <row r="125" spans="1:16" x14ac:dyDescent="0.25">
      <c r="A125" s="24" t="s">
        <v>31</v>
      </c>
      <c r="B125" s="25"/>
      <c r="C125" s="26" t="s">
        <v>150</v>
      </c>
      <c r="D125" s="27"/>
      <c r="E125" s="24" t="s">
        <v>151</v>
      </c>
      <c r="F125" s="27"/>
      <c r="G125" s="27"/>
      <c r="H125" s="27"/>
      <c r="I125" s="28">
        <f>SUMIFS(I126:I129,A126:A129,"P")</f>
        <v>0</v>
      </c>
      <c r="J125" s="29"/>
    </row>
    <row r="126" spans="1:16" x14ac:dyDescent="0.25">
      <c r="A126" s="30" t="s">
        <v>34</v>
      </c>
      <c r="B126" s="30">
        <v>29</v>
      </c>
      <c r="C126" s="31" t="s">
        <v>152</v>
      </c>
      <c r="D126" s="30" t="s">
        <v>36</v>
      </c>
      <c r="E126" s="32" t="s">
        <v>153</v>
      </c>
      <c r="F126" s="33" t="s">
        <v>91</v>
      </c>
      <c r="G126" s="34">
        <v>229</v>
      </c>
      <c r="H126" s="35">
        <v>0</v>
      </c>
      <c r="I126" s="35">
        <f>ROUND(G126*H126,P4)</f>
        <v>0</v>
      </c>
      <c r="J126" s="30"/>
      <c r="O126" s="36">
        <f>I126*0.21</f>
        <v>0</v>
      </c>
      <c r="P126">
        <v>3</v>
      </c>
    </row>
    <row r="127" spans="1:16" x14ac:dyDescent="0.25">
      <c r="A127" s="30" t="s">
        <v>39</v>
      </c>
      <c r="B127" s="37"/>
      <c r="E127" s="38" t="s">
        <v>36</v>
      </c>
      <c r="J127" s="39"/>
    </row>
    <row r="128" spans="1:16" x14ac:dyDescent="0.25">
      <c r="A128" s="30" t="s">
        <v>40</v>
      </c>
      <c r="B128" s="37"/>
      <c r="E128" s="40" t="s">
        <v>154</v>
      </c>
      <c r="J128" s="39"/>
    </row>
    <row r="129" spans="1:16" ht="285" x14ac:dyDescent="0.25">
      <c r="A129" s="30" t="s">
        <v>42</v>
      </c>
      <c r="B129" s="37"/>
      <c r="E129" s="32" t="s">
        <v>155</v>
      </c>
      <c r="J129" s="39"/>
    </row>
    <row r="130" spans="1:16" x14ac:dyDescent="0.25">
      <c r="A130" s="24" t="s">
        <v>31</v>
      </c>
      <c r="B130" s="25"/>
      <c r="C130" s="26" t="s">
        <v>156</v>
      </c>
      <c r="D130" s="27"/>
      <c r="E130" s="24" t="s">
        <v>157</v>
      </c>
      <c r="F130" s="27"/>
      <c r="G130" s="27"/>
      <c r="H130" s="27"/>
      <c r="I130" s="28">
        <f>SUMIFS(I131:I142,A131:A142,"P")</f>
        <v>0</v>
      </c>
      <c r="J130" s="29"/>
    </row>
    <row r="131" spans="1:16" x14ac:dyDescent="0.25">
      <c r="A131" s="30" t="s">
        <v>34</v>
      </c>
      <c r="B131" s="30">
        <v>30</v>
      </c>
      <c r="C131" s="31" t="s">
        <v>158</v>
      </c>
      <c r="D131" s="30" t="s">
        <v>36</v>
      </c>
      <c r="E131" s="32" t="s">
        <v>159</v>
      </c>
      <c r="F131" s="33" t="s">
        <v>160</v>
      </c>
      <c r="G131" s="34">
        <v>11.5</v>
      </c>
      <c r="H131" s="35">
        <v>0</v>
      </c>
      <c r="I131" s="35">
        <f>ROUND(G131*H131,P4)</f>
        <v>0</v>
      </c>
      <c r="J131" s="30"/>
      <c r="O131" s="36">
        <f>I131*0.21</f>
        <v>0</v>
      </c>
      <c r="P131">
        <v>3</v>
      </c>
    </row>
    <row r="132" spans="1:16" x14ac:dyDescent="0.25">
      <c r="A132" s="30" t="s">
        <v>39</v>
      </c>
      <c r="B132" s="37"/>
      <c r="E132" s="38" t="s">
        <v>36</v>
      </c>
      <c r="J132" s="39"/>
    </row>
    <row r="133" spans="1:16" x14ac:dyDescent="0.25">
      <c r="A133" s="30" t="s">
        <v>40</v>
      </c>
      <c r="B133" s="37"/>
      <c r="E133" s="40" t="s">
        <v>161</v>
      </c>
      <c r="J133" s="39"/>
    </row>
    <row r="134" spans="1:16" ht="330" x14ac:dyDescent="0.25">
      <c r="A134" s="30" t="s">
        <v>42</v>
      </c>
      <c r="B134" s="37"/>
      <c r="E134" s="32" t="s">
        <v>162</v>
      </c>
      <c r="J134" s="39"/>
    </row>
    <row r="135" spans="1:16" x14ac:dyDescent="0.25">
      <c r="A135" s="30" t="s">
        <v>34</v>
      </c>
      <c r="B135" s="30">
        <v>31</v>
      </c>
      <c r="C135" s="31" t="s">
        <v>163</v>
      </c>
      <c r="D135" s="30" t="s">
        <v>36</v>
      </c>
      <c r="E135" s="32" t="s">
        <v>164</v>
      </c>
      <c r="F135" s="33" t="s">
        <v>67</v>
      </c>
      <c r="G135" s="34">
        <v>1</v>
      </c>
      <c r="H135" s="35">
        <v>0</v>
      </c>
      <c r="I135" s="35">
        <f>ROUND(G135*H135,P4)</f>
        <v>0</v>
      </c>
      <c r="J135" s="30"/>
      <c r="O135" s="36">
        <f>I135*0.21</f>
        <v>0</v>
      </c>
      <c r="P135">
        <v>3</v>
      </c>
    </row>
    <row r="136" spans="1:16" x14ac:dyDescent="0.25">
      <c r="A136" s="30" t="s">
        <v>39</v>
      </c>
      <c r="B136" s="37"/>
      <c r="E136" s="38" t="s">
        <v>36</v>
      </c>
      <c r="J136" s="39"/>
    </row>
    <row r="137" spans="1:16" x14ac:dyDescent="0.25">
      <c r="A137" s="30" t="s">
        <v>40</v>
      </c>
      <c r="B137" s="37"/>
      <c r="E137" s="40" t="s">
        <v>41</v>
      </c>
      <c r="J137" s="39"/>
    </row>
    <row r="138" spans="1:16" ht="45" x14ac:dyDescent="0.25">
      <c r="A138" s="30" t="s">
        <v>42</v>
      </c>
      <c r="B138" s="37"/>
      <c r="E138" s="32" t="s">
        <v>165</v>
      </c>
      <c r="J138" s="39"/>
    </row>
    <row r="139" spans="1:16" x14ac:dyDescent="0.25">
      <c r="A139" s="30" t="s">
        <v>34</v>
      </c>
      <c r="B139" s="30">
        <v>32</v>
      </c>
      <c r="C139" s="31" t="s">
        <v>166</v>
      </c>
      <c r="D139" s="30" t="s">
        <v>36</v>
      </c>
      <c r="E139" s="32" t="s">
        <v>167</v>
      </c>
      <c r="F139" s="33" t="s">
        <v>67</v>
      </c>
      <c r="G139" s="34">
        <v>10</v>
      </c>
      <c r="H139" s="35">
        <v>0</v>
      </c>
      <c r="I139" s="35">
        <f>ROUND(G139*H139,P4)</f>
        <v>0</v>
      </c>
      <c r="J139" s="30"/>
      <c r="O139" s="36">
        <f>I139*0.21</f>
        <v>0</v>
      </c>
      <c r="P139">
        <v>3</v>
      </c>
    </row>
    <row r="140" spans="1:16" x14ac:dyDescent="0.25">
      <c r="A140" s="30" t="s">
        <v>39</v>
      </c>
      <c r="B140" s="37"/>
      <c r="E140" s="38" t="s">
        <v>36</v>
      </c>
      <c r="J140" s="39"/>
    </row>
    <row r="141" spans="1:16" x14ac:dyDescent="0.25">
      <c r="A141" s="30" t="s">
        <v>40</v>
      </c>
      <c r="B141" s="37"/>
      <c r="E141" s="40" t="s">
        <v>168</v>
      </c>
      <c r="J141" s="39"/>
    </row>
    <row r="142" spans="1:16" ht="45" x14ac:dyDescent="0.25">
      <c r="A142" s="30" t="s">
        <v>42</v>
      </c>
      <c r="B142" s="37"/>
      <c r="E142" s="32" t="s">
        <v>169</v>
      </c>
      <c r="J142" s="39"/>
    </row>
    <row r="143" spans="1:16" x14ac:dyDescent="0.25">
      <c r="A143" s="24" t="s">
        <v>31</v>
      </c>
      <c r="B143" s="25"/>
      <c r="C143" s="26" t="s">
        <v>170</v>
      </c>
      <c r="D143" s="27"/>
      <c r="E143" s="24" t="s">
        <v>171</v>
      </c>
      <c r="F143" s="27"/>
      <c r="G143" s="27"/>
      <c r="H143" s="27"/>
      <c r="I143" s="28">
        <f>SUMIFS(I144:I171,A144:A171,"P")</f>
        <v>0</v>
      </c>
      <c r="J143" s="29"/>
    </row>
    <row r="144" spans="1:16" x14ac:dyDescent="0.25">
      <c r="A144" s="30" t="s">
        <v>34</v>
      </c>
      <c r="B144" s="30">
        <v>33</v>
      </c>
      <c r="C144" s="31" t="s">
        <v>172</v>
      </c>
      <c r="D144" s="30" t="s">
        <v>36</v>
      </c>
      <c r="E144" s="32" t="s">
        <v>173</v>
      </c>
      <c r="F144" s="33" t="s">
        <v>160</v>
      </c>
      <c r="G144" s="34">
        <v>320.5</v>
      </c>
      <c r="H144" s="35">
        <v>0</v>
      </c>
      <c r="I144" s="35">
        <f>ROUND(G144*H144,P4)</f>
        <v>0</v>
      </c>
      <c r="J144" s="30"/>
      <c r="O144" s="36">
        <f>I144*0.21</f>
        <v>0</v>
      </c>
      <c r="P144">
        <v>3</v>
      </c>
    </row>
    <row r="145" spans="1:16" x14ac:dyDescent="0.25">
      <c r="A145" s="30" t="s">
        <v>39</v>
      </c>
      <c r="B145" s="37"/>
      <c r="E145" s="38" t="s">
        <v>36</v>
      </c>
      <c r="J145" s="39"/>
    </row>
    <row r="146" spans="1:16" ht="30" x14ac:dyDescent="0.25">
      <c r="A146" s="30" t="s">
        <v>40</v>
      </c>
      <c r="B146" s="37"/>
      <c r="E146" s="40" t="s">
        <v>174</v>
      </c>
      <c r="J146" s="39"/>
    </row>
    <row r="147" spans="1:16" ht="60" x14ac:dyDescent="0.25">
      <c r="A147" s="30" t="s">
        <v>42</v>
      </c>
      <c r="B147" s="37"/>
      <c r="E147" s="32" t="s">
        <v>175</v>
      </c>
      <c r="J147" s="39"/>
    </row>
    <row r="148" spans="1:16" ht="30" x14ac:dyDescent="0.25">
      <c r="A148" s="30" t="s">
        <v>34</v>
      </c>
      <c r="B148" s="30">
        <v>34</v>
      </c>
      <c r="C148" s="31" t="s">
        <v>176</v>
      </c>
      <c r="D148" s="30" t="s">
        <v>36</v>
      </c>
      <c r="E148" s="32" t="s">
        <v>177</v>
      </c>
      <c r="F148" s="33" t="s">
        <v>160</v>
      </c>
      <c r="G148" s="34">
        <v>131</v>
      </c>
      <c r="H148" s="35">
        <v>0</v>
      </c>
      <c r="I148" s="35">
        <f>ROUND(G148*H148,P4)</f>
        <v>0</v>
      </c>
      <c r="J148" s="30"/>
      <c r="O148" s="36">
        <f>I148*0.21</f>
        <v>0</v>
      </c>
      <c r="P148">
        <v>3</v>
      </c>
    </row>
    <row r="149" spans="1:16" x14ac:dyDescent="0.25">
      <c r="A149" s="30" t="s">
        <v>39</v>
      </c>
      <c r="B149" s="37"/>
      <c r="E149" s="38" t="s">
        <v>36</v>
      </c>
      <c r="J149" s="39"/>
    </row>
    <row r="150" spans="1:16" x14ac:dyDescent="0.25">
      <c r="A150" s="30" t="s">
        <v>40</v>
      </c>
      <c r="B150" s="37"/>
      <c r="E150" s="40" t="s">
        <v>178</v>
      </c>
      <c r="J150" s="39"/>
    </row>
    <row r="151" spans="1:16" ht="60" x14ac:dyDescent="0.25">
      <c r="A151" s="30" t="s">
        <v>42</v>
      </c>
      <c r="B151" s="37"/>
      <c r="E151" s="32" t="s">
        <v>179</v>
      </c>
      <c r="J151" s="39"/>
    </row>
    <row r="152" spans="1:16" ht="30" x14ac:dyDescent="0.25">
      <c r="A152" s="30" t="s">
        <v>34</v>
      </c>
      <c r="B152" s="30">
        <v>35</v>
      </c>
      <c r="C152" s="31" t="s">
        <v>180</v>
      </c>
      <c r="D152" s="30" t="s">
        <v>36</v>
      </c>
      <c r="E152" s="32" t="s">
        <v>181</v>
      </c>
      <c r="F152" s="33" t="s">
        <v>160</v>
      </c>
      <c r="G152" s="34">
        <v>148</v>
      </c>
      <c r="H152" s="35">
        <v>0</v>
      </c>
      <c r="I152" s="35">
        <f>ROUND(G152*H152,P4)</f>
        <v>0</v>
      </c>
      <c r="J152" s="30"/>
      <c r="O152" s="36">
        <f>I152*0.21</f>
        <v>0</v>
      </c>
      <c r="P152">
        <v>3</v>
      </c>
    </row>
    <row r="153" spans="1:16" x14ac:dyDescent="0.25">
      <c r="A153" s="30" t="s">
        <v>39</v>
      </c>
      <c r="B153" s="37"/>
      <c r="E153" s="38" t="s">
        <v>36</v>
      </c>
      <c r="J153" s="39"/>
    </row>
    <row r="154" spans="1:16" ht="75" x14ac:dyDescent="0.25">
      <c r="A154" s="30" t="s">
        <v>40</v>
      </c>
      <c r="B154" s="37"/>
      <c r="E154" s="40" t="s">
        <v>182</v>
      </c>
      <c r="J154" s="39"/>
    </row>
    <row r="155" spans="1:16" ht="60" x14ac:dyDescent="0.25">
      <c r="A155" s="30" t="s">
        <v>42</v>
      </c>
      <c r="B155" s="37"/>
      <c r="E155" s="32" t="s">
        <v>175</v>
      </c>
      <c r="J155" s="39"/>
    </row>
    <row r="156" spans="1:16" x14ac:dyDescent="0.25">
      <c r="A156" s="30" t="s">
        <v>34</v>
      </c>
      <c r="B156" s="30">
        <v>36</v>
      </c>
      <c r="C156" s="31" t="s">
        <v>183</v>
      </c>
      <c r="D156" s="30" t="s">
        <v>36</v>
      </c>
      <c r="E156" s="32" t="s">
        <v>184</v>
      </c>
      <c r="F156" s="33" t="s">
        <v>160</v>
      </c>
      <c r="G156" s="34">
        <v>32</v>
      </c>
      <c r="H156" s="35">
        <v>0</v>
      </c>
      <c r="I156" s="35">
        <f>ROUND(G156*H156,P4)</f>
        <v>0</v>
      </c>
      <c r="J156" s="30"/>
      <c r="O156" s="36">
        <f>I156*0.21</f>
        <v>0</v>
      </c>
      <c r="P156">
        <v>3</v>
      </c>
    </row>
    <row r="157" spans="1:16" x14ac:dyDescent="0.25">
      <c r="A157" s="30" t="s">
        <v>39</v>
      </c>
      <c r="B157" s="37"/>
      <c r="E157" s="38" t="s">
        <v>36</v>
      </c>
      <c r="J157" s="39"/>
    </row>
    <row r="158" spans="1:16" x14ac:dyDescent="0.25">
      <c r="A158" s="30" t="s">
        <v>40</v>
      </c>
      <c r="B158" s="37"/>
      <c r="E158" s="40" t="s">
        <v>185</v>
      </c>
      <c r="J158" s="39"/>
    </row>
    <row r="159" spans="1:16" ht="90" x14ac:dyDescent="0.25">
      <c r="A159" s="30" t="s">
        <v>42</v>
      </c>
      <c r="B159" s="37"/>
      <c r="E159" s="32" t="s">
        <v>186</v>
      </c>
      <c r="J159" s="39"/>
    </row>
    <row r="160" spans="1:16" x14ac:dyDescent="0.25">
      <c r="A160" s="30" t="s">
        <v>34</v>
      </c>
      <c r="B160" s="30">
        <v>37</v>
      </c>
      <c r="C160" s="31" t="s">
        <v>187</v>
      </c>
      <c r="D160" s="30" t="s">
        <v>36</v>
      </c>
      <c r="E160" s="32" t="s">
        <v>188</v>
      </c>
      <c r="F160" s="33" t="s">
        <v>160</v>
      </c>
      <c r="G160" s="34">
        <v>142</v>
      </c>
      <c r="H160" s="35">
        <v>0</v>
      </c>
      <c r="I160" s="35">
        <f>ROUND(G160*H160,P4)</f>
        <v>0</v>
      </c>
      <c r="J160" s="30"/>
      <c r="O160" s="36">
        <f>I160*0.21</f>
        <v>0</v>
      </c>
      <c r="P160">
        <v>3</v>
      </c>
    </row>
    <row r="161" spans="1:16" x14ac:dyDescent="0.25">
      <c r="A161" s="30" t="s">
        <v>39</v>
      </c>
      <c r="B161" s="37"/>
      <c r="E161" s="38" t="s">
        <v>36</v>
      </c>
      <c r="J161" s="39"/>
    </row>
    <row r="162" spans="1:16" x14ac:dyDescent="0.25">
      <c r="A162" s="30" t="s">
        <v>40</v>
      </c>
      <c r="B162" s="37"/>
      <c r="E162" s="40" t="s">
        <v>189</v>
      </c>
      <c r="J162" s="39"/>
    </row>
    <row r="163" spans="1:16" ht="30" x14ac:dyDescent="0.25">
      <c r="A163" s="30" t="s">
        <v>42</v>
      </c>
      <c r="B163" s="37"/>
      <c r="E163" s="32" t="s">
        <v>190</v>
      </c>
      <c r="J163" s="39"/>
    </row>
    <row r="164" spans="1:16" x14ac:dyDescent="0.25">
      <c r="A164" s="30" t="s">
        <v>34</v>
      </c>
      <c r="B164" s="30">
        <v>38</v>
      </c>
      <c r="C164" s="31" t="s">
        <v>191</v>
      </c>
      <c r="D164" s="30" t="s">
        <v>36</v>
      </c>
      <c r="E164" s="32" t="s">
        <v>192</v>
      </c>
      <c r="F164" s="33" t="s">
        <v>160</v>
      </c>
      <c r="G164" s="34">
        <v>142</v>
      </c>
      <c r="H164" s="35">
        <v>0</v>
      </c>
      <c r="I164" s="35">
        <f>ROUND(G164*H164,P4)</f>
        <v>0</v>
      </c>
      <c r="J164" s="30"/>
      <c r="O164" s="36">
        <f>I164*0.21</f>
        <v>0</v>
      </c>
      <c r="P164">
        <v>3</v>
      </c>
    </row>
    <row r="165" spans="1:16" x14ac:dyDescent="0.25">
      <c r="A165" s="30" t="s">
        <v>39</v>
      </c>
      <c r="B165" s="37"/>
      <c r="E165" s="38" t="s">
        <v>36</v>
      </c>
      <c r="J165" s="39"/>
    </row>
    <row r="166" spans="1:16" x14ac:dyDescent="0.25">
      <c r="A166" s="30" t="s">
        <v>40</v>
      </c>
      <c r="B166" s="37"/>
      <c r="E166" s="40" t="s">
        <v>193</v>
      </c>
      <c r="J166" s="39"/>
    </row>
    <row r="167" spans="1:16" ht="45" x14ac:dyDescent="0.25">
      <c r="A167" s="30" t="s">
        <v>42</v>
      </c>
      <c r="B167" s="37"/>
      <c r="E167" s="32" t="s">
        <v>194</v>
      </c>
      <c r="J167" s="39"/>
    </row>
    <row r="168" spans="1:16" ht="30" x14ac:dyDescent="0.25">
      <c r="A168" s="30" t="s">
        <v>34</v>
      </c>
      <c r="B168" s="30">
        <v>39</v>
      </c>
      <c r="C168" s="31" t="s">
        <v>195</v>
      </c>
      <c r="D168" s="30" t="s">
        <v>36</v>
      </c>
      <c r="E168" s="32" t="s">
        <v>196</v>
      </c>
      <c r="F168" s="33" t="s">
        <v>160</v>
      </c>
      <c r="G168" s="34">
        <v>5</v>
      </c>
      <c r="H168" s="35">
        <v>0</v>
      </c>
      <c r="I168" s="35">
        <f>ROUND(G168*H168,P4)</f>
        <v>0</v>
      </c>
      <c r="J168" s="30"/>
      <c r="O168" s="36">
        <f>I168*0.21</f>
        <v>0</v>
      </c>
      <c r="P168">
        <v>3</v>
      </c>
    </row>
    <row r="169" spans="1:16" x14ac:dyDescent="0.25">
      <c r="A169" s="30" t="s">
        <v>39</v>
      </c>
      <c r="B169" s="37"/>
      <c r="E169" s="38" t="s">
        <v>36</v>
      </c>
      <c r="J169" s="39"/>
    </row>
    <row r="170" spans="1:16" x14ac:dyDescent="0.25">
      <c r="A170" s="30" t="s">
        <v>40</v>
      </c>
      <c r="B170" s="37"/>
      <c r="E170" s="40" t="s">
        <v>197</v>
      </c>
      <c r="J170" s="39"/>
    </row>
    <row r="171" spans="1:16" ht="135" x14ac:dyDescent="0.25">
      <c r="A171" s="30" t="s">
        <v>42</v>
      </c>
      <c r="B171" s="41"/>
      <c r="C171" s="42"/>
      <c r="D171" s="42"/>
      <c r="E171" s="32" t="s">
        <v>198</v>
      </c>
      <c r="F171" s="42"/>
      <c r="G171" s="42"/>
      <c r="H171" s="42"/>
      <c r="I171" s="42"/>
      <c r="J171" s="43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</dc:creator>
  <cp:lastModifiedBy>Aleš Jambor</cp:lastModifiedBy>
  <dcterms:created xsi:type="dcterms:W3CDTF">2025-05-26T07:01:04Z</dcterms:created>
  <dcterms:modified xsi:type="dcterms:W3CDTF">2025-05-26T07:04:04Z</dcterms:modified>
</cp:coreProperties>
</file>